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an.stumm\Desktop\School - Bootcamp\Class files\Assignment 1\"/>
    </mc:Choice>
  </mc:AlternateContent>
  <xr:revisionPtr revIDLastSave="0" documentId="13_ncr:1_{13C198C4-C63D-4E8C-8029-A84505AAF025}" xr6:coauthVersionLast="36" xr6:coauthVersionMax="47" xr10:uidLastSave="{00000000-0000-0000-0000-000000000000}"/>
  <bookViews>
    <workbookView xWindow="0" yWindow="0" windowWidth="21570" windowHeight="7830" firstSheet="3" activeTab="5" xr2:uid="{00000000-000D-0000-FFFF-FFFF00000000}"/>
  </bookViews>
  <sheets>
    <sheet name="Crowdfunding" sheetId="1" r:id="rId1"/>
    <sheet name="Category" sheetId="4" r:id="rId2"/>
    <sheet name="Sub-Category" sheetId="3" r:id="rId3"/>
    <sheet name="Date Created" sheetId="16" r:id="rId4"/>
    <sheet name="Goal Analysis" sheetId="17" r:id="rId5"/>
    <sheet name="Filtered Outcome" sheetId="20" r:id="rId6"/>
    <sheet name="Outcome - Nonfiltered" sheetId="19" r:id="rId7"/>
  </sheets>
  <definedNames>
    <definedName name="_xlnm._FilterDatabase" localSheetId="6" hidden="1">'Outcome - Nonfiltered'!$D$1:$E$1003</definedName>
    <definedName name="backcount">Crowdfunding!$H:$H</definedName>
  </definedNames>
  <calcPr calcId="191029"/>
  <pivotCaches>
    <pivotCache cacheId="27" r:id="rId8"/>
    <pivotCache cacheId="28" r:id="rId9"/>
    <pivotCache cacheId="44" r:id="rId10"/>
  </pivotCaches>
</workbook>
</file>

<file path=xl/calcChain.xml><?xml version="1.0" encoding="utf-8"?>
<calcChain xmlns="http://schemas.openxmlformats.org/spreadsheetml/2006/main">
  <c r="B574" i="20" l="1"/>
  <c r="B573" i="20" l="1"/>
  <c r="B572" i="20"/>
  <c r="B571" i="20"/>
  <c r="B570" i="20"/>
  <c r="B569" i="20"/>
  <c r="E373" i="20"/>
  <c r="E372" i="20"/>
  <c r="E371" i="20" l="1"/>
  <c r="E370" i="20"/>
  <c r="E369" i="20"/>
  <c r="E368" i="20"/>
  <c r="A5" i="19"/>
  <c r="D18" i="19"/>
  <c r="E18" i="19"/>
  <c r="D19" i="19"/>
  <c r="E19" i="19"/>
  <c r="D20" i="19"/>
  <c r="E20" i="19"/>
  <c r="D21" i="19"/>
  <c r="E21" i="19"/>
  <c r="D22" i="19"/>
  <c r="E22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36" i="19"/>
  <c r="E36" i="19"/>
  <c r="D37" i="19"/>
  <c r="E37" i="19"/>
  <c r="D38" i="19"/>
  <c r="E38" i="19"/>
  <c r="D39" i="19"/>
  <c r="E39" i="19"/>
  <c r="D40" i="19"/>
  <c r="E40" i="19"/>
  <c r="D41" i="19"/>
  <c r="E41" i="19"/>
  <c r="D42" i="19"/>
  <c r="E42" i="19"/>
  <c r="D43" i="19"/>
  <c r="E43" i="19"/>
  <c r="D44" i="19"/>
  <c r="E44" i="19"/>
  <c r="D45" i="19"/>
  <c r="E45" i="19"/>
  <c r="D46" i="19"/>
  <c r="E46" i="19"/>
  <c r="D47" i="19"/>
  <c r="E47" i="19"/>
  <c r="D48" i="19"/>
  <c r="E48" i="19"/>
  <c r="D49" i="19"/>
  <c r="E49" i="19"/>
  <c r="D50" i="19"/>
  <c r="E50" i="19"/>
  <c r="D51" i="19"/>
  <c r="E51" i="19"/>
  <c r="D52" i="19"/>
  <c r="E52" i="19"/>
  <c r="D53" i="19"/>
  <c r="E53" i="19"/>
  <c r="D54" i="19"/>
  <c r="E54" i="19"/>
  <c r="D55" i="19"/>
  <c r="E55" i="19"/>
  <c r="D56" i="19"/>
  <c r="E56" i="19"/>
  <c r="D57" i="19"/>
  <c r="E57" i="19"/>
  <c r="D58" i="19"/>
  <c r="E58" i="19"/>
  <c r="D59" i="19"/>
  <c r="E59" i="19"/>
  <c r="D60" i="19"/>
  <c r="E60" i="19"/>
  <c r="D61" i="19"/>
  <c r="E61" i="19"/>
  <c r="D62" i="19"/>
  <c r="E62" i="19"/>
  <c r="D63" i="19"/>
  <c r="E63" i="19"/>
  <c r="D64" i="19"/>
  <c r="E64" i="19"/>
  <c r="D65" i="19"/>
  <c r="E65" i="19"/>
  <c r="D66" i="19"/>
  <c r="E66" i="19"/>
  <c r="D67" i="19"/>
  <c r="E67" i="19"/>
  <c r="D68" i="19"/>
  <c r="E68" i="19"/>
  <c r="D69" i="19"/>
  <c r="E69" i="19"/>
  <c r="D70" i="19"/>
  <c r="E70" i="19"/>
  <c r="D71" i="19"/>
  <c r="E71" i="19"/>
  <c r="D72" i="19"/>
  <c r="E72" i="19"/>
  <c r="D73" i="19"/>
  <c r="E73" i="19"/>
  <c r="D74" i="19"/>
  <c r="E74" i="19"/>
  <c r="D75" i="19"/>
  <c r="E75" i="19"/>
  <c r="D76" i="19"/>
  <c r="E76" i="19"/>
  <c r="D77" i="19"/>
  <c r="E77" i="19"/>
  <c r="D78" i="19"/>
  <c r="E78" i="19"/>
  <c r="D79" i="19"/>
  <c r="E79" i="19"/>
  <c r="D80" i="19"/>
  <c r="E80" i="19"/>
  <c r="D81" i="19"/>
  <c r="E81" i="19"/>
  <c r="D82" i="19"/>
  <c r="E82" i="19"/>
  <c r="D83" i="19"/>
  <c r="E83" i="19"/>
  <c r="D84" i="19"/>
  <c r="E84" i="19"/>
  <c r="D85" i="19"/>
  <c r="E85" i="19"/>
  <c r="D86" i="19"/>
  <c r="E86" i="19"/>
  <c r="D87" i="19"/>
  <c r="E87" i="19"/>
  <c r="D88" i="19"/>
  <c r="E88" i="19"/>
  <c r="D89" i="19"/>
  <c r="E89" i="19"/>
  <c r="D90" i="19"/>
  <c r="E90" i="19"/>
  <c r="D91" i="19"/>
  <c r="E91" i="19"/>
  <c r="D92" i="19"/>
  <c r="E92" i="19"/>
  <c r="D93" i="19"/>
  <c r="E93" i="19"/>
  <c r="D94" i="19"/>
  <c r="E94" i="19"/>
  <c r="D95" i="19"/>
  <c r="E95" i="19"/>
  <c r="D96" i="19"/>
  <c r="E96" i="19"/>
  <c r="D97" i="19"/>
  <c r="E97" i="19"/>
  <c r="D98" i="19"/>
  <c r="E98" i="19"/>
  <c r="D99" i="19"/>
  <c r="E99" i="19"/>
  <c r="D100" i="19"/>
  <c r="E100" i="19"/>
  <c r="D101" i="19"/>
  <c r="E101" i="19"/>
  <c r="D102" i="19"/>
  <c r="E102" i="19"/>
  <c r="D103" i="19"/>
  <c r="E103" i="19"/>
  <c r="D104" i="19"/>
  <c r="E104" i="19"/>
  <c r="D105" i="19"/>
  <c r="E105" i="19"/>
  <c r="D106" i="19"/>
  <c r="E106" i="19"/>
  <c r="D107" i="19"/>
  <c r="E107" i="19"/>
  <c r="D108" i="19"/>
  <c r="E108" i="19"/>
  <c r="D109" i="19"/>
  <c r="E109" i="19"/>
  <c r="D110" i="19"/>
  <c r="E110" i="19"/>
  <c r="D111" i="19"/>
  <c r="E111" i="19"/>
  <c r="D112" i="19"/>
  <c r="E112" i="19"/>
  <c r="D113" i="19"/>
  <c r="E113" i="19"/>
  <c r="D114" i="19"/>
  <c r="E114" i="19"/>
  <c r="D115" i="19"/>
  <c r="E115" i="19"/>
  <c r="D116" i="19"/>
  <c r="E116" i="19"/>
  <c r="D117" i="19"/>
  <c r="E117" i="19"/>
  <c r="D118" i="19"/>
  <c r="E118" i="19"/>
  <c r="D119" i="19"/>
  <c r="E119" i="19"/>
  <c r="D120" i="19"/>
  <c r="E120" i="19"/>
  <c r="D121" i="19"/>
  <c r="E121" i="19"/>
  <c r="D122" i="19"/>
  <c r="E122" i="19"/>
  <c r="D123" i="19"/>
  <c r="E123" i="19"/>
  <c r="D124" i="19"/>
  <c r="E124" i="19"/>
  <c r="D125" i="19"/>
  <c r="E125" i="19"/>
  <c r="D126" i="19"/>
  <c r="E126" i="19"/>
  <c r="D127" i="19"/>
  <c r="E127" i="19"/>
  <c r="D128" i="19"/>
  <c r="E128" i="19"/>
  <c r="D129" i="19"/>
  <c r="E129" i="19"/>
  <c r="D130" i="19"/>
  <c r="E130" i="19"/>
  <c r="D131" i="19"/>
  <c r="E131" i="19"/>
  <c r="D132" i="19"/>
  <c r="E132" i="19"/>
  <c r="D133" i="19"/>
  <c r="E133" i="19"/>
  <c r="D134" i="19"/>
  <c r="E134" i="19"/>
  <c r="D135" i="19"/>
  <c r="E135" i="19"/>
  <c r="D136" i="19"/>
  <c r="E136" i="19"/>
  <c r="D137" i="19"/>
  <c r="E137" i="19"/>
  <c r="D138" i="19"/>
  <c r="E138" i="19"/>
  <c r="D139" i="19"/>
  <c r="E139" i="19"/>
  <c r="D140" i="19"/>
  <c r="E140" i="19"/>
  <c r="D141" i="19"/>
  <c r="E141" i="19"/>
  <c r="D142" i="19"/>
  <c r="E142" i="19"/>
  <c r="D143" i="19"/>
  <c r="E143" i="19"/>
  <c r="D144" i="19"/>
  <c r="E144" i="19"/>
  <c r="D145" i="19"/>
  <c r="E145" i="19"/>
  <c r="D146" i="19"/>
  <c r="E146" i="19"/>
  <c r="D147" i="19"/>
  <c r="E147" i="19"/>
  <c r="D148" i="19"/>
  <c r="E148" i="19"/>
  <c r="D149" i="19"/>
  <c r="E149" i="19"/>
  <c r="D150" i="19"/>
  <c r="E150" i="19"/>
  <c r="D151" i="19"/>
  <c r="E151" i="19"/>
  <c r="D152" i="19"/>
  <c r="E152" i="19"/>
  <c r="D153" i="19"/>
  <c r="E153" i="19"/>
  <c r="D154" i="19"/>
  <c r="E154" i="19"/>
  <c r="D155" i="19"/>
  <c r="E155" i="19"/>
  <c r="D156" i="19"/>
  <c r="E156" i="19"/>
  <c r="D157" i="19"/>
  <c r="E157" i="19"/>
  <c r="D158" i="19"/>
  <c r="E158" i="19"/>
  <c r="D159" i="19"/>
  <c r="E159" i="19"/>
  <c r="D160" i="19"/>
  <c r="E160" i="19"/>
  <c r="D161" i="19"/>
  <c r="E161" i="19"/>
  <c r="D162" i="19"/>
  <c r="E162" i="19"/>
  <c r="D163" i="19"/>
  <c r="E163" i="19"/>
  <c r="D164" i="19"/>
  <c r="E164" i="19"/>
  <c r="D165" i="19"/>
  <c r="E165" i="19"/>
  <c r="D166" i="19"/>
  <c r="E166" i="19"/>
  <c r="D167" i="19"/>
  <c r="E167" i="19"/>
  <c r="D168" i="19"/>
  <c r="E168" i="19"/>
  <c r="D169" i="19"/>
  <c r="E169" i="19"/>
  <c r="D170" i="19"/>
  <c r="E170" i="19"/>
  <c r="D171" i="19"/>
  <c r="E171" i="19"/>
  <c r="D172" i="19"/>
  <c r="E172" i="19"/>
  <c r="D173" i="19"/>
  <c r="E173" i="19"/>
  <c r="D174" i="19"/>
  <c r="E174" i="19"/>
  <c r="D175" i="19"/>
  <c r="E175" i="19"/>
  <c r="D176" i="19"/>
  <c r="E176" i="19"/>
  <c r="D177" i="19"/>
  <c r="E177" i="19"/>
  <c r="D178" i="19"/>
  <c r="E178" i="19"/>
  <c r="D179" i="19"/>
  <c r="E179" i="19"/>
  <c r="D180" i="19"/>
  <c r="E180" i="19"/>
  <c r="D181" i="19"/>
  <c r="E181" i="19"/>
  <c r="D182" i="19"/>
  <c r="E182" i="19"/>
  <c r="D183" i="19"/>
  <c r="E183" i="19"/>
  <c r="D184" i="19"/>
  <c r="E184" i="19"/>
  <c r="D185" i="19"/>
  <c r="E185" i="19"/>
  <c r="D186" i="19"/>
  <c r="E186" i="19"/>
  <c r="D187" i="19"/>
  <c r="E187" i="19"/>
  <c r="D188" i="19"/>
  <c r="E188" i="19"/>
  <c r="D189" i="19"/>
  <c r="E189" i="19"/>
  <c r="D190" i="19"/>
  <c r="E190" i="19"/>
  <c r="D191" i="19"/>
  <c r="E191" i="19"/>
  <c r="D192" i="19"/>
  <c r="E192" i="19"/>
  <c r="D193" i="19"/>
  <c r="E193" i="19"/>
  <c r="D194" i="19"/>
  <c r="E194" i="19"/>
  <c r="D195" i="19"/>
  <c r="E195" i="19"/>
  <c r="D196" i="19"/>
  <c r="E196" i="19"/>
  <c r="D197" i="19"/>
  <c r="E197" i="19"/>
  <c r="D198" i="19"/>
  <c r="E198" i="19"/>
  <c r="D199" i="19"/>
  <c r="E199" i="19"/>
  <c r="D200" i="19"/>
  <c r="E200" i="19"/>
  <c r="D201" i="19"/>
  <c r="E201" i="19"/>
  <c r="D202" i="19"/>
  <c r="E202" i="19"/>
  <c r="D203" i="19"/>
  <c r="E203" i="19"/>
  <c r="D204" i="19"/>
  <c r="E204" i="19"/>
  <c r="D205" i="19"/>
  <c r="E205" i="19"/>
  <c r="D206" i="19"/>
  <c r="E206" i="19"/>
  <c r="D207" i="19"/>
  <c r="E207" i="19"/>
  <c r="D208" i="19"/>
  <c r="E208" i="19"/>
  <c r="D209" i="19"/>
  <c r="E209" i="19"/>
  <c r="D210" i="19"/>
  <c r="E210" i="19"/>
  <c r="D211" i="19"/>
  <c r="E211" i="19"/>
  <c r="D212" i="19"/>
  <c r="E212" i="19"/>
  <c r="D213" i="19"/>
  <c r="E213" i="19"/>
  <c r="D214" i="19"/>
  <c r="E214" i="19"/>
  <c r="D215" i="19"/>
  <c r="E215" i="19"/>
  <c r="D216" i="19"/>
  <c r="E216" i="19"/>
  <c r="D217" i="19"/>
  <c r="E217" i="19"/>
  <c r="D218" i="19"/>
  <c r="E218" i="19"/>
  <c r="D219" i="19"/>
  <c r="E219" i="19"/>
  <c r="D220" i="19"/>
  <c r="E220" i="19"/>
  <c r="D221" i="19"/>
  <c r="E221" i="19"/>
  <c r="D222" i="19"/>
  <c r="E222" i="19"/>
  <c r="D223" i="19"/>
  <c r="E223" i="19"/>
  <c r="D224" i="19"/>
  <c r="E224" i="19"/>
  <c r="D225" i="19"/>
  <c r="E225" i="19"/>
  <c r="D226" i="19"/>
  <c r="E226" i="19"/>
  <c r="D227" i="19"/>
  <c r="E227" i="19"/>
  <c r="D228" i="19"/>
  <c r="E228" i="19"/>
  <c r="D229" i="19"/>
  <c r="E229" i="19"/>
  <c r="D230" i="19"/>
  <c r="E230" i="19"/>
  <c r="D231" i="19"/>
  <c r="E231" i="19"/>
  <c r="D232" i="19"/>
  <c r="E232" i="19"/>
  <c r="D233" i="19"/>
  <c r="E233" i="19"/>
  <c r="D234" i="19"/>
  <c r="E234" i="19"/>
  <c r="D235" i="19"/>
  <c r="E235" i="19"/>
  <c r="D236" i="19"/>
  <c r="E236" i="19"/>
  <c r="D237" i="19"/>
  <c r="E237" i="19"/>
  <c r="D238" i="19"/>
  <c r="E238" i="19"/>
  <c r="D239" i="19"/>
  <c r="E239" i="19"/>
  <c r="D240" i="19"/>
  <c r="E240" i="19"/>
  <c r="D241" i="19"/>
  <c r="E241" i="19"/>
  <c r="D242" i="19"/>
  <c r="E242" i="19"/>
  <c r="D243" i="19"/>
  <c r="E243" i="19"/>
  <c r="D244" i="19"/>
  <c r="E244" i="19"/>
  <c r="D245" i="19"/>
  <c r="E245" i="19"/>
  <c r="D246" i="19"/>
  <c r="E246" i="19"/>
  <c r="D247" i="19"/>
  <c r="E247" i="19"/>
  <c r="D248" i="19"/>
  <c r="E248" i="19"/>
  <c r="D249" i="19"/>
  <c r="E249" i="19"/>
  <c r="D250" i="19"/>
  <c r="E250" i="19"/>
  <c r="D251" i="19"/>
  <c r="E251" i="19"/>
  <c r="D252" i="19"/>
  <c r="E252" i="19"/>
  <c r="D253" i="19"/>
  <c r="E253" i="19"/>
  <c r="D254" i="19"/>
  <c r="E254" i="19"/>
  <c r="D255" i="19"/>
  <c r="E255" i="19"/>
  <c r="D256" i="19"/>
  <c r="E256" i="19"/>
  <c r="D257" i="19"/>
  <c r="E257" i="19"/>
  <c r="D258" i="19"/>
  <c r="E258" i="19"/>
  <c r="D259" i="19"/>
  <c r="E259" i="19"/>
  <c r="D260" i="19"/>
  <c r="E260" i="19"/>
  <c r="D261" i="19"/>
  <c r="E261" i="19"/>
  <c r="D262" i="19"/>
  <c r="E262" i="19"/>
  <c r="D263" i="19"/>
  <c r="E263" i="19"/>
  <c r="D264" i="19"/>
  <c r="E264" i="19"/>
  <c r="D265" i="19"/>
  <c r="E265" i="19"/>
  <c r="D266" i="19"/>
  <c r="E266" i="19"/>
  <c r="D267" i="19"/>
  <c r="E267" i="19"/>
  <c r="D268" i="19"/>
  <c r="E268" i="19"/>
  <c r="D269" i="19"/>
  <c r="E269" i="19"/>
  <c r="D270" i="19"/>
  <c r="E270" i="19"/>
  <c r="D271" i="19"/>
  <c r="E271" i="19"/>
  <c r="D272" i="19"/>
  <c r="E272" i="19"/>
  <c r="D273" i="19"/>
  <c r="E273" i="19"/>
  <c r="D274" i="19"/>
  <c r="E274" i="19"/>
  <c r="D275" i="19"/>
  <c r="E275" i="19"/>
  <c r="D276" i="19"/>
  <c r="E276" i="19"/>
  <c r="D277" i="19"/>
  <c r="E277" i="19"/>
  <c r="D278" i="19"/>
  <c r="E278" i="19"/>
  <c r="D279" i="19"/>
  <c r="E279" i="19"/>
  <c r="D280" i="19"/>
  <c r="E280" i="19"/>
  <c r="D281" i="19"/>
  <c r="E281" i="19"/>
  <c r="D282" i="19"/>
  <c r="E282" i="19"/>
  <c r="D283" i="19"/>
  <c r="E283" i="19"/>
  <c r="D284" i="19"/>
  <c r="E284" i="19"/>
  <c r="D285" i="19"/>
  <c r="E285" i="19"/>
  <c r="D286" i="19"/>
  <c r="E286" i="19"/>
  <c r="D287" i="19"/>
  <c r="E287" i="19"/>
  <c r="D288" i="19"/>
  <c r="E288" i="19"/>
  <c r="D289" i="19"/>
  <c r="E289" i="19"/>
  <c r="D290" i="19"/>
  <c r="E290" i="19"/>
  <c r="D291" i="19"/>
  <c r="E291" i="19"/>
  <c r="D292" i="19"/>
  <c r="E292" i="19"/>
  <c r="D293" i="19"/>
  <c r="E293" i="19"/>
  <c r="D294" i="19"/>
  <c r="E294" i="19"/>
  <c r="D295" i="19"/>
  <c r="E295" i="19"/>
  <c r="D296" i="19"/>
  <c r="E296" i="19"/>
  <c r="D297" i="19"/>
  <c r="E297" i="19"/>
  <c r="D298" i="19"/>
  <c r="E298" i="19"/>
  <c r="D299" i="19"/>
  <c r="E299" i="19"/>
  <c r="D300" i="19"/>
  <c r="E300" i="19"/>
  <c r="D301" i="19"/>
  <c r="E301" i="19"/>
  <c r="D302" i="19"/>
  <c r="E302" i="19"/>
  <c r="D303" i="19"/>
  <c r="E303" i="19"/>
  <c r="D304" i="19"/>
  <c r="E304" i="19"/>
  <c r="D305" i="19"/>
  <c r="E305" i="19"/>
  <c r="D306" i="19"/>
  <c r="E306" i="19"/>
  <c r="D307" i="19"/>
  <c r="E307" i="19"/>
  <c r="D308" i="19"/>
  <c r="E308" i="19"/>
  <c r="D309" i="19"/>
  <c r="E309" i="19"/>
  <c r="D310" i="19"/>
  <c r="E310" i="19"/>
  <c r="D311" i="19"/>
  <c r="E311" i="19"/>
  <c r="D312" i="19"/>
  <c r="E312" i="19"/>
  <c r="D313" i="19"/>
  <c r="E313" i="19"/>
  <c r="D314" i="19"/>
  <c r="E314" i="19"/>
  <c r="D315" i="19"/>
  <c r="E315" i="19"/>
  <c r="D316" i="19"/>
  <c r="E316" i="19"/>
  <c r="D317" i="19"/>
  <c r="E317" i="19"/>
  <c r="D318" i="19"/>
  <c r="E318" i="19"/>
  <c r="D319" i="19"/>
  <c r="E319" i="19"/>
  <c r="D320" i="19"/>
  <c r="E320" i="19"/>
  <c r="D321" i="19"/>
  <c r="E321" i="19"/>
  <c r="D322" i="19"/>
  <c r="E322" i="19"/>
  <c r="D323" i="19"/>
  <c r="E323" i="19"/>
  <c r="D324" i="19"/>
  <c r="E324" i="19"/>
  <c r="D325" i="19"/>
  <c r="E325" i="19"/>
  <c r="D326" i="19"/>
  <c r="E326" i="19"/>
  <c r="D327" i="19"/>
  <c r="E327" i="19"/>
  <c r="D328" i="19"/>
  <c r="E328" i="19"/>
  <c r="D329" i="19"/>
  <c r="E329" i="19"/>
  <c r="D330" i="19"/>
  <c r="E330" i="19"/>
  <c r="D331" i="19"/>
  <c r="E331" i="19"/>
  <c r="D332" i="19"/>
  <c r="E332" i="19"/>
  <c r="D333" i="19"/>
  <c r="E333" i="19"/>
  <c r="D334" i="19"/>
  <c r="E334" i="19"/>
  <c r="D335" i="19"/>
  <c r="E335" i="19"/>
  <c r="D336" i="19"/>
  <c r="E336" i="19"/>
  <c r="D337" i="19"/>
  <c r="E337" i="19"/>
  <c r="D338" i="19"/>
  <c r="E338" i="19"/>
  <c r="D339" i="19"/>
  <c r="E339" i="19"/>
  <c r="D340" i="19"/>
  <c r="E340" i="19"/>
  <c r="D341" i="19"/>
  <c r="E341" i="19"/>
  <c r="D342" i="19"/>
  <c r="E342" i="19"/>
  <c r="D343" i="19"/>
  <c r="E343" i="19"/>
  <c r="D344" i="19"/>
  <c r="E344" i="19"/>
  <c r="D345" i="19"/>
  <c r="E345" i="19"/>
  <c r="D346" i="19"/>
  <c r="E346" i="19"/>
  <c r="D347" i="19"/>
  <c r="E347" i="19"/>
  <c r="D348" i="19"/>
  <c r="E348" i="19"/>
  <c r="D349" i="19"/>
  <c r="E349" i="19"/>
  <c r="D350" i="19"/>
  <c r="E350" i="19"/>
  <c r="D351" i="19"/>
  <c r="E351" i="19"/>
  <c r="D352" i="19"/>
  <c r="E352" i="19"/>
  <c r="D353" i="19"/>
  <c r="E353" i="19"/>
  <c r="D354" i="19"/>
  <c r="E354" i="19"/>
  <c r="D355" i="19"/>
  <c r="E355" i="19"/>
  <c r="D356" i="19"/>
  <c r="E356" i="19"/>
  <c r="D357" i="19"/>
  <c r="E357" i="19"/>
  <c r="D358" i="19"/>
  <c r="E358" i="19"/>
  <c r="D359" i="19"/>
  <c r="E359" i="19"/>
  <c r="D360" i="19"/>
  <c r="E360" i="19"/>
  <c r="D361" i="19"/>
  <c r="E361" i="19"/>
  <c r="D362" i="19"/>
  <c r="E362" i="19"/>
  <c r="D363" i="19"/>
  <c r="E363" i="19"/>
  <c r="D364" i="19"/>
  <c r="E364" i="19"/>
  <c r="D365" i="19"/>
  <c r="E365" i="19"/>
  <c r="D366" i="19"/>
  <c r="E366" i="19"/>
  <c r="D367" i="19"/>
  <c r="E367" i="19"/>
  <c r="D368" i="19"/>
  <c r="E368" i="19"/>
  <c r="D369" i="19"/>
  <c r="E369" i="19"/>
  <c r="D370" i="19"/>
  <c r="E370" i="19"/>
  <c r="D371" i="19"/>
  <c r="E371" i="19"/>
  <c r="D372" i="19"/>
  <c r="E372" i="19"/>
  <c r="D373" i="19"/>
  <c r="E373" i="19"/>
  <c r="D374" i="19"/>
  <c r="E374" i="19"/>
  <c r="D375" i="19"/>
  <c r="E375" i="19"/>
  <c r="D376" i="19"/>
  <c r="E376" i="19"/>
  <c r="D377" i="19"/>
  <c r="E377" i="19"/>
  <c r="D378" i="19"/>
  <c r="E378" i="19"/>
  <c r="D379" i="19"/>
  <c r="E379" i="19"/>
  <c r="D380" i="19"/>
  <c r="E380" i="19"/>
  <c r="D381" i="19"/>
  <c r="E381" i="19"/>
  <c r="D382" i="19"/>
  <c r="E382" i="19"/>
  <c r="D383" i="19"/>
  <c r="E383" i="19"/>
  <c r="D384" i="19"/>
  <c r="E384" i="19"/>
  <c r="D385" i="19"/>
  <c r="E385" i="19"/>
  <c r="D386" i="19"/>
  <c r="E386" i="19"/>
  <c r="D387" i="19"/>
  <c r="E387" i="19"/>
  <c r="D388" i="19"/>
  <c r="E388" i="19"/>
  <c r="D389" i="19"/>
  <c r="E389" i="19"/>
  <c r="D390" i="19"/>
  <c r="E390" i="19"/>
  <c r="D391" i="19"/>
  <c r="E391" i="19"/>
  <c r="D392" i="19"/>
  <c r="E392" i="19"/>
  <c r="D393" i="19"/>
  <c r="E393" i="19"/>
  <c r="D394" i="19"/>
  <c r="E394" i="19"/>
  <c r="D395" i="19"/>
  <c r="E395" i="19"/>
  <c r="D396" i="19"/>
  <c r="E396" i="19"/>
  <c r="D397" i="19"/>
  <c r="E397" i="19"/>
  <c r="D398" i="19"/>
  <c r="E398" i="19"/>
  <c r="D399" i="19"/>
  <c r="E399" i="19"/>
  <c r="D400" i="19"/>
  <c r="E400" i="19"/>
  <c r="D401" i="19"/>
  <c r="E401" i="19"/>
  <c r="D402" i="19"/>
  <c r="E402" i="19"/>
  <c r="D403" i="19"/>
  <c r="E403" i="19"/>
  <c r="D404" i="19"/>
  <c r="E404" i="19"/>
  <c r="D405" i="19"/>
  <c r="E405" i="19"/>
  <c r="D406" i="19"/>
  <c r="E406" i="19"/>
  <c r="D407" i="19"/>
  <c r="E407" i="19"/>
  <c r="D408" i="19"/>
  <c r="E408" i="19"/>
  <c r="D409" i="19"/>
  <c r="E409" i="19"/>
  <c r="D410" i="19"/>
  <c r="E410" i="19"/>
  <c r="D411" i="19"/>
  <c r="E411" i="19"/>
  <c r="D412" i="19"/>
  <c r="E412" i="19"/>
  <c r="D413" i="19"/>
  <c r="E413" i="19"/>
  <c r="D414" i="19"/>
  <c r="E414" i="19"/>
  <c r="D415" i="19"/>
  <c r="E415" i="19"/>
  <c r="D416" i="19"/>
  <c r="E416" i="19"/>
  <c r="D417" i="19"/>
  <c r="E417" i="19"/>
  <c r="D418" i="19"/>
  <c r="E418" i="19"/>
  <c r="D419" i="19"/>
  <c r="E419" i="19"/>
  <c r="D420" i="19"/>
  <c r="E420" i="19"/>
  <c r="D421" i="19"/>
  <c r="E421" i="19"/>
  <c r="D422" i="19"/>
  <c r="E422" i="19"/>
  <c r="D423" i="19"/>
  <c r="E423" i="19"/>
  <c r="D424" i="19"/>
  <c r="E424" i="19"/>
  <c r="D425" i="19"/>
  <c r="E425" i="19"/>
  <c r="D426" i="19"/>
  <c r="E426" i="19"/>
  <c r="D427" i="19"/>
  <c r="E427" i="19"/>
  <c r="D428" i="19"/>
  <c r="E428" i="19"/>
  <c r="D429" i="19"/>
  <c r="E429" i="19"/>
  <c r="D430" i="19"/>
  <c r="E430" i="19"/>
  <c r="D431" i="19"/>
  <c r="E431" i="19"/>
  <c r="D432" i="19"/>
  <c r="E432" i="19"/>
  <c r="D433" i="19"/>
  <c r="E433" i="19"/>
  <c r="D434" i="19"/>
  <c r="E434" i="19"/>
  <c r="D435" i="19"/>
  <c r="E435" i="19"/>
  <c r="D436" i="19"/>
  <c r="E436" i="19"/>
  <c r="D437" i="19"/>
  <c r="E437" i="19"/>
  <c r="D438" i="19"/>
  <c r="E438" i="19"/>
  <c r="D439" i="19"/>
  <c r="E439" i="19"/>
  <c r="D440" i="19"/>
  <c r="E440" i="19"/>
  <c r="D441" i="19"/>
  <c r="E441" i="19"/>
  <c r="D442" i="19"/>
  <c r="E442" i="19"/>
  <c r="D443" i="19"/>
  <c r="E443" i="19"/>
  <c r="D444" i="19"/>
  <c r="E444" i="19"/>
  <c r="D445" i="19"/>
  <c r="E445" i="19"/>
  <c r="D446" i="19"/>
  <c r="E446" i="19"/>
  <c r="D447" i="19"/>
  <c r="E447" i="19"/>
  <c r="D448" i="19"/>
  <c r="E448" i="19"/>
  <c r="D449" i="19"/>
  <c r="E449" i="19"/>
  <c r="D450" i="19"/>
  <c r="E450" i="19"/>
  <c r="D451" i="19"/>
  <c r="E451" i="19"/>
  <c r="D452" i="19"/>
  <c r="E452" i="19"/>
  <c r="D453" i="19"/>
  <c r="E453" i="19"/>
  <c r="D454" i="19"/>
  <c r="E454" i="19"/>
  <c r="D455" i="19"/>
  <c r="E455" i="19"/>
  <c r="D456" i="19"/>
  <c r="E456" i="19"/>
  <c r="D457" i="19"/>
  <c r="E457" i="19"/>
  <c r="D458" i="19"/>
  <c r="E458" i="19"/>
  <c r="D459" i="19"/>
  <c r="E459" i="19"/>
  <c r="D460" i="19"/>
  <c r="E460" i="19"/>
  <c r="D461" i="19"/>
  <c r="E461" i="19"/>
  <c r="D462" i="19"/>
  <c r="E462" i="19"/>
  <c r="D463" i="19"/>
  <c r="E463" i="19"/>
  <c r="D464" i="19"/>
  <c r="E464" i="19"/>
  <c r="D465" i="19"/>
  <c r="E465" i="19"/>
  <c r="D466" i="19"/>
  <c r="E466" i="19"/>
  <c r="D467" i="19"/>
  <c r="E467" i="19"/>
  <c r="D468" i="19"/>
  <c r="E468" i="19"/>
  <c r="D469" i="19"/>
  <c r="E469" i="19"/>
  <c r="D470" i="19"/>
  <c r="E470" i="19"/>
  <c r="D471" i="19"/>
  <c r="E471" i="19"/>
  <c r="D472" i="19"/>
  <c r="E472" i="19"/>
  <c r="D473" i="19"/>
  <c r="E473" i="19"/>
  <c r="D474" i="19"/>
  <c r="E474" i="19"/>
  <c r="D475" i="19"/>
  <c r="E475" i="19"/>
  <c r="D476" i="19"/>
  <c r="E476" i="19"/>
  <c r="D477" i="19"/>
  <c r="E477" i="19"/>
  <c r="D478" i="19"/>
  <c r="E478" i="19"/>
  <c r="D479" i="19"/>
  <c r="E479" i="19"/>
  <c r="D480" i="19"/>
  <c r="E480" i="19"/>
  <c r="D481" i="19"/>
  <c r="E481" i="19"/>
  <c r="D482" i="19"/>
  <c r="E482" i="19"/>
  <c r="D483" i="19"/>
  <c r="E483" i="19"/>
  <c r="D484" i="19"/>
  <c r="E484" i="19"/>
  <c r="D485" i="19"/>
  <c r="E485" i="19"/>
  <c r="D486" i="19"/>
  <c r="E486" i="19"/>
  <c r="D487" i="19"/>
  <c r="E487" i="19"/>
  <c r="D488" i="19"/>
  <c r="E488" i="19"/>
  <c r="D489" i="19"/>
  <c r="E489" i="19"/>
  <c r="D490" i="19"/>
  <c r="E490" i="19"/>
  <c r="D491" i="19"/>
  <c r="E491" i="19"/>
  <c r="D492" i="19"/>
  <c r="E492" i="19"/>
  <c r="D493" i="19"/>
  <c r="E493" i="19"/>
  <c r="D494" i="19"/>
  <c r="E494" i="19"/>
  <c r="D495" i="19"/>
  <c r="E495" i="19"/>
  <c r="D496" i="19"/>
  <c r="E496" i="19"/>
  <c r="D497" i="19"/>
  <c r="E497" i="19"/>
  <c r="D498" i="19"/>
  <c r="E498" i="19"/>
  <c r="D499" i="19"/>
  <c r="E499" i="19"/>
  <c r="D500" i="19"/>
  <c r="E500" i="19"/>
  <c r="D501" i="19"/>
  <c r="E501" i="19"/>
  <c r="D502" i="19"/>
  <c r="E502" i="19"/>
  <c r="D503" i="19"/>
  <c r="E503" i="19"/>
  <c r="D504" i="19"/>
  <c r="E504" i="19"/>
  <c r="D505" i="19"/>
  <c r="E505" i="19"/>
  <c r="D506" i="19"/>
  <c r="E506" i="19"/>
  <c r="D507" i="19"/>
  <c r="E507" i="19"/>
  <c r="D508" i="19"/>
  <c r="E508" i="19"/>
  <c r="D509" i="19"/>
  <c r="E509" i="19"/>
  <c r="D510" i="19"/>
  <c r="E510" i="19"/>
  <c r="D511" i="19"/>
  <c r="E511" i="19"/>
  <c r="D512" i="19"/>
  <c r="E512" i="19"/>
  <c r="D513" i="19"/>
  <c r="E513" i="19"/>
  <c r="D514" i="19"/>
  <c r="E514" i="19"/>
  <c r="D515" i="19"/>
  <c r="E515" i="19"/>
  <c r="D516" i="19"/>
  <c r="E516" i="19"/>
  <c r="D517" i="19"/>
  <c r="E517" i="19"/>
  <c r="D518" i="19"/>
  <c r="E518" i="19"/>
  <c r="D519" i="19"/>
  <c r="E519" i="19"/>
  <c r="D520" i="19"/>
  <c r="E520" i="19"/>
  <c r="D521" i="19"/>
  <c r="E521" i="19"/>
  <c r="D522" i="19"/>
  <c r="E522" i="19"/>
  <c r="D523" i="19"/>
  <c r="E523" i="19"/>
  <c r="D524" i="19"/>
  <c r="E524" i="19"/>
  <c r="D525" i="19"/>
  <c r="E525" i="19"/>
  <c r="D526" i="19"/>
  <c r="E526" i="19"/>
  <c r="D527" i="19"/>
  <c r="E527" i="19"/>
  <c r="D528" i="19"/>
  <c r="E528" i="19"/>
  <c r="D529" i="19"/>
  <c r="E529" i="19"/>
  <c r="D530" i="19"/>
  <c r="E530" i="19"/>
  <c r="D531" i="19"/>
  <c r="E531" i="19"/>
  <c r="D532" i="19"/>
  <c r="E532" i="19"/>
  <c r="D533" i="19"/>
  <c r="E533" i="19"/>
  <c r="D534" i="19"/>
  <c r="E534" i="19"/>
  <c r="D535" i="19"/>
  <c r="E535" i="19"/>
  <c r="D536" i="19"/>
  <c r="E536" i="19"/>
  <c r="D537" i="19"/>
  <c r="E537" i="19"/>
  <c r="D538" i="19"/>
  <c r="E538" i="19"/>
  <c r="D539" i="19"/>
  <c r="E539" i="19"/>
  <c r="D540" i="19"/>
  <c r="E540" i="19"/>
  <c r="D541" i="19"/>
  <c r="E541" i="19"/>
  <c r="D542" i="19"/>
  <c r="E542" i="19"/>
  <c r="D543" i="19"/>
  <c r="E543" i="19"/>
  <c r="D544" i="19"/>
  <c r="E544" i="19"/>
  <c r="D545" i="19"/>
  <c r="E545" i="19"/>
  <c r="D546" i="19"/>
  <c r="E546" i="19"/>
  <c r="D547" i="19"/>
  <c r="E547" i="19"/>
  <c r="D548" i="19"/>
  <c r="E548" i="19"/>
  <c r="D549" i="19"/>
  <c r="E549" i="19"/>
  <c r="D550" i="19"/>
  <c r="E550" i="19"/>
  <c r="D551" i="19"/>
  <c r="E551" i="19"/>
  <c r="D552" i="19"/>
  <c r="E552" i="19"/>
  <c r="D553" i="19"/>
  <c r="E553" i="19"/>
  <c r="D554" i="19"/>
  <c r="E554" i="19"/>
  <c r="D555" i="19"/>
  <c r="E555" i="19"/>
  <c r="D556" i="19"/>
  <c r="E556" i="19"/>
  <c r="D557" i="19"/>
  <c r="E557" i="19"/>
  <c r="D558" i="19"/>
  <c r="E558" i="19"/>
  <c r="D559" i="19"/>
  <c r="E559" i="19"/>
  <c r="D560" i="19"/>
  <c r="E560" i="19"/>
  <c r="D561" i="19"/>
  <c r="E561" i="19"/>
  <c r="D562" i="19"/>
  <c r="E562" i="19"/>
  <c r="D563" i="19"/>
  <c r="E563" i="19"/>
  <c r="D564" i="19"/>
  <c r="E564" i="19"/>
  <c r="D565" i="19"/>
  <c r="E565" i="19"/>
  <c r="D566" i="19"/>
  <c r="E566" i="19"/>
  <c r="D567" i="19"/>
  <c r="E567" i="19"/>
  <c r="D568" i="19"/>
  <c r="E568" i="19"/>
  <c r="D569" i="19"/>
  <c r="E569" i="19"/>
  <c r="D570" i="19"/>
  <c r="E570" i="19"/>
  <c r="D571" i="19"/>
  <c r="E571" i="19"/>
  <c r="D572" i="19"/>
  <c r="E572" i="19"/>
  <c r="D573" i="19"/>
  <c r="E573" i="19"/>
  <c r="D574" i="19"/>
  <c r="E574" i="19"/>
  <c r="D575" i="19"/>
  <c r="E575" i="19"/>
  <c r="D576" i="19"/>
  <c r="E576" i="19"/>
  <c r="D577" i="19"/>
  <c r="E577" i="19"/>
  <c r="D578" i="19"/>
  <c r="E578" i="19"/>
  <c r="D579" i="19"/>
  <c r="E579" i="19"/>
  <c r="D580" i="19"/>
  <c r="E580" i="19"/>
  <c r="D581" i="19"/>
  <c r="E581" i="19"/>
  <c r="D582" i="19"/>
  <c r="E582" i="19"/>
  <c r="D583" i="19"/>
  <c r="E583" i="19"/>
  <c r="D584" i="19"/>
  <c r="E584" i="19"/>
  <c r="D585" i="19"/>
  <c r="E585" i="19"/>
  <c r="D586" i="19"/>
  <c r="E586" i="19"/>
  <c r="D587" i="19"/>
  <c r="E587" i="19"/>
  <c r="D588" i="19"/>
  <c r="E588" i="19"/>
  <c r="D589" i="19"/>
  <c r="E589" i="19"/>
  <c r="D590" i="19"/>
  <c r="E590" i="19"/>
  <c r="D591" i="19"/>
  <c r="E591" i="19"/>
  <c r="D592" i="19"/>
  <c r="E592" i="19"/>
  <c r="D593" i="19"/>
  <c r="E593" i="19"/>
  <c r="D594" i="19"/>
  <c r="E594" i="19"/>
  <c r="D595" i="19"/>
  <c r="E595" i="19"/>
  <c r="D596" i="19"/>
  <c r="E596" i="19"/>
  <c r="D597" i="19"/>
  <c r="E597" i="19"/>
  <c r="D598" i="19"/>
  <c r="E598" i="19"/>
  <c r="D599" i="19"/>
  <c r="E599" i="19"/>
  <c r="D600" i="19"/>
  <c r="E600" i="19"/>
  <c r="D601" i="19"/>
  <c r="E601" i="19"/>
  <c r="D602" i="19"/>
  <c r="E602" i="19"/>
  <c r="D603" i="19"/>
  <c r="E603" i="19"/>
  <c r="D604" i="19"/>
  <c r="E604" i="19"/>
  <c r="D605" i="19"/>
  <c r="E605" i="19"/>
  <c r="D606" i="19"/>
  <c r="E606" i="19"/>
  <c r="D607" i="19"/>
  <c r="E607" i="19"/>
  <c r="D608" i="19"/>
  <c r="E608" i="19"/>
  <c r="D609" i="19"/>
  <c r="E609" i="19"/>
  <c r="D610" i="19"/>
  <c r="E610" i="19"/>
  <c r="D611" i="19"/>
  <c r="E611" i="19"/>
  <c r="D612" i="19"/>
  <c r="E612" i="19"/>
  <c r="D613" i="19"/>
  <c r="E613" i="19"/>
  <c r="D614" i="19"/>
  <c r="E614" i="19"/>
  <c r="D615" i="19"/>
  <c r="E615" i="19"/>
  <c r="D616" i="19"/>
  <c r="E616" i="19"/>
  <c r="D617" i="19"/>
  <c r="E617" i="19"/>
  <c r="D618" i="19"/>
  <c r="E618" i="19"/>
  <c r="D619" i="19"/>
  <c r="E619" i="19"/>
  <c r="D620" i="19"/>
  <c r="E620" i="19"/>
  <c r="D621" i="19"/>
  <c r="E621" i="19"/>
  <c r="D622" i="19"/>
  <c r="E622" i="19"/>
  <c r="D623" i="19"/>
  <c r="E623" i="19"/>
  <c r="D624" i="19"/>
  <c r="E624" i="19"/>
  <c r="D625" i="19"/>
  <c r="E625" i="19"/>
  <c r="D626" i="19"/>
  <c r="E626" i="19"/>
  <c r="D627" i="19"/>
  <c r="E627" i="19"/>
  <c r="D628" i="19"/>
  <c r="E628" i="19"/>
  <c r="D629" i="19"/>
  <c r="E629" i="19"/>
  <c r="D630" i="19"/>
  <c r="E630" i="19"/>
  <c r="D631" i="19"/>
  <c r="E631" i="19"/>
  <c r="D632" i="19"/>
  <c r="E632" i="19"/>
  <c r="D633" i="19"/>
  <c r="E633" i="19"/>
  <c r="D634" i="19"/>
  <c r="E634" i="19"/>
  <c r="D635" i="19"/>
  <c r="E635" i="19"/>
  <c r="D636" i="19"/>
  <c r="E636" i="19"/>
  <c r="D637" i="19"/>
  <c r="E637" i="19"/>
  <c r="D638" i="19"/>
  <c r="E638" i="19"/>
  <c r="D639" i="19"/>
  <c r="E639" i="19"/>
  <c r="D640" i="19"/>
  <c r="E640" i="19"/>
  <c r="D641" i="19"/>
  <c r="E641" i="19"/>
  <c r="D642" i="19"/>
  <c r="E642" i="19"/>
  <c r="D643" i="19"/>
  <c r="E643" i="19"/>
  <c r="D644" i="19"/>
  <c r="E644" i="19"/>
  <c r="D645" i="19"/>
  <c r="E645" i="19"/>
  <c r="D646" i="19"/>
  <c r="E646" i="19"/>
  <c r="D647" i="19"/>
  <c r="E647" i="19"/>
  <c r="D648" i="19"/>
  <c r="E648" i="19"/>
  <c r="D649" i="19"/>
  <c r="E649" i="19"/>
  <c r="D650" i="19"/>
  <c r="E650" i="19"/>
  <c r="D651" i="19"/>
  <c r="E651" i="19"/>
  <c r="D652" i="19"/>
  <c r="E652" i="19"/>
  <c r="D653" i="19"/>
  <c r="E653" i="19"/>
  <c r="D654" i="19"/>
  <c r="E654" i="19"/>
  <c r="D655" i="19"/>
  <c r="E655" i="19"/>
  <c r="D656" i="19"/>
  <c r="E656" i="19"/>
  <c r="D657" i="19"/>
  <c r="E657" i="19"/>
  <c r="D658" i="19"/>
  <c r="E658" i="19"/>
  <c r="D659" i="19"/>
  <c r="E659" i="19"/>
  <c r="D660" i="19"/>
  <c r="E660" i="19"/>
  <c r="D661" i="19"/>
  <c r="E661" i="19"/>
  <c r="D662" i="19"/>
  <c r="E662" i="19"/>
  <c r="D663" i="19"/>
  <c r="E663" i="19"/>
  <c r="D664" i="19"/>
  <c r="E664" i="19"/>
  <c r="D665" i="19"/>
  <c r="E665" i="19"/>
  <c r="D666" i="19"/>
  <c r="E666" i="19"/>
  <c r="D667" i="19"/>
  <c r="E667" i="19"/>
  <c r="D668" i="19"/>
  <c r="E668" i="19"/>
  <c r="D669" i="19"/>
  <c r="E669" i="19"/>
  <c r="D670" i="19"/>
  <c r="E670" i="19"/>
  <c r="D671" i="19"/>
  <c r="E671" i="19"/>
  <c r="D672" i="19"/>
  <c r="E672" i="19"/>
  <c r="D673" i="19"/>
  <c r="E673" i="19"/>
  <c r="D674" i="19"/>
  <c r="E674" i="19"/>
  <c r="D675" i="19"/>
  <c r="E675" i="19"/>
  <c r="D676" i="19"/>
  <c r="E676" i="19"/>
  <c r="D677" i="19"/>
  <c r="E677" i="19"/>
  <c r="D678" i="19"/>
  <c r="E678" i="19"/>
  <c r="D679" i="19"/>
  <c r="E679" i="19"/>
  <c r="D680" i="19"/>
  <c r="E680" i="19"/>
  <c r="D681" i="19"/>
  <c r="E681" i="19"/>
  <c r="D682" i="19"/>
  <c r="E682" i="19"/>
  <c r="D683" i="19"/>
  <c r="E683" i="19"/>
  <c r="D684" i="19"/>
  <c r="E684" i="19"/>
  <c r="D685" i="19"/>
  <c r="E685" i="19"/>
  <c r="D686" i="19"/>
  <c r="E686" i="19"/>
  <c r="D687" i="19"/>
  <c r="E687" i="19"/>
  <c r="D688" i="19"/>
  <c r="E688" i="19"/>
  <c r="D689" i="19"/>
  <c r="E689" i="19"/>
  <c r="D690" i="19"/>
  <c r="E690" i="19"/>
  <c r="D691" i="19"/>
  <c r="E691" i="19"/>
  <c r="D692" i="19"/>
  <c r="E692" i="19"/>
  <c r="D693" i="19"/>
  <c r="E693" i="19"/>
  <c r="D694" i="19"/>
  <c r="E694" i="19"/>
  <c r="D695" i="19"/>
  <c r="E695" i="19"/>
  <c r="D696" i="19"/>
  <c r="E696" i="19"/>
  <c r="D697" i="19"/>
  <c r="E697" i="19"/>
  <c r="D698" i="19"/>
  <c r="E698" i="19"/>
  <c r="D699" i="19"/>
  <c r="E699" i="19"/>
  <c r="D700" i="19"/>
  <c r="E700" i="19"/>
  <c r="D701" i="19"/>
  <c r="E701" i="19"/>
  <c r="D702" i="19"/>
  <c r="E702" i="19"/>
  <c r="D703" i="19"/>
  <c r="E703" i="19"/>
  <c r="D704" i="19"/>
  <c r="E704" i="19"/>
  <c r="D705" i="19"/>
  <c r="E705" i="19"/>
  <c r="D706" i="19"/>
  <c r="E706" i="19"/>
  <c r="D707" i="19"/>
  <c r="E707" i="19"/>
  <c r="D708" i="19"/>
  <c r="E708" i="19"/>
  <c r="D709" i="19"/>
  <c r="E709" i="19"/>
  <c r="D710" i="19"/>
  <c r="E710" i="19"/>
  <c r="D711" i="19"/>
  <c r="E711" i="19"/>
  <c r="D712" i="19"/>
  <c r="E712" i="19"/>
  <c r="D713" i="19"/>
  <c r="E713" i="19"/>
  <c r="D714" i="19"/>
  <c r="E714" i="19"/>
  <c r="D715" i="19"/>
  <c r="E715" i="19"/>
  <c r="D716" i="19"/>
  <c r="E716" i="19"/>
  <c r="D717" i="19"/>
  <c r="E717" i="19"/>
  <c r="D718" i="19"/>
  <c r="E718" i="19"/>
  <c r="D719" i="19"/>
  <c r="E719" i="19"/>
  <c r="D720" i="19"/>
  <c r="E720" i="19"/>
  <c r="D721" i="19"/>
  <c r="E721" i="19"/>
  <c r="D722" i="19"/>
  <c r="E722" i="19"/>
  <c r="D723" i="19"/>
  <c r="E723" i="19"/>
  <c r="D724" i="19"/>
  <c r="E724" i="19"/>
  <c r="D725" i="19"/>
  <c r="E725" i="19"/>
  <c r="D726" i="19"/>
  <c r="E726" i="19"/>
  <c r="D727" i="19"/>
  <c r="E727" i="19"/>
  <c r="D728" i="19"/>
  <c r="E728" i="19"/>
  <c r="D729" i="19"/>
  <c r="E729" i="19"/>
  <c r="D730" i="19"/>
  <c r="E730" i="19"/>
  <c r="D731" i="19"/>
  <c r="E731" i="19"/>
  <c r="D732" i="19"/>
  <c r="E732" i="19"/>
  <c r="D733" i="19"/>
  <c r="E733" i="19"/>
  <c r="D734" i="19"/>
  <c r="E734" i="19"/>
  <c r="D735" i="19"/>
  <c r="E735" i="19"/>
  <c r="D736" i="19"/>
  <c r="E736" i="19"/>
  <c r="D737" i="19"/>
  <c r="E737" i="19"/>
  <c r="D738" i="19"/>
  <c r="E738" i="19"/>
  <c r="D739" i="19"/>
  <c r="E739" i="19"/>
  <c r="D740" i="19"/>
  <c r="E740" i="19"/>
  <c r="D741" i="19"/>
  <c r="E741" i="19"/>
  <c r="D742" i="19"/>
  <c r="E742" i="19"/>
  <c r="D743" i="19"/>
  <c r="E743" i="19"/>
  <c r="D744" i="19"/>
  <c r="E744" i="19"/>
  <c r="D745" i="19"/>
  <c r="E745" i="19"/>
  <c r="D746" i="19"/>
  <c r="E746" i="19"/>
  <c r="D747" i="19"/>
  <c r="E747" i="19"/>
  <c r="D748" i="19"/>
  <c r="E748" i="19"/>
  <c r="D749" i="19"/>
  <c r="E749" i="19"/>
  <c r="D750" i="19"/>
  <c r="E750" i="19"/>
  <c r="D751" i="19"/>
  <c r="E751" i="19"/>
  <c r="D752" i="19"/>
  <c r="E752" i="19"/>
  <c r="D753" i="19"/>
  <c r="E753" i="19"/>
  <c r="D754" i="19"/>
  <c r="E754" i="19"/>
  <c r="D755" i="19"/>
  <c r="E755" i="19"/>
  <c r="D756" i="19"/>
  <c r="E756" i="19"/>
  <c r="D757" i="19"/>
  <c r="E757" i="19"/>
  <c r="D758" i="19"/>
  <c r="E758" i="19"/>
  <c r="D759" i="19"/>
  <c r="E759" i="19"/>
  <c r="D760" i="19"/>
  <c r="E760" i="19"/>
  <c r="D761" i="19"/>
  <c r="E761" i="19"/>
  <c r="D762" i="19"/>
  <c r="E762" i="19"/>
  <c r="D763" i="19"/>
  <c r="E763" i="19"/>
  <c r="D764" i="19"/>
  <c r="E764" i="19"/>
  <c r="D765" i="19"/>
  <c r="E765" i="19"/>
  <c r="D766" i="19"/>
  <c r="E766" i="19"/>
  <c r="D767" i="19"/>
  <c r="E767" i="19"/>
  <c r="D768" i="19"/>
  <c r="E768" i="19"/>
  <c r="D769" i="19"/>
  <c r="E769" i="19"/>
  <c r="D770" i="19"/>
  <c r="E770" i="19"/>
  <c r="D771" i="19"/>
  <c r="E771" i="19"/>
  <c r="D772" i="19"/>
  <c r="E772" i="19"/>
  <c r="D773" i="19"/>
  <c r="E773" i="19"/>
  <c r="D774" i="19"/>
  <c r="E774" i="19"/>
  <c r="D775" i="19"/>
  <c r="E775" i="19"/>
  <c r="D776" i="19"/>
  <c r="E776" i="19"/>
  <c r="D777" i="19"/>
  <c r="E777" i="19"/>
  <c r="D778" i="19"/>
  <c r="E778" i="19"/>
  <c r="D779" i="19"/>
  <c r="E779" i="19"/>
  <c r="D780" i="19"/>
  <c r="E780" i="19"/>
  <c r="D781" i="19"/>
  <c r="E781" i="19"/>
  <c r="D782" i="19"/>
  <c r="E782" i="19"/>
  <c r="D783" i="19"/>
  <c r="E783" i="19"/>
  <c r="D784" i="19"/>
  <c r="E784" i="19"/>
  <c r="D785" i="19"/>
  <c r="E785" i="19"/>
  <c r="D786" i="19"/>
  <c r="E786" i="19"/>
  <c r="D787" i="19"/>
  <c r="E787" i="19"/>
  <c r="D788" i="19"/>
  <c r="E788" i="19"/>
  <c r="D789" i="19"/>
  <c r="E789" i="19"/>
  <c r="D790" i="19"/>
  <c r="E790" i="19"/>
  <c r="D791" i="19"/>
  <c r="E791" i="19"/>
  <c r="D792" i="19"/>
  <c r="E792" i="19"/>
  <c r="D793" i="19"/>
  <c r="E793" i="19"/>
  <c r="D794" i="19"/>
  <c r="E794" i="19"/>
  <c r="D795" i="19"/>
  <c r="E795" i="19"/>
  <c r="D796" i="19"/>
  <c r="E796" i="19"/>
  <c r="D797" i="19"/>
  <c r="E797" i="19"/>
  <c r="D798" i="19"/>
  <c r="E798" i="19"/>
  <c r="D799" i="19"/>
  <c r="E799" i="19"/>
  <c r="D800" i="19"/>
  <c r="E800" i="19"/>
  <c r="D801" i="19"/>
  <c r="E801" i="19"/>
  <c r="D802" i="19"/>
  <c r="E802" i="19"/>
  <c r="D803" i="19"/>
  <c r="E803" i="19"/>
  <c r="D804" i="19"/>
  <c r="E804" i="19"/>
  <c r="D805" i="19"/>
  <c r="E805" i="19"/>
  <c r="D806" i="19"/>
  <c r="E806" i="19"/>
  <c r="D807" i="19"/>
  <c r="E807" i="19"/>
  <c r="D808" i="19"/>
  <c r="E808" i="19"/>
  <c r="D809" i="19"/>
  <c r="E809" i="19"/>
  <c r="D810" i="19"/>
  <c r="E810" i="19"/>
  <c r="D811" i="19"/>
  <c r="E811" i="19"/>
  <c r="D812" i="19"/>
  <c r="E812" i="19"/>
  <c r="D813" i="19"/>
  <c r="E813" i="19"/>
  <c r="D814" i="19"/>
  <c r="E814" i="19"/>
  <c r="D815" i="19"/>
  <c r="E815" i="19"/>
  <c r="D816" i="19"/>
  <c r="E816" i="19"/>
  <c r="D817" i="19"/>
  <c r="E817" i="19"/>
  <c r="D818" i="19"/>
  <c r="E818" i="19"/>
  <c r="D819" i="19"/>
  <c r="E819" i="19"/>
  <c r="D820" i="19"/>
  <c r="E820" i="19"/>
  <c r="D821" i="19"/>
  <c r="E821" i="19"/>
  <c r="D822" i="19"/>
  <c r="E822" i="19"/>
  <c r="D823" i="19"/>
  <c r="E823" i="19"/>
  <c r="D824" i="19"/>
  <c r="E824" i="19"/>
  <c r="D825" i="19"/>
  <c r="E825" i="19"/>
  <c r="D826" i="19"/>
  <c r="E826" i="19"/>
  <c r="D827" i="19"/>
  <c r="E827" i="19"/>
  <c r="D828" i="19"/>
  <c r="E828" i="19"/>
  <c r="D829" i="19"/>
  <c r="E829" i="19"/>
  <c r="D830" i="19"/>
  <c r="E830" i="19"/>
  <c r="D831" i="19"/>
  <c r="E831" i="19"/>
  <c r="D832" i="19"/>
  <c r="E832" i="19"/>
  <c r="D833" i="19"/>
  <c r="E833" i="19"/>
  <c r="D834" i="19"/>
  <c r="E834" i="19"/>
  <c r="D835" i="19"/>
  <c r="E835" i="19"/>
  <c r="D836" i="19"/>
  <c r="E836" i="19"/>
  <c r="D837" i="19"/>
  <c r="E837" i="19"/>
  <c r="D838" i="19"/>
  <c r="E838" i="19"/>
  <c r="D839" i="19"/>
  <c r="E839" i="19"/>
  <c r="D840" i="19"/>
  <c r="E840" i="19"/>
  <c r="D841" i="19"/>
  <c r="E841" i="19"/>
  <c r="D842" i="19"/>
  <c r="E842" i="19"/>
  <c r="D843" i="19"/>
  <c r="E843" i="19"/>
  <c r="D844" i="19"/>
  <c r="E844" i="19"/>
  <c r="D845" i="19"/>
  <c r="E845" i="19"/>
  <c r="D846" i="19"/>
  <c r="E846" i="19"/>
  <c r="D847" i="19"/>
  <c r="E847" i="19"/>
  <c r="D848" i="19"/>
  <c r="E848" i="19"/>
  <c r="D849" i="19"/>
  <c r="E849" i="19"/>
  <c r="D850" i="19"/>
  <c r="E850" i="19"/>
  <c r="D851" i="19"/>
  <c r="E851" i="19"/>
  <c r="D852" i="19"/>
  <c r="E852" i="19"/>
  <c r="D853" i="19"/>
  <c r="E853" i="19"/>
  <c r="D854" i="19"/>
  <c r="E854" i="19"/>
  <c r="D855" i="19"/>
  <c r="E855" i="19"/>
  <c r="D856" i="19"/>
  <c r="E856" i="19"/>
  <c r="D857" i="19"/>
  <c r="E857" i="19"/>
  <c r="D858" i="19"/>
  <c r="E858" i="19"/>
  <c r="D859" i="19"/>
  <c r="E859" i="19"/>
  <c r="D860" i="19"/>
  <c r="E860" i="19"/>
  <c r="D861" i="19"/>
  <c r="E861" i="19"/>
  <c r="D862" i="19"/>
  <c r="E862" i="19"/>
  <c r="D863" i="19"/>
  <c r="E863" i="19"/>
  <c r="D864" i="19"/>
  <c r="E864" i="19"/>
  <c r="D865" i="19"/>
  <c r="E865" i="19"/>
  <c r="D866" i="19"/>
  <c r="E866" i="19"/>
  <c r="D867" i="19"/>
  <c r="E867" i="19"/>
  <c r="D868" i="19"/>
  <c r="E868" i="19"/>
  <c r="D869" i="19"/>
  <c r="E869" i="19"/>
  <c r="D870" i="19"/>
  <c r="E870" i="19"/>
  <c r="D871" i="19"/>
  <c r="E871" i="19"/>
  <c r="D872" i="19"/>
  <c r="E872" i="19"/>
  <c r="D873" i="19"/>
  <c r="E873" i="19"/>
  <c r="D874" i="19"/>
  <c r="E874" i="19"/>
  <c r="D875" i="19"/>
  <c r="E875" i="19"/>
  <c r="D876" i="19"/>
  <c r="E876" i="19"/>
  <c r="D877" i="19"/>
  <c r="E877" i="19"/>
  <c r="D878" i="19"/>
  <c r="E878" i="19"/>
  <c r="D879" i="19"/>
  <c r="E879" i="19"/>
  <c r="D880" i="19"/>
  <c r="E880" i="19"/>
  <c r="D881" i="19"/>
  <c r="E881" i="19"/>
  <c r="D882" i="19"/>
  <c r="E882" i="19"/>
  <c r="D883" i="19"/>
  <c r="E883" i="19"/>
  <c r="D884" i="19"/>
  <c r="E884" i="19"/>
  <c r="D885" i="19"/>
  <c r="E885" i="19"/>
  <c r="D886" i="19"/>
  <c r="E886" i="19"/>
  <c r="D887" i="19"/>
  <c r="E887" i="19"/>
  <c r="D888" i="19"/>
  <c r="E888" i="19"/>
  <c r="D889" i="19"/>
  <c r="E889" i="19"/>
  <c r="D890" i="19"/>
  <c r="E890" i="19"/>
  <c r="D891" i="19"/>
  <c r="E891" i="19"/>
  <c r="D892" i="19"/>
  <c r="E892" i="19"/>
  <c r="D893" i="19"/>
  <c r="E893" i="19"/>
  <c r="D894" i="19"/>
  <c r="E894" i="19"/>
  <c r="D895" i="19"/>
  <c r="E895" i="19"/>
  <c r="D896" i="19"/>
  <c r="E896" i="19"/>
  <c r="D897" i="19"/>
  <c r="E897" i="19"/>
  <c r="D898" i="19"/>
  <c r="E898" i="19"/>
  <c r="D899" i="19"/>
  <c r="E899" i="19"/>
  <c r="D900" i="19"/>
  <c r="E900" i="19"/>
  <c r="D901" i="19"/>
  <c r="E901" i="19"/>
  <c r="D902" i="19"/>
  <c r="E902" i="19"/>
  <c r="D903" i="19"/>
  <c r="E903" i="19"/>
  <c r="D904" i="19"/>
  <c r="E904" i="19"/>
  <c r="D905" i="19"/>
  <c r="E905" i="19"/>
  <c r="D906" i="19"/>
  <c r="E906" i="19"/>
  <c r="D907" i="19"/>
  <c r="E907" i="19"/>
  <c r="D908" i="19"/>
  <c r="E908" i="19"/>
  <c r="D909" i="19"/>
  <c r="E909" i="19"/>
  <c r="D910" i="19"/>
  <c r="E910" i="19"/>
  <c r="D911" i="19"/>
  <c r="E911" i="19"/>
  <c r="D912" i="19"/>
  <c r="E912" i="19"/>
  <c r="D913" i="19"/>
  <c r="E913" i="19"/>
  <c r="D914" i="19"/>
  <c r="E914" i="19"/>
  <c r="D915" i="19"/>
  <c r="E915" i="19"/>
  <c r="D916" i="19"/>
  <c r="E916" i="19"/>
  <c r="D917" i="19"/>
  <c r="E917" i="19"/>
  <c r="D918" i="19"/>
  <c r="E918" i="19"/>
  <c r="D919" i="19"/>
  <c r="E919" i="19"/>
  <c r="D920" i="19"/>
  <c r="E920" i="19"/>
  <c r="D921" i="19"/>
  <c r="E921" i="19"/>
  <c r="D922" i="19"/>
  <c r="E922" i="19"/>
  <c r="D923" i="19"/>
  <c r="E923" i="19"/>
  <c r="D924" i="19"/>
  <c r="E924" i="19"/>
  <c r="D925" i="19"/>
  <c r="E925" i="19"/>
  <c r="D926" i="19"/>
  <c r="E926" i="19"/>
  <c r="D927" i="19"/>
  <c r="E927" i="19"/>
  <c r="D928" i="19"/>
  <c r="E928" i="19"/>
  <c r="D929" i="19"/>
  <c r="E929" i="19"/>
  <c r="D930" i="19"/>
  <c r="E930" i="19"/>
  <c r="D931" i="19"/>
  <c r="E931" i="19"/>
  <c r="D932" i="19"/>
  <c r="E932" i="19"/>
  <c r="D933" i="19"/>
  <c r="E933" i="19"/>
  <c r="D934" i="19"/>
  <c r="E934" i="19"/>
  <c r="D935" i="19"/>
  <c r="E935" i="19"/>
  <c r="D936" i="19"/>
  <c r="E936" i="19"/>
  <c r="D937" i="19"/>
  <c r="E937" i="19"/>
  <c r="D938" i="19"/>
  <c r="E938" i="19"/>
  <c r="D939" i="19"/>
  <c r="E939" i="19"/>
  <c r="D940" i="19"/>
  <c r="E940" i="19"/>
  <c r="D941" i="19"/>
  <c r="E941" i="19"/>
  <c r="D942" i="19"/>
  <c r="E942" i="19"/>
  <c r="D943" i="19"/>
  <c r="E943" i="19"/>
  <c r="D944" i="19"/>
  <c r="E944" i="19"/>
  <c r="D945" i="19"/>
  <c r="E945" i="19"/>
  <c r="D946" i="19"/>
  <c r="E946" i="19"/>
  <c r="D947" i="19"/>
  <c r="E947" i="19"/>
  <c r="D948" i="19"/>
  <c r="E948" i="19"/>
  <c r="D949" i="19"/>
  <c r="E949" i="19"/>
  <c r="D950" i="19"/>
  <c r="E950" i="19"/>
  <c r="D951" i="19"/>
  <c r="E951" i="19"/>
  <c r="D952" i="19"/>
  <c r="E952" i="19"/>
  <c r="D953" i="19"/>
  <c r="E953" i="19"/>
  <c r="D954" i="19"/>
  <c r="E954" i="19"/>
  <c r="D955" i="19"/>
  <c r="E955" i="19"/>
  <c r="D956" i="19"/>
  <c r="E956" i="19"/>
  <c r="D957" i="19"/>
  <c r="E957" i="19"/>
  <c r="D958" i="19"/>
  <c r="E958" i="19"/>
  <c r="D959" i="19"/>
  <c r="E959" i="19"/>
  <c r="D960" i="19"/>
  <c r="E960" i="19"/>
  <c r="D961" i="19"/>
  <c r="E961" i="19"/>
  <c r="D962" i="19"/>
  <c r="E962" i="19"/>
  <c r="D963" i="19"/>
  <c r="E963" i="19"/>
  <c r="D964" i="19"/>
  <c r="E964" i="19"/>
  <c r="D965" i="19"/>
  <c r="E965" i="19"/>
  <c r="D966" i="19"/>
  <c r="E966" i="19"/>
  <c r="D967" i="19"/>
  <c r="E967" i="19"/>
  <c r="D968" i="19"/>
  <c r="E968" i="19"/>
  <c r="D969" i="19"/>
  <c r="E969" i="19"/>
  <c r="D970" i="19"/>
  <c r="E970" i="19"/>
  <c r="D971" i="19"/>
  <c r="E971" i="19"/>
  <c r="D972" i="19"/>
  <c r="E972" i="19"/>
  <c r="D973" i="19"/>
  <c r="E973" i="19"/>
  <c r="D974" i="19"/>
  <c r="E974" i="19"/>
  <c r="D975" i="19"/>
  <c r="E975" i="19"/>
  <c r="D976" i="19"/>
  <c r="E976" i="19"/>
  <c r="D977" i="19"/>
  <c r="E977" i="19"/>
  <c r="D978" i="19"/>
  <c r="E978" i="19"/>
  <c r="D979" i="19"/>
  <c r="E979" i="19"/>
  <c r="D980" i="19"/>
  <c r="E980" i="19"/>
  <c r="D981" i="19"/>
  <c r="E981" i="19"/>
  <c r="D982" i="19"/>
  <c r="E982" i="19"/>
  <c r="D983" i="19"/>
  <c r="E983" i="19"/>
  <c r="D984" i="19"/>
  <c r="E984" i="19"/>
  <c r="D985" i="19"/>
  <c r="E985" i="19"/>
  <c r="D986" i="19"/>
  <c r="E986" i="19"/>
  <c r="D987" i="19"/>
  <c r="E987" i="19"/>
  <c r="D988" i="19"/>
  <c r="E988" i="19"/>
  <c r="D989" i="19"/>
  <c r="E989" i="19"/>
  <c r="D990" i="19"/>
  <c r="E990" i="19"/>
  <c r="D991" i="19"/>
  <c r="E991" i="19"/>
  <c r="D992" i="19"/>
  <c r="E992" i="19"/>
  <c r="D993" i="19"/>
  <c r="E993" i="19"/>
  <c r="D994" i="19"/>
  <c r="E994" i="19"/>
  <c r="D995" i="19"/>
  <c r="E995" i="19"/>
  <c r="D996" i="19"/>
  <c r="E996" i="19"/>
  <c r="D997" i="19"/>
  <c r="E997" i="19"/>
  <c r="D998" i="19"/>
  <c r="E998" i="19"/>
  <c r="D999" i="19"/>
  <c r="E999" i="19"/>
  <c r="D1000" i="19"/>
  <c r="E1000" i="19"/>
  <c r="D1001" i="19"/>
  <c r="E1001" i="19"/>
  <c r="D12" i="19"/>
  <c r="E12" i="19"/>
  <c r="D13" i="19"/>
  <c r="E13" i="19"/>
  <c r="D14" i="19"/>
  <c r="E14" i="19"/>
  <c r="D15" i="19"/>
  <c r="E15" i="19"/>
  <c r="D16" i="19"/>
  <c r="E16" i="19"/>
  <c r="D17" i="19"/>
  <c r="E17" i="19"/>
  <c r="D3" i="19"/>
  <c r="E3" i="19"/>
  <c r="D4" i="19"/>
  <c r="E4" i="19"/>
  <c r="D5" i="19"/>
  <c r="E5" i="19"/>
  <c r="D6" i="19"/>
  <c r="E6" i="19"/>
  <c r="D7" i="19"/>
  <c r="E7" i="19"/>
  <c r="D8" i="19"/>
  <c r="E8" i="19"/>
  <c r="D9" i="19"/>
  <c r="E9" i="19"/>
  <c r="D10" i="19"/>
  <c r="E10" i="19"/>
  <c r="D11" i="19"/>
  <c r="E11" i="19"/>
  <c r="E2" i="19"/>
  <c r="D2" i="19"/>
  <c r="A3" i="19"/>
  <c r="B3" i="19"/>
  <c r="A4" i="19"/>
  <c r="B4" i="19"/>
  <c r="B5" i="19"/>
  <c r="A6" i="19"/>
  <c r="B6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A14" i="19"/>
  <c r="B14" i="19"/>
  <c r="A15" i="19"/>
  <c r="B15" i="19"/>
  <c r="A16" i="19"/>
  <c r="B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48" i="19"/>
  <c r="B48" i="19"/>
  <c r="A49" i="19"/>
  <c r="B49" i="19"/>
  <c r="A50" i="19"/>
  <c r="B50" i="19"/>
  <c r="A51" i="19"/>
  <c r="B51" i="19"/>
  <c r="A52" i="19"/>
  <c r="B52" i="19"/>
  <c r="A53" i="19"/>
  <c r="B53" i="19"/>
  <c r="A54" i="19"/>
  <c r="B54" i="19"/>
  <c r="A55" i="19"/>
  <c r="B55" i="19"/>
  <c r="A56" i="19"/>
  <c r="B56" i="19"/>
  <c r="A57" i="19"/>
  <c r="B57" i="19"/>
  <c r="A58" i="19"/>
  <c r="B58" i="19"/>
  <c r="A59" i="19"/>
  <c r="B59" i="19"/>
  <c r="A60" i="19"/>
  <c r="B60" i="19"/>
  <c r="A61" i="19"/>
  <c r="B61" i="19"/>
  <c r="A62" i="19"/>
  <c r="B62" i="19"/>
  <c r="A63" i="19"/>
  <c r="B63" i="19"/>
  <c r="A64" i="19"/>
  <c r="B64" i="19"/>
  <c r="A65" i="19"/>
  <c r="B65" i="19"/>
  <c r="A66" i="19"/>
  <c r="B66" i="19"/>
  <c r="A67" i="19"/>
  <c r="B67" i="19"/>
  <c r="A68" i="19"/>
  <c r="B68" i="19"/>
  <c r="A69" i="19"/>
  <c r="B69" i="19"/>
  <c r="A70" i="19"/>
  <c r="B70" i="19"/>
  <c r="A71" i="19"/>
  <c r="B71" i="19"/>
  <c r="A72" i="19"/>
  <c r="B72" i="19"/>
  <c r="A73" i="19"/>
  <c r="B73" i="19"/>
  <c r="A74" i="19"/>
  <c r="B74" i="19"/>
  <c r="A75" i="19"/>
  <c r="B75" i="19"/>
  <c r="A76" i="19"/>
  <c r="B76" i="19"/>
  <c r="A77" i="19"/>
  <c r="B77" i="19"/>
  <c r="A78" i="19"/>
  <c r="B78" i="19"/>
  <c r="A79" i="19"/>
  <c r="B79" i="19"/>
  <c r="A80" i="19"/>
  <c r="B80" i="19"/>
  <c r="A81" i="19"/>
  <c r="B81" i="19"/>
  <c r="A82" i="19"/>
  <c r="B82" i="19"/>
  <c r="A83" i="19"/>
  <c r="B83" i="19"/>
  <c r="A84" i="19"/>
  <c r="B84" i="19"/>
  <c r="A85" i="19"/>
  <c r="B85" i="19"/>
  <c r="A86" i="19"/>
  <c r="B86" i="19"/>
  <c r="A87" i="19"/>
  <c r="B87" i="19"/>
  <c r="A88" i="19"/>
  <c r="B88" i="19"/>
  <c r="A89" i="19"/>
  <c r="B89" i="19"/>
  <c r="A90" i="19"/>
  <c r="B90" i="19"/>
  <c r="A91" i="19"/>
  <c r="B91" i="19"/>
  <c r="A92" i="19"/>
  <c r="B92" i="19"/>
  <c r="A93" i="19"/>
  <c r="B93" i="19"/>
  <c r="A94" i="19"/>
  <c r="B94" i="19"/>
  <c r="A95" i="19"/>
  <c r="B95" i="19"/>
  <c r="A96" i="19"/>
  <c r="B96" i="19"/>
  <c r="A97" i="19"/>
  <c r="B97" i="19"/>
  <c r="A98" i="19"/>
  <c r="B98" i="19"/>
  <c r="A99" i="19"/>
  <c r="B99" i="19"/>
  <c r="A100" i="19"/>
  <c r="B100" i="19"/>
  <c r="A101" i="19"/>
  <c r="B101" i="19"/>
  <c r="A102" i="19"/>
  <c r="B102" i="19"/>
  <c r="A103" i="19"/>
  <c r="B103" i="19"/>
  <c r="A104" i="19"/>
  <c r="B104" i="19"/>
  <c r="A105" i="19"/>
  <c r="B105" i="19"/>
  <c r="A106" i="19"/>
  <c r="B106" i="19"/>
  <c r="A107" i="19"/>
  <c r="B107" i="19"/>
  <c r="A108" i="19"/>
  <c r="B108" i="19"/>
  <c r="A109" i="19"/>
  <c r="B109" i="19"/>
  <c r="A110" i="19"/>
  <c r="B110" i="19"/>
  <c r="A111" i="19"/>
  <c r="B111" i="19"/>
  <c r="A112" i="19"/>
  <c r="B112" i="19"/>
  <c r="A113" i="19"/>
  <c r="B113" i="19"/>
  <c r="A114" i="19"/>
  <c r="B114" i="19"/>
  <c r="A115" i="19"/>
  <c r="B115" i="19"/>
  <c r="A116" i="19"/>
  <c r="B116" i="19"/>
  <c r="A117" i="19"/>
  <c r="B117" i="19"/>
  <c r="A118" i="19"/>
  <c r="B118" i="19"/>
  <c r="A119" i="19"/>
  <c r="B119" i="19"/>
  <c r="A120" i="19"/>
  <c r="B120" i="19"/>
  <c r="A121" i="19"/>
  <c r="B121" i="19"/>
  <c r="A122" i="19"/>
  <c r="B122" i="19"/>
  <c r="A123" i="19"/>
  <c r="B123" i="19"/>
  <c r="A124" i="19"/>
  <c r="B124" i="19"/>
  <c r="A125" i="19"/>
  <c r="B125" i="19"/>
  <c r="A126" i="19"/>
  <c r="B126" i="19"/>
  <c r="A127" i="19"/>
  <c r="B127" i="19"/>
  <c r="A128" i="19"/>
  <c r="B128" i="19"/>
  <c r="A129" i="19"/>
  <c r="B129" i="19"/>
  <c r="A130" i="19"/>
  <c r="B130" i="19"/>
  <c r="A131" i="19"/>
  <c r="B131" i="19"/>
  <c r="A132" i="19"/>
  <c r="B132" i="19"/>
  <c r="A133" i="19"/>
  <c r="B133" i="19"/>
  <c r="A134" i="19"/>
  <c r="B134" i="19"/>
  <c r="A135" i="19"/>
  <c r="B135" i="19"/>
  <c r="A136" i="19"/>
  <c r="B136" i="19"/>
  <c r="A137" i="19"/>
  <c r="B137" i="19"/>
  <c r="A138" i="19"/>
  <c r="B138" i="19"/>
  <c r="A139" i="19"/>
  <c r="B139" i="19"/>
  <c r="A140" i="19"/>
  <c r="B140" i="19"/>
  <c r="A141" i="19"/>
  <c r="B141" i="19"/>
  <c r="A142" i="19"/>
  <c r="B142" i="19"/>
  <c r="A143" i="19"/>
  <c r="B143" i="19"/>
  <c r="A144" i="19"/>
  <c r="B144" i="19"/>
  <c r="A145" i="19"/>
  <c r="B145" i="19"/>
  <c r="A146" i="19"/>
  <c r="B146" i="19"/>
  <c r="A147" i="19"/>
  <c r="B147" i="19"/>
  <c r="A148" i="19"/>
  <c r="B148" i="19"/>
  <c r="A149" i="19"/>
  <c r="B149" i="19"/>
  <c r="A150" i="19"/>
  <c r="B150" i="19"/>
  <c r="A151" i="19"/>
  <c r="B151" i="19"/>
  <c r="A152" i="19"/>
  <c r="B152" i="19"/>
  <c r="A153" i="19"/>
  <c r="B153" i="19"/>
  <c r="A154" i="19"/>
  <c r="B154" i="19"/>
  <c r="A155" i="19"/>
  <c r="B155" i="19"/>
  <c r="A156" i="19"/>
  <c r="B156" i="19"/>
  <c r="A157" i="19"/>
  <c r="B157" i="19"/>
  <c r="A158" i="19"/>
  <c r="B158" i="19"/>
  <c r="A159" i="19"/>
  <c r="B159" i="19"/>
  <c r="A160" i="19"/>
  <c r="B160" i="19"/>
  <c r="A161" i="19"/>
  <c r="B161" i="19"/>
  <c r="A162" i="19"/>
  <c r="B162" i="19"/>
  <c r="A163" i="19"/>
  <c r="B163" i="19"/>
  <c r="A164" i="19"/>
  <c r="B164" i="19"/>
  <c r="A165" i="19"/>
  <c r="B165" i="19"/>
  <c r="A166" i="19"/>
  <c r="B166" i="19"/>
  <c r="A167" i="19"/>
  <c r="B167" i="19"/>
  <c r="A168" i="19"/>
  <c r="B168" i="19"/>
  <c r="A169" i="19"/>
  <c r="B169" i="19"/>
  <c r="A170" i="19"/>
  <c r="B170" i="19"/>
  <c r="A171" i="19"/>
  <c r="B171" i="19"/>
  <c r="A172" i="19"/>
  <c r="B172" i="19"/>
  <c r="A173" i="19"/>
  <c r="B173" i="19"/>
  <c r="A174" i="19"/>
  <c r="B174" i="19"/>
  <c r="A175" i="19"/>
  <c r="B175" i="19"/>
  <c r="A176" i="19"/>
  <c r="B176" i="19"/>
  <c r="A177" i="19"/>
  <c r="B177" i="19"/>
  <c r="A178" i="19"/>
  <c r="B178" i="19"/>
  <c r="A179" i="19"/>
  <c r="B179" i="19"/>
  <c r="A180" i="19"/>
  <c r="B180" i="19"/>
  <c r="A181" i="19"/>
  <c r="B181" i="19"/>
  <c r="A182" i="19"/>
  <c r="B182" i="19"/>
  <c r="A183" i="19"/>
  <c r="B183" i="19"/>
  <c r="A184" i="19"/>
  <c r="B184" i="19"/>
  <c r="A185" i="19"/>
  <c r="B185" i="19"/>
  <c r="A186" i="19"/>
  <c r="B186" i="19"/>
  <c r="A187" i="19"/>
  <c r="B187" i="19"/>
  <c r="A188" i="19"/>
  <c r="B188" i="19"/>
  <c r="A189" i="19"/>
  <c r="B189" i="19"/>
  <c r="A190" i="19"/>
  <c r="B190" i="19"/>
  <c r="A191" i="19"/>
  <c r="B191" i="19"/>
  <c r="A192" i="19"/>
  <c r="B192" i="19"/>
  <c r="A193" i="19"/>
  <c r="B193" i="19"/>
  <c r="A194" i="19"/>
  <c r="B194" i="19"/>
  <c r="A195" i="19"/>
  <c r="B195" i="19"/>
  <c r="A196" i="19"/>
  <c r="B196" i="19"/>
  <c r="A197" i="19"/>
  <c r="B197" i="19"/>
  <c r="A198" i="19"/>
  <c r="B198" i="19"/>
  <c r="A199" i="19"/>
  <c r="B199" i="19"/>
  <c r="A200" i="19"/>
  <c r="B200" i="19"/>
  <c r="A201" i="19"/>
  <c r="B201" i="19"/>
  <c r="A202" i="19"/>
  <c r="B202" i="19"/>
  <c r="A203" i="19"/>
  <c r="B203" i="19"/>
  <c r="A204" i="19"/>
  <c r="B204" i="19"/>
  <c r="A205" i="19"/>
  <c r="B205" i="19"/>
  <c r="A206" i="19"/>
  <c r="B206" i="19"/>
  <c r="A207" i="19"/>
  <c r="B207" i="19"/>
  <c r="A208" i="19"/>
  <c r="B208" i="19"/>
  <c r="A209" i="19"/>
  <c r="B209" i="19"/>
  <c r="A210" i="19"/>
  <c r="B210" i="19"/>
  <c r="A211" i="19"/>
  <c r="B211" i="19"/>
  <c r="A212" i="19"/>
  <c r="B212" i="19"/>
  <c r="A213" i="19"/>
  <c r="B213" i="19"/>
  <c r="A214" i="19"/>
  <c r="B214" i="19"/>
  <c r="A215" i="19"/>
  <c r="B215" i="19"/>
  <c r="A216" i="19"/>
  <c r="B216" i="19"/>
  <c r="A217" i="19"/>
  <c r="B217" i="19"/>
  <c r="A218" i="19"/>
  <c r="B218" i="19"/>
  <c r="A219" i="19"/>
  <c r="B219" i="19"/>
  <c r="A220" i="19"/>
  <c r="B220" i="19"/>
  <c r="A221" i="19"/>
  <c r="B221" i="19"/>
  <c r="A222" i="19"/>
  <c r="B222" i="19"/>
  <c r="A223" i="19"/>
  <c r="B223" i="19"/>
  <c r="A224" i="19"/>
  <c r="B224" i="19"/>
  <c r="A225" i="19"/>
  <c r="B225" i="19"/>
  <c r="A226" i="19"/>
  <c r="B226" i="19"/>
  <c r="A227" i="19"/>
  <c r="B227" i="19"/>
  <c r="A228" i="19"/>
  <c r="B228" i="19"/>
  <c r="A229" i="19"/>
  <c r="B229" i="19"/>
  <c r="A230" i="19"/>
  <c r="B230" i="19"/>
  <c r="A231" i="19"/>
  <c r="B231" i="19"/>
  <c r="A232" i="19"/>
  <c r="B232" i="19"/>
  <c r="A233" i="19"/>
  <c r="B233" i="19"/>
  <c r="A234" i="19"/>
  <c r="B234" i="19"/>
  <c r="A235" i="19"/>
  <c r="B235" i="19"/>
  <c r="A236" i="19"/>
  <c r="B236" i="19"/>
  <c r="A237" i="19"/>
  <c r="B237" i="19"/>
  <c r="A238" i="19"/>
  <c r="B238" i="19"/>
  <c r="A239" i="19"/>
  <c r="B239" i="19"/>
  <c r="A240" i="19"/>
  <c r="B240" i="19"/>
  <c r="A241" i="19"/>
  <c r="B241" i="19"/>
  <c r="A242" i="19"/>
  <c r="B242" i="19"/>
  <c r="A243" i="19"/>
  <c r="B243" i="19"/>
  <c r="A244" i="19"/>
  <c r="B244" i="19"/>
  <c r="A245" i="19"/>
  <c r="B245" i="19"/>
  <c r="A246" i="19"/>
  <c r="B246" i="19"/>
  <c r="A247" i="19"/>
  <c r="B247" i="19"/>
  <c r="A248" i="19"/>
  <c r="B248" i="19"/>
  <c r="A249" i="19"/>
  <c r="B249" i="19"/>
  <c r="A250" i="19"/>
  <c r="B250" i="19"/>
  <c r="A251" i="19"/>
  <c r="B251" i="19"/>
  <c r="A252" i="19"/>
  <c r="B252" i="19"/>
  <c r="A253" i="19"/>
  <c r="B253" i="19"/>
  <c r="A254" i="19"/>
  <c r="B254" i="19"/>
  <c r="A255" i="19"/>
  <c r="B255" i="19"/>
  <c r="A256" i="19"/>
  <c r="B256" i="19"/>
  <c r="A257" i="19"/>
  <c r="B257" i="19"/>
  <c r="A258" i="19"/>
  <c r="B258" i="19"/>
  <c r="A259" i="19"/>
  <c r="B259" i="19"/>
  <c r="A260" i="19"/>
  <c r="B260" i="19"/>
  <c r="A261" i="19"/>
  <c r="B261" i="19"/>
  <c r="A262" i="19"/>
  <c r="B262" i="19"/>
  <c r="A263" i="19"/>
  <c r="B263" i="19"/>
  <c r="A264" i="19"/>
  <c r="B264" i="19"/>
  <c r="A265" i="19"/>
  <c r="B265" i="19"/>
  <c r="A266" i="19"/>
  <c r="B266" i="19"/>
  <c r="A267" i="19"/>
  <c r="B267" i="19"/>
  <c r="A268" i="19"/>
  <c r="B268" i="19"/>
  <c r="A269" i="19"/>
  <c r="B269" i="19"/>
  <c r="A270" i="19"/>
  <c r="B270" i="19"/>
  <c r="A271" i="19"/>
  <c r="B271" i="19"/>
  <c r="A272" i="19"/>
  <c r="B272" i="19"/>
  <c r="A273" i="19"/>
  <c r="B273" i="19"/>
  <c r="A274" i="19"/>
  <c r="B274" i="19"/>
  <c r="A275" i="19"/>
  <c r="B275" i="19"/>
  <c r="A276" i="19"/>
  <c r="B276" i="19"/>
  <c r="A277" i="19"/>
  <c r="B277" i="19"/>
  <c r="A278" i="19"/>
  <c r="B278" i="19"/>
  <c r="A279" i="19"/>
  <c r="B279" i="19"/>
  <c r="A280" i="19"/>
  <c r="B280" i="19"/>
  <c r="A281" i="19"/>
  <c r="B281" i="19"/>
  <c r="A282" i="19"/>
  <c r="B282" i="19"/>
  <c r="A283" i="19"/>
  <c r="B283" i="19"/>
  <c r="A284" i="19"/>
  <c r="B284" i="19"/>
  <c r="A285" i="19"/>
  <c r="B285" i="19"/>
  <c r="A286" i="19"/>
  <c r="B286" i="19"/>
  <c r="A287" i="19"/>
  <c r="B287" i="19"/>
  <c r="A288" i="19"/>
  <c r="B288" i="19"/>
  <c r="A289" i="19"/>
  <c r="B289" i="19"/>
  <c r="A290" i="19"/>
  <c r="B290" i="19"/>
  <c r="A291" i="19"/>
  <c r="B291" i="19"/>
  <c r="A292" i="19"/>
  <c r="B292" i="19"/>
  <c r="A293" i="19"/>
  <c r="B293" i="19"/>
  <c r="A294" i="19"/>
  <c r="B294" i="19"/>
  <c r="A295" i="19"/>
  <c r="B295" i="19"/>
  <c r="A296" i="19"/>
  <c r="B296" i="19"/>
  <c r="A297" i="19"/>
  <c r="B297" i="19"/>
  <c r="A298" i="19"/>
  <c r="B298" i="19"/>
  <c r="A299" i="19"/>
  <c r="B299" i="19"/>
  <c r="A300" i="19"/>
  <c r="B300" i="19"/>
  <c r="A301" i="19"/>
  <c r="B301" i="19"/>
  <c r="A302" i="19"/>
  <c r="B302" i="19"/>
  <c r="A303" i="19"/>
  <c r="B303" i="19"/>
  <c r="A304" i="19"/>
  <c r="B304" i="19"/>
  <c r="A305" i="19"/>
  <c r="B305" i="19"/>
  <c r="A306" i="19"/>
  <c r="B306" i="19"/>
  <c r="A307" i="19"/>
  <c r="B307" i="19"/>
  <c r="A308" i="19"/>
  <c r="B308" i="19"/>
  <c r="A309" i="19"/>
  <c r="B309" i="19"/>
  <c r="A310" i="19"/>
  <c r="B310" i="19"/>
  <c r="A311" i="19"/>
  <c r="B311" i="19"/>
  <c r="A312" i="19"/>
  <c r="B312" i="19"/>
  <c r="A313" i="19"/>
  <c r="B313" i="19"/>
  <c r="A314" i="19"/>
  <c r="B314" i="19"/>
  <c r="A315" i="19"/>
  <c r="B315" i="19"/>
  <c r="A316" i="19"/>
  <c r="B316" i="19"/>
  <c r="A317" i="19"/>
  <c r="B317" i="19"/>
  <c r="A318" i="19"/>
  <c r="B318" i="19"/>
  <c r="A319" i="19"/>
  <c r="B319" i="19"/>
  <c r="A320" i="19"/>
  <c r="B320" i="19"/>
  <c r="A321" i="19"/>
  <c r="B321" i="19"/>
  <c r="A322" i="19"/>
  <c r="B322" i="19"/>
  <c r="A323" i="19"/>
  <c r="B323" i="19"/>
  <c r="A324" i="19"/>
  <c r="B324" i="19"/>
  <c r="A325" i="19"/>
  <c r="B325" i="19"/>
  <c r="A326" i="19"/>
  <c r="B326" i="19"/>
  <c r="A327" i="19"/>
  <c r="B327" i="19"/>
  <c r="A328" i="19"/>
  <c r="B328" i="19"/>
  <c r="A329" i="19"/>
  <c r="B329" i="19"/>
  <c r="A330" i="19"/>
  <c r="B330" i="19"/>
  <c r="A331" i="19"/>
  <c r="B331" i="19"/>
  <c r="A332" i="19"/>
  <c r="B332" i="19"/>
  <c r="A333" i="19"/>
  <c r="B333" i="19"/>
  <c r="A334" i="19"/>
  <c r="B334" i="19"/>
  <c r="A335" i="19"/>
  <c r="B335" i="19"/>
  <c r="A336" i="19"/>
  <c r="B336" i="19"/>
  <c r="A337" i="19"/>
  <c r="B337" i="19"/>
  <c r="A338" i="19"/>
  <c r="B338" i="19"/>
  <c r="A339" i="19"/>
  <c r="B339" i="19"/>
  <c r="A340" i="19"/>
  <c r="B340" i="19"/>
  <c r="A341" i="19"/>
  <c r="B341" i="19"/>
  <c r="A342" i="19"/>
  <c r="B342" i="19"/>
  <c r="A343" i="19"/>
  <c r="B343" i="19"/>
  <c r="A344" i="19"/>
  <c r="B344" i="19"/>
  <c r="A345" i="19"/>
  <c r="B345" i="19"/>
  <c r="A346" i="19"/>
  <c r="B346" i="19"/>
  <c r="A347" i="19"/>
  <c r="B347" i="19"/>
  <c r="A348" i="19"/>
  <c r="B348" i="19"/>
  <c r="A349" i="19"/>
  <c r="B349" i="19"/>
  <c r="A350" i="19"/>
  <c r="B350" i="19"/>
  <c r="A351" i="19"/>
  <c r="B351" i="19"/>
  <c r="A352" i="19"/>
  <c r="B352" i="19"/>
  <c r="A353" i="19"/>
  <c r="B353" i="19"/>
  <c r="A354" i="19"/>
  <c r="B354" i="19"/>
  <c r="A355" i="19"/>
  <c r="B355" i="19"/>
  <c r="A356" i="19"/>
  <c r="B356" i="19"/>
  <c r="A357" i="19"/>
  <c r="B357" i="19"/>
  <c r="A358" i="19"/>
  <c r="B358" i="19"/>
  <c r="A359" i="19"/>
  <c r="B359" i="19"/>
  <c r="A360" i="19"/>
  <c r="B360" i="19"/>
  <c r="A361" i="19"/>
  <c r="B361" i="19"/>
  <c r="A362" i="19"/>
  <c r="B362" i="19"/>
  <c r="A363" i="19"/>
  <c r="B363" i="19"/>
  <c r="A364" i="19"/>
  <c r="B364" i="19"/>
  <c r="A365" i="19"/>
  <c r="B365" i="19"/>
  <c r="A366" i="19"/>
  <c r="B366" i="19"/>
  <c r="A367" i="19"/>
  <c r="B367" i="19"/>
  <c r="A368" i="19"/>
  <c r="B368" i="19"/>
  <c r="A369" i="19"/>
  <c r="B369" i="19"/>
  <c r="A370" i="19"/>
  <c r="B370" i="19"/>
  <c r="A371" i="19"/>
  <c r="B371" i="19"/>
  <c r="A372" i="19"/>
  <c r="B372" i="19"/>
  <c r="A373" i="19"/>
  <c r="B373" i="19"/>
  <c r="A374" i="19"/>
  <c r="B374" i="19"/>
  <c r="A375" i="19"/>
  <c r="B375" i="19"/>
  <c r="A376" i="19"/>
  <c r="B376" i="19"/>
  <c r="A377" i="19"/>
  <c r="B377" i="19"/>
  <c r="A378" i="19"/>
  <c r="B378" i="19"/>
  <c r="A379" i="19"/>
  <c r="B379" i="19"/>
  <c r="A380" i="19"/>
  <c r="B380" i="19"/>
  <c r="A381" i="19"/>
  <c r="B381" i="19"/>
  <c r="A382" i="19"/>
  <c r="B382" i="19"/>
  <c r="A383" i="19"/>
  <c r="B383" i="19"/>
  <c r="A384" i="19"/>
  <c r="B384" i="19"/>
  <c r="A385" i="19"/>
  <c r="B385" i="19"/>
  <c r="A386" i="19"/>
  <c r="B386" i="19"/>
  <c r="A387" i="19"/>
  <c r="B387" i="19"/>
  <c r="A388" i="19"/>
  <c r="B388" i="19"/>
  <c r="A389" i="19"/>
  <c r="B389" i="19"/>
  <c r="A390" i="19"/>
  <c r="B390" i="19"/>
  <c r="A391" i="19"/>
  <c r="B391" i="19"/>
  <c r="A392" i="19"/>
  <c r="B392" i="19"/>
  <c r="A393" i="19"/>
  <c r="B393" i="19"/>
  <c r="A394" i="19"/>
  <c r="B394" i="19"/>
  <c r="A395" i="19"/>
  <c r="B395" i="19"/>
  <c r="A396" i="19"/>
  <c r="B396" i="19"/>
  <c r="A397" i="19"/>
  <c r="B397" i="19"/>
  <c r="A398" i="19"/>
  <c r="B398" i="19"/>
  <c r="A399" i="19"/>
  <c r="B399" i="19"/>
  <c r="A400" i="19"/>
  <c r="B400" i="19"/>
  <c r="A401" i="19"/>
  <c r="B401" i="19"/>
  <c r="A402" i="19"/>
  <c r="B402" i="19"/>
  <c r="A403" i="19"/>
  <c r="B403" i="19"/>
  <c r="A404" i="19"/>
  <c r="B404" i="19"/>
  <c r="A405" i="19"/>
  <c r="B405" i="19"/>
  <c r="A406" i="19"/>
  <c r="B406" i="19"/>
  <c r="A407" i="19"/>
  <c r="B407" i="19"/>
  <c r="A408" i="19"/>
  <c r="B408" i="19"/>
  <c r="A409" i="19"/>
  <c r="B409" i="19"/>
  <c r="A410" i="19"/>
  <c r="B410" i="19"/>
  <c r="A411" i="19"/>
  <c r="B411" i="19"/>
  <c r="A412" i="19"/>
  <c r="B412" i="19"/>
  <c r="A413" i="19"/>
  <c r="B413" i="19"/>
  <c r="A414" i="19"/>
  <c r="B414" i="19"/>
  <c r="A415" i="19"/>
  <c r="B415" i="19"/>
  <c r="A416" i="19"/>
  <c r="B416" i="19"/>
  <c r="A417" i="19"/>
  <c r="B417" i="19"/>
  <c r="A418" i="19"/>
  <c r="B418" i="19"/>
  <c r="A419" i="19"/>
  <c r="B419" i="19"/>
  <c r="A420" i="19"/>
  <c r="B420" i="19"/>
  <c r="A421" i="19"/>
  <c r="B421" i="19"/>
  <c r="A422" i="19"/>
  <c r="B422" i="19"/>
  <c r="A423" i="19"/>
  <c r="B423" i="19"/>
  <c r="A424" i="19"/>
  <c r="B424" i="19"/>
  <c r="A425" i="19"/>
  <c r="B425" i="19"/>
  <c r="A426" i="19"/>
  <c r="B426" i="19"/>
  <c r="A427" i="19"/>
  <c r="B427" i="19"/>
  <c r="A428" i="19"/>
  <c r="B428" i="19"/>
  <c r="A429" i="19"/>
  <c r="B429" i="19"/>
  <c r="A430" i="19"/>
  <c r="B430" i="19"/>
  <c r="A431" i="19"/>
  <c r="B431" i="19"/>
  <c r="A432" i="19"/>
  <c r="B432" i="19"/>
  <c r="A433" i="19"/>
  <c r="B433" i="19"/>
  <c r="A434" i="19"/>
  <c r="B434" i="19"/>
  <c r="A435" i="19"/>
  <c r="B435" i="19"/>
  <c r="A436" i="19"/>
  <c r="B436" i="19"/>
  <c r="A437" i="19"/>
  <c r="B437" i="19"/>
  <c r="A438" i="19"/>
  <c r="B438" i="19"/>
  <c r="A439" i="19"/>
  <c r="B439" i="19"/>
  <c r="A440" i="19"/>
  <c r="B440" i="19"/>
  <c r="A441" i="19"/>
  <c r="B441" i="19"/>
  <c r="A442" i="19"/>
  <c r="B442" i="19"/>
  <c r="A443" i="19"/>
  <c r="B443" i="19"/>
  <c r="A444" i="19"/>
  <c r="B444" i="19"/>
  <c r="A445" i="19"/>
  <c r="B445" i="19"/>
  <c r="A446" i="19"/>
  <c r="B446" i="19"/>
  <c r="A447" i="19"/>
  <c r="B447" i="19"/>
  <c r="A448" i="19"/>
  <c r="B448" i="19"/>
  <c r="A449" i="19"/>
  <c r="B449" i="19"/>
  <c r="A450" i="19"/>
  <c r="B450" i="19"/>
  <c r="A451" i="19"/>
  <c r="B451" i="19"/>
  <c r="A452" i="19"/>
  <c r="B452" i="19"/>
  <c r="A453" i="19"/>
  <c r="B453" i="19"/>
  <c r="A454" i="19"/>
  <c r="B454" i="19"/>
  <c r="A455" i="19"/>
  <c r="B455" i="19"/>
  <c r="A456" i="19"/>
  <c r="B456" i="19"/>
  <c r="A457" i="19"/>
  <c r="B457" i="19"/>
  <c r="A458" i="19"/>
  <c r="B458" i="19"/>
  <c r="A459" i="19"/>
  <c r="B459" i="19"/>
  <c r="A460" i="19"/>
  <c r="B460" i="19"/>
  <c r="A461" i="19"/>
  <c r="B461" i="19"/>
  <c r="A462" i="19"/>
  <c r="B462" i="19"/>
  <c r="A463" i="19"/>
  <c r="B463" i="19"/>
  <c r="A464" i="19"/>
  <c r="B464" i="19"/>
  <c r="A465" i="19"/>
  <c r="B465" i="19"/>
  <c r="A466" i="19"/>
  <c r="B466" i="19"/>
  <c r="A467" i="19"/>
  <c r="B467" i="19"/>
  <c r="A468" i="19"/>
  <c r="B468" i="19"/>
  <c r="A469" i="19"/>
  <c r="B469" i="19"/>
  <c r="A470" i="19"/>
  <c r="B470" i="19"/>
  <c r="A471" i="19"/>
  <c r="B471" i="19"/>
  <c r="A472" i="19"/>
  <c r="B472" i="19"/>
  <c r="A473" i="19"/>
  <c r="B473" i="19"/>
  <c r="A474" i="19"/>
  <c r="B474" i="19"/>
  <c r="A475" i="19"/>
  <c r="B475" i="19"/>
  <c r="A476" i="19"/>
  <c r="B476" i="19"/>
  <c r="A477" i="19"/>
  <c r="B477" i="19"/>
  <c r="A478" i="19"/>
  <c r="B478" i="19"/>
  <c r="A479" i="19"/>
  <c r="B479" i="19"/>
  <c r="A480" i="19"/>
  <c r="B480" i="19"/>
  <c r="A481" i="19"/>
  <c r="B481" i="19"/>
  <c r="A482" i="19"/>
  <c r="B482" i="19"/>
  <c r="A483" i="19"/>
  <c r="B483" i="19"/>
  <c r="A484" i="19"/>
  <c r="B484" i="19"/>
  <c r="A485" i="19"/>
  <c r="B485" i="19"/>
  <c r="A486" i="19"/>
  <c r="B486" i="19"/>
  <c r="A487" i="19"/>
  <c r="B487" i="19"/>
  <c r="A488" i="19"/>
  <c r="B488" i="19"/>
  <c r="A489" i="19"/>
  <c r="B489" i="19"/>
  <c r="A490" i="19"/>
  <c r="B490" i="19"/>
  <c r="A491" i="19"/>
  <c r="B491" i="19"/>
  <c r="A492" i="19"/>
  <c r="B492" i="19"/>
  <c r="A493" i="19"/>
  <c r="B493" i="19"/>
  <c r="A494" i="19"/>
  <c r="B494" i="19"/>
  <c r="A495" i="19"/>
  <c r="B495" i="19"/>
  <c r="A496" i="19"/>
  <c r="B496" i="19"/>
  <c r="A497" i="19"/>
  <c r="B497" i="19"/>
  <c r="A498" i="19"/>
  <c r="B498" i="19"/>
  <c r="A499" i="19"/>
  <c r="B499" i="19"/>
  <c r="A500" i="19"/>
  <c r="B500" i="19"/>
  <c r="A501" i="19"/>
  <c r="B501" i="19"/>
  <c r="A502" i="19"/>
  <c r="B502" i="19"/>
  <c r="A503" i="19"/>
  <c r="B503" i="19"/>
  <c r="A504" i="19"/>
  <c r="B504" i="19"/>
  <c r="A505" i="19"/>
  <c r="B505" i="19"/>
  <c r="A506" i="19"/>
  <c r="B506" i="19"/>
  <c r="A507" i="19"/>
  <c r="B507" i="19"/>
  <c r="A508" i="19"/>
  <c r="B508" i="19"/>
  <c r="A509" i="19"/>
  <c r="B509" i="19"/>
  <c r="A510" i="19"/>
  <c r="B510" i="19"/>
  <c r="A511" i="19"/>
  <c r="B511" i="19"/>
  <c r="A512" i="19"/>
  <c r="B512" i="19"/>
  <c r="A513" i="19"/>
  <c r="B513" i="19"/>
  <c r="A514" i="19"/>
  <c r="B514" i="19"/>
  <c r="A515" i="19"/>
  <c r="B515" i="19"/>
  <c r="A516" i="19"/>
  <c r="B516" i="19"/>
  <c r="A517" i="19"/>
  <c r="B517" i="19"/>
  <c r="A518" i="19"/>
  <c r="B518" i="19"/>
  <c r="A519" i="19"/>
  <c r="B519" i="19"/>
  <c r="A520" i="19"/>
  <c r="B520" i="19"/>
  <c r="A521" i="19"/>
  <c r="B521" i="19"/>
  <c r="A522" i="19"/>
  <c r="B522" i="19"/>
  <c r="A523" i="19"/>
  <c r="B523" i="19"/>
  <c r="A524" i="19"/>
  <c r="B524" i="19"/>
  <c r="A525" i="19"/>
  <c r="B525" i="19"/>
  <c r="A526" i="19"/>
  <c r="B526" i="19"/>
  <c r="A527" i="19"/>
  <c r="B527" i="19"/>
  <c r="A528" i="19"/>
  <c r="B528" i="19"/>
  <c r="A529" i="19"/>
  <c r="B529" i="19"/>
  <c r="A530" i="19"/>
  <c r="B530" i="19"/>
  <c r="A531" i="19"/>
  <c r="B531" i="19"/>
  <c r="A532" i="19"/>
  <c r="B532" i="19"/>
  <c r="A533" i="19"/>
  <c r="B533" i="19"/>
  <c r="A534" i="19"/>
  <c r="B534" i="19"/>
  <c r="A535" i="19"/>
  <c r="B535" i="19"/>
  <c r="A536" i="19"/>
  <c r="B536" i="19"/>
  <c r="A537" i="19"/>
  <c r="B537" i="19"/>
  <c r="A538" i="19"/>
  <c r="B538" i="19"/>
  <c r="A539" i="19"/>
  <c r="B539" i="19"/>
  <c r="A540" i="19"/>
  <c r="B540" i="19"/>
  <c r="A541" i="19"/>
  <c r="B541" i="19"/>
  <c r="A542" i="19"/>
  <c r="B542" i="19"/>
  <c r="A543" i="19"/>
  <c r="B543" i="19"/>
  <c r="A544" i="19"/>
  <c r="B544" i="19"/>
  <c r="A545" i="19"/>
  <c r="B545" i="19"/>
  <c r="A546" i="19"/>
  <c r="B546" i="19"/>
  <c r="A547" i="19"/>
  <c r="B547" i="19"/>
  <c r="A548" i="19"/>
  <c r="B548" i="19"/>
  <c r="A549" i="19"/>
  <c r="B549" i="19"/>
  <c r="A550" i="19"/>
  <c r="B550" i="19"/>
  <c r="A551" i="19"/>
  <c r="B551" i="19"/>
  <c r="A552" i="19"/>
  <c r="B552" i="19"/>
  <c r="A553" i="19"/>
  <c r="B553" i="19"/>
  <c r="A554" i="19"/>
  <c r="B554" i="19"/>
  <c r="A555" i="19"/>
  <c r="B555" i="19"/>
  <c r="A556" i="19"/>
  <c r="B556" i="19"/>
  <c r="A557" i="19"/>
  <c r="B557" i="19"/>
  <c r="A558" i="19"/>
  <c r="B558" i="19"/>
  <c r="A559" i="19"/>
  <c r="B559" i="19"/>
  <c r="A560" i="19"/>
  <c r="B560" i="19"/>
  <c r="A561" i="19"/>
  <c r="B561" i="19"/>
  <c r="A562" i="19"/>
  <c r="B562" i="19"/>
  <c r="A563" i="19"/>
  <c r="B563" i="19"/>
  <c r="A564" i="19"/>
  <c r="B564" i="19"/>
  <c r="A565" i="19"/>
  <c r="B565" i="19"/>
  <c r="A566" i="19"/>
  <c r="B566" i="19"/>
  <c r="A567" i="19"/>
  <c r="B567" i="19"/>
  <c r="A568" i="19"/>
  <c r="B568" i="19"/>
  <c r="A569" i="19"/>
  <c r="B569" i="19"/>
  <c r="A570" i="19"/>
  <c r="B570" i="19"/>
  <c r="A571" i="19"/>
  <c r="B571" i="19"/>
  <c r="A572" i="19"/>
  <c r="B572" i="19"/>
  <c r="A573" i="19"/>
  <c r="B573" i="19"/>
  <c r="A574" i="19"/>
  <c r="B574" i="19"/>
  <c r="A575" i="19"/>
  <c r="B575" i="19"/>
  <c r="A576" i="19"/>
  <c r="B576" i="19"/>
  <c r="A577" i="19"/>
  <c r="B577" i="19"/>
  <c r="A578" i="19"/>
  <c r="B578" i="19"/>
  <c r="A579" i="19"/>
  <c r="B579" i="19"/>
  <c r="A580" i="19"/>
  <c r="B580" i="19"/>
  <c r="A581" i="19"/>
  <c r="B581" i="19"/>
  <c r="A582" i="19"/>
  <c r="B582" i="19"/>
  <c r="A583" i="19"/>
  <c r="B583" i="19"/>
  <c r="A584" i="19"/>
  <c r="B584" i="19"/>
  <c r="A585" i="19"/>
  <c r="B585" i="19"/>
  <c r="A586" i="19"/>
  <c r="B586" i="19"/>
  <c r="A587" i="19"/>
  <c r="B587" i="19"/>
  <c r="A588" i="19"/>
  <c r="B588" i="19"/>
  <c r="A589" i="19"/>
  <c r="B589" i="19"/>
  <c r="A590" i="19"/>
  <c r="B590" i="19"/>
  <c r="A591" i="19"/>
  <c r="B591" i="19"/>
  <c r="A592" i="19"/>
  <c r="B592" i="19"/>
  <c r="A593" i="19"/>
  <c r="B593" i="19"/>
  <c r="A594" i="19"/>
  <c r="B594" i="19"/>
  <c r="A595" i="19"/>
  <c r="B595" i="19"/>
  <c r="A596" i="19"/>
  <c r="B596" i="19"/>
  <c r="A597" i="19"/>
  <c r="B597" i="19"/>
  <c r="A598" i="19"/>
  <c r="B598" i="19"/>
  <c r="A599" i="19"/>
  <c r="B599" i="19"/>
  <c r="A600" i="19"/>
  <c r="B600" i="19"/>
  <c r="A601" i="19"/>
  <c r="B601" i="19"/>
  <c r="A602" i="19"/>
  <c r="B602" i="19"/>
  <c r="A603" i="19"/>
  <c r="B603" i="19"/>
  <c r="A604" i="19"/>
  <c r="B604" i="19"/>
  <c r="A605" i="19"/>
  <c r="B605" i="19"/>
  <c r="A606" i="19"/>
  <c r="B606" i="19"/>
  <c r="A607" i="19"/>
  <c r="B607" i="19"/>
  <c r="A608" i="19"/>
  <c r="B608" i="19"/>
  <c r="A609" i="19"/>
  <c r="B609" i="19"/>
  <c r="A610" i="19"/>
  <c r="B610" i="19"/>
  <c r="A611" i="19"/>
  <c r="B611" i="19"/>
  <c r="A612" i="19"/>
  <c r="B612" i="19"/>
  <c r="A613" i="19"/>
  <c r="B613" i="19"/>
  <c r="A614" i="19"/>
  <c r="B614" i="19"/>
  <c r="A615" i="19"/>
  <c r="B615" i="19"/>
  <c r="A616" i="19"/>
  <c r="B616" i="19"/>
  <c r="A617" i="19"/>
  <c r="B617" i="19"/>
  <c r="A618" i="19"/>
  <c r="B618" i="19"/>
  <c r="A619" i="19"/>
  <c r="B619" i="19"/>
  <c r="A620" i="19"/>
  <c r="B620" i="19"/>
  <c r="A621" i="19"/>
  <c r="B621" i="19"/>
  <c r="A622" i="19"/>
  <c r="B622" i="19"/>
  <c r="A623" i="19"/>
  <c r="B623" i="19"/>
  <c r="A624" i="19"/>
  <c r="B624" i="19"/>
  <c r="A625" i="19"/>
  <c r="B625" i="19"/>
  <c r="A626" i="19"/>
  <c r="B626" i="19"/>
  <c r="A627" i="19"/>
  <c r="B627" i="19"/>
  <c r="A628" i="19"/>
  <c r="B628" i="19"/>
  <c r="A629" i="19"/>
  <c r="B629" i="19"/>
  <c r="A630" i="19"/>
  <c r="B630" i="19"/>
  <c r="A631" i="19"/>
  <c r="B631" i="19"/>
  <c r="A632" i="19"/>
  <c r="B632" i="19"/>
  <c r="A633" i="19"/>
  <c r="B633" i="19"/>
  <c r="A634" i="19"/>
  <c r="B634" i="19"/>
  <c r="A635" i="19"/>
  <c r="B635" i="19"/>
  <c r="A636" i="19"/>
  <c r="B636" i="19"/>
  <c r="A637" i="19"/>
  <c r="B637" i="19"/>
  <c r="A638" i="19"/>
  <c r="B638" i="19"/>
  <c r="A639" i="19"/>
  <c r="B639" i="19"/>
  <c r="A640" i="19"/>
  <c r="B640" i="19"/>
  <c r="A641" i="19"/>
  <c r="B641" i="19"/>
  <c r="A642" i="19"/>
  <c r="B642" i="19"/>
  <c r="A643" i="19"/>
  <c r="B643" i="19"/>
  <c r="A644" i="19"/>
  <c r="B644" i="19"/>
  <c r="A645" i="19"/>
  <c r="B645" i="19"/>
  <c r="A646" i="19"/>
  <c r="B646" i="19"/>
  <c r="A647" i="19"/>
  <c r="B647" i="19"/>
  <c r="A648" i="19"/>
  <c r="B648" i="19"/>
  <c r="A649" i="19"/>
  <c r="B649" i="19"/>
  <c r="A650" i="19"/>
  <c r="B650" i="19"/>
  <c r="A651" i="19"/>
  <c r="B651" i="19"/>
  <c r="A652" i="19"/>
  <c r="B652" i="19"/>
  <c r="A653" i="19"/>
  <c r="B653" i="19"/>
  <c r="A654" i="19"/>
  <c r="B654" i="19"/>
  <c r="A655" i="19"/>
  <c r="B655" i="19"/>
  <c r="A656" i="19"/>
  <c r="B656" i="19"/>
  <c r="A657" i="19"/>
  <c r="B657" i="19"/>
  <c r="A658" i="19"/>
  <c r="B658" i="19"/>
  <c r="A659" i="19"/>
  <c r="B659" i="19"/>
  <c r="A660" i="19"/>
  <c r="B660" i="19"/>
  <c r="A661" i="19"/>
  <c r="B661" i="19"/>
  <c r="A662" i="19"/>
  <c r="B662" i="19"/>
  <c r="A663" i="19"/>
  <c r="B663" i="19"/>
  <c r="A664" i="19"/>
  <c r="B664" i="19"/>
  <c r="A665" i="19"/>
  <c r="B665" i="19"/>
  <c r="A666" i="19"/>
  <c r="B666" i="19"/>
  <c r="A667" i="19"/>
  <c r="B667" i="19"/>
  <c r="A668" i="19"/>
  <c r="B668" i="19"/>
  <c r="A669" i="19"/>
  <c r="B669" i="19"/>
  <c r="A670" i="19"/>
  <c r="B670" i="19"/>
  <c r="A671" i="19"/>
  <c r="B671" i="19"/>
  <c r="A672" i="19"/>
  <c r="B672" i="19"/>
  <c r="A673" i="19"/>
  <c r="B673" i="19"/>
  <c r="A674" i="19"/>
  <c r="B674" i="19"/>
  <c r="A675" i="19"/>
  <c r="B675" i="19"/>
  <c r="A676" i="19"/>
  <c r="B676" i="19"/>
  <c r="A677" i="19"/>
  <c r="B677" i="19"/>
  <c r="A678" i="19"/>
  <c r="B678" i="19"/>
  <c r="A679" i="19"/>
  <c r="B679" i="19"/>
  <c r="A680" i="19"/>
  <c r="B680" i="19"/>
  <c r="A681" i="19"/>
  <c r="B681" i="19"/>
  <c r="A682" i="19"/>
  <c r="B682" i="19"/>
  <c r="A683" i="19"/>
  <c r="B683" i="19"/>
  <c r="A684" i="19"/>
  <c r="B684" i="19"/>
  <c r="A685" i="19"/>
  <c r="B685" i="19"/>
  <c r="A686" i="19"/>
  <c r="B686" i="19"/>
  <c r="A687" i="19"/>
  <c r="B687" i="19"/>
  <c r="A688" i="19"/>
  <c r="B688" i="19"/>
  <c r="A689" i="19"/>
  <c r="B689" i="19"/>
  <c r="A690" i="19"/>
  <c r="B690" i="19"/>
  <c r="A691" i="19"/>
  <c r="B691" i="19"/>
  <c r="A692" i="19"/>
  <c r="B692" i="19"/>
  <c r="A693" i="19"/>
  <c r="B693" i="19"/>
  <c r="A694" i="19"/>
  <c r="B694" i="19"/>
  <c r="A695" i="19"/>
  <c r="B695" i="19"/>
  <c r="A696" i="19"/>
  <c r="B696" i="19"/>
  <c r="A697" i="19"/>
  <c r="B697" i="19"/>
  <c r="A698" i="19"/>
  <c r="B698" i="19"/>
  <c r="A699" i="19"/>
  <c r="B699" i="19"/>
  <c r="A700" i="19"/>
  <c r="B700" i="19"/>
  <c r="A701" i="19"/>
  <c r="B701" i="19"/>
  <c r="A702" i="19"/>
  <c r="B702" i="19"/>
  <c r="A703" i="19"/>
  <c r="B703" i="19"/>
  <c r="A704" i="19"/>
  <c r="B704" i="19"/>
  <c r="A705" i="19"/>
  <c r="B705" i="19"/>
  <c r="A706" i="19"/>
  <c r="B706" i="19"/>
  <c r="A707" i="19"/>
  <c r="B707" i="19"/>
  <c r="A708" i="19"/>
  <c r="B708" i="19"/>
  <c r="A709" i="19"/>
  <c r="B709" i="19"/>
  <c r="A710" i="19"/>
  <c r="B710" i="19"/>
  <c r="A711" i="19"/>
  <c r="B711" i="19"/>
  <c r="A712" i="19"/>
  <c r="B712" i="19"/>
  <c r="A713" i="19"/>
  <c r="B713" i="19"/>
  <c r="A714" i="19"/>
  <c r="B714" i="19"/>
  <c r="A715" i="19"/>
  <c r="B715" i="19"/>
  <c r="A716" i="19"/>
  <c r="B716" i="19"/>
  <c r="A717" i="19"/>
  <c r="B717" i="19"/>
  <c r="A718" i="19"/>
  <c r="B718" i="19"/>
  <c r="A719" i="19"/>
  <c r="B719" i="19"/>
  <c r="A720" i="19"/>
  <c r="B720" i="19"/>
  <c r="A721" i="19"/>
  <c r="B721" i="19"/>
  <c r="A722" i="19"/>
  <c r="B722" i="19"/>
  <c r="A723" i="19"/>
  <c r="B723" i="19"/>
  <c r="A724" i="19"/>
  <c r="B724" i="19"/>
  <c r="A725" i="19"/>
  <c r="B725" i="19"/>
  <c r="A726" i="19"/>
  <c r="B726" i="19"/>
  <c r="A727" i="19"/>
  <c r="B727" i="19"/>
  <c r="A728" i="19"/>
  <c r="B728" i="19"/>
  <c r="A729" i="19"/>
  <c r="B729" i="19"/>
  <c r="A730" i="19"/>
  <c r="B730" i="19"/>
  <c r="A731" i="19"/>
  <c r="B731" i="19"/>
  <c r="A732" i="19"/>
  <c r="B732" i="19"/>
  <c r="A733" i="19"/>
  <c r="B733" i="19"/>
  <c r="A734" i="19"/>
  <c r="B734" i="19"/>
  <c r="A735" i="19"/>
  <c r="B735" i="19"/>
  <c r="A736" i="19"/>
  <c r="B736" i="19"/>
  <c r="A737" i="19"/>
  <c r="B737" i="19"/>
  <c r="A738" i="19"/>
  <c r="B738" i="19"/>
  <c r="A739" i="19"/>
  <c r="B739" i="19"/>
  <c r="A740" i="19"/>
  <c r="B740" i="19"/>
  <c r="A741" i="19"/>
  <c r="B741" i="19"/>
  <c r="A742" i="19"/>
  <c r="B742" i="19"/>
  <c r="A743" i="19"/>
  <c r="B743" i="19"/>
  <c r="A744" i="19"/>
  <c r="B744" i="19"/>
  <c r="A745" i="19"/>
  <c r="B745" i="19"/>
  <c r="A746" i="19"/>
  <c r="B746" i="19"/>
  <c r="A747" i="19"/>
  <c r="B747" i="19"/>
  <c r="A748" i="19"/>
  <c r="B748" i="19"/>
  <c r="A749" i="19"/>
  <c r="B749" i="19"/>
  <c r="A750" i="19"/>
  <c r="B750" i="19"/>
  <c r="A751" i="19"/>
  <c r="B751" i="19"/>
  <c r="A752" i="19"/>
  <c r="B752" i="19"/>
  <c r="A753" i="19"/>
  <c r="B753" i="19"/>
  <c r="A754" i="19"/>
  <c r="B754" i="19"/>
  <c r="A755" i="19"/>
  <c r="B755" i="19"/>
  <c r="A756" i="19"/>
  <c r="B756" i="19"/>
  <c r="A757" i="19"/>
  <c r="B757" i="19"/>
  <c r="A758" i="19"/>
  <c r="B758" i="19"/>
  <c r="A759" i="19"/>
  <c r="B759" i="19"/>
  <c r="A760" i="19"/>
  <c r="B760" i="19"/>
  <c r="A761" i="19"/>
  <c r="B761" i="19"/>
  <c r="A762" i="19"/>
  <c r="B762" i="19"/>
  <c r="A763" i="19"/>
  <c r="B763" i="19"/>
  <c r="A764" i="19"/>
  <c r="B764" i="19"/>
  <c r="A765" i="19"/>
  <c r="B765" i="19"/>
  <c r="A766" i="19"/>
  <c r="B766" i="19"/>
  <c r="A767" i="19"/>
  <c r="B767" i="19"/>
  <c r="A768" i="19"/>
  <c r="B768" i="19"/>
  <c r="A769" i="19"/>
  <c r="B769" i="19"/>
  <c r="A770" i="19"/>
  <c r="B770" i="19"/>
  <c r="A771" i="19"/>
  <c r="B771" i="19"/>
  <c r="A772" i="19"/>
  <c r="B772" i="19"/>
  <c r="A773" i="19"/>
  <c r="B773" i="19"/>
  <c r="A774" i="19"/>
  <c r="B774" i="19"/>
  <c r="A775" i="19"/>
  <c r="B775" i="19"/>
  <c r="A776" i="19"/>
  <c r="B776" i="19"/>
  <c r="A777" i="19"/>
  <c r="B777" i="19"/>
  <c r="A778" i="19"/>
  <c r="B778" i="19"/>
  <c r="A779" i="19"/>
  <c r="B779" i="19"/>
  <c r="A780" i="19"/>
  <c r="B780" i="19"/>
  <c r="A781" i="19"/>
  <c r="B781" i="19"/>
  <c r="A782" i="19"/>
  <c r="B782" i="19"/>
  <c r="A783" i="19"/>
  <c r="B783" i="19"/>
  <c r="A784" i="19"/>
  <c r="B784" i="19"/>
  <c r="A785" i="19"/>
  <c r="B785" i="19"/>
  <c r="A786" i="19"/>
  <c r="B786" i="19"/>
  <c r="A787" i="19"/>
  <c r="B787" i="19"/>
  <c r="A788" i="19"/>
  <c r="B788" i="19"/>
  <c r="A789" i="19"/>
  <c r="B789" i="19"/>
  <c r="A790" i="19"/>
  <c r="B790" i="19"/>
  <c r="A791" i="19"/>
  <c r="B791" i="19"/>
  <c r="A792" i="19"/>
  <c r="B792" i="19"/>
  <c r="A793" i="19"/>
  <c r="B793" i="19"/>
  <c r="A794" i="19"/>
  <c r="B794" i="19"/>
  <c r="A795" i="19"/>
  <c r="B795" i="19"/>
  <c r="A796" i="19"/>
  <c r="B796" i="19"/>
  <c r="A797" i="19"/>
  <c r="B797" i="19"/>
  <c r="A798" i="19"/>
  <c r="B798" i="19"/>
  <c r="A799" i="19"/>
  <c r="B799" i="19"/>
  <c r="A800" i="19"/>
  <c r="B800" i="19"/>
  <c r="A801" i="19"/>
  <c r="B801" i="19"/>
  <c r="A802" i="19"/>
  <c r="B802" i="19"/>
  <c r="A803" i="19"/>
  <c r="B803" i="19"/>
  <c r="A804" i="19"/>
  <c r="B804" i="19"/>
  <c r="A805" i="19"/>
  <c r="B805" i="19"/>
  <c r="A806" i="19"/>
  <c r="B806" i="19"/>
  <c r="A807" i="19"/>
  <c r="B807" i="19"/>
  <c r="A808" i="19"/>
  <c r="B808" i="19"/>
  <c r="A809" i="19"/>
  <c r="B809" i="19"/>
  <c r="A810" i="19"/>
  <c r="B810" i="19"/>
  <c r="A811" i="19"/>
  <c r="B811" i="19"/>
  <c r="A812" i="19"/>
  <c r="B812" i="19"/>
  <c r="A813" i="19"/>
  <c r="B813" i="19"/>
  <c r="A814" i="19"/>
  <c r="B814" i="19"/>
  <c r="A815" i="19"/>
  <c r="B815" i="19"/>
  <c r="A816" i="19"/>
  <c r="B816" i="19"/>
  <c r="A817" i="19"/>
  <c r="B817" i="19"/>
  <c r="A818" i="19"/>
  <c r="B818" i="19"/>
  <c r="A819" i="19"/>
  <c r="B819" i="19"/>
  <c r="A820" i="19"/>
  <c r="B820" i="19"/>
  <c r="A821" i="19"/>
  <c r="B821" i="19"/>
  <c r="A822" i="19"/>
  <c r="B822" i="19"/>
  <c r="A823" i="19"/>
  <c r="B823" i="19"/>
  <c r="A824" i="19"/>
  <c r="B824" i="19"/>
  <c r="A825" i="19"/>
  <c r="B825" i="19"/>
  <c r="A826" i="19"/>
  <c r="B826" i="19"/>
  <c r="A827" i="19"/>
  <c r="B827" i="19"/>
  <c r="A828" i="19"/>
  <c r="B828" i="19"/>
  <c r="A829" i="19"/>
  <c r="B829" i="19"/>
  <c r="A830" i="19"/>
  <c r="B830" i="19"/>
  <c r="A831" i="19"/>
  <c r="B831" i="19"/>
  <c r="A832" i="19"/>
  <c r="B832" i="19"/>
  <c r="A833" i="19"/>
  <c r="B833" i="19"/>
  <c r="A834" i="19"/>
  <c r="B834" i="19"/>
  <c r="A835" i="19"/>
  <c r="B835" i="19"/>
  <c r="A836" i="19"/>
  <c r="B836" i="19"/>
  <c r="A837" i="19"/>
  <c r="B837" i="19"/>
  <c r="A838" i="19"/>
  <c r="B838" i="19"/>
  <c r="A839" i="19"/>
  <c r="B839" i="19"/>
  <c r="A840" i="19"/>
  <c r="B840" i="19"/>
  <c r="A841" i="19"/>
  <c r="B841" i="19"/>
  <c r="A842" i="19"/>
  <c r="B842" i="19"/>
  <c r="A843" i="19"/>
  <c r="B843" i="19"/>
  <c r="A844" i="19"/>
  <c r="B844" i="19"/>
  <c r="A845" i="19"/>
  <c r="B845" i="19"/>
  <c r="A846" i="19"/>
  <c r="B846" i="19"/>
  <c r="A847" i="19"/>
  <c r="B847" i="19"/>
  <c r="A848" i="19"/>
  <c r="B848" i="19"/>
  <c r="A849" i="19"/>
  <c r="B849" i="19"/>
  <c r="A850" i="19"/>
  <c r="B850" i="19"/>
  <c r="A851" i="19"/>
  <c r="B851" i="19"/>
  <c r="A852" i="19"/>
  <c r="B852" i="19"/>
  <c r="A853" i="19"/>
  <c r="B853" i="19"/>
  <c r="A854" i="19"/>
  <c r="B854" i="19"/>
  <c r="A855" i="19"/>
  <c r="B855" i="19"/>
  <c r="A856" i="19"/>
  <c r="B856" i="19"/>
  <c r="A857" i="19"/>
  <c r="B857" i="19"/>
  <c r="A858" i="19"/>
  <c r="B858" i="19"/>
  <c r="A859" i="19"/>
  <c r="B859" i="19"/>
  <c r="A860" i="19"/>
  <c r="B860" i="19"/>
  <c r="A861" i="19"/>
  <c r="B861" i="19"/>
  <c r="A862" i="19"/>
  <c r="B862" i="19"/>
  <c r="A863" i="19"/>
  <c r="B863" i="19"/>
  <c r="A864" i="19"/>
  <c r="B864" i="19"/>
  <c r="A865" i="19"/>
  <c r="B865" i="19"/>
  <c r="A866" i="19"/>
  <c r="B866" i="19"/>
  <c r="A867" i="19"/>
  <c r="B867" i="19"/>
  <c r="A868" i="19"/>
  <c r="B868" i="19"/>
  <c r="A869" i="19"/>
  <c r="B869" i="19"/>
  <c r="A870" i="19"/>
  <c r="B870" i="19"/>
  <c r="A871" i="19"/>
  <c r="B871" i="19"/>
  <c r="A872" i="19"/>
  <c r="B872" i="19"/>
  <c r="A873" i="19"/>
  <c r="B873" i="19"/>
  <c r="A874" i="19"/>
  <c r="B874" i="19"/>
  <c r="A875" i="19"/>
  <c r="B875" i="19"/>
  <c r="A876" i="19"/>
  <c r="B876" i="19"/>
  <c r="A877" i="19"/>
  <c r="B877" i="19"/>
  <c r="A878" i="19"/>
  <c r="B878" i="19"/>
  <c r="A879" i="19"/>
  <c r="B879" i="19"/>
  <c r="A880" i="19"/>
  <c r="B880" i="19"/>
  <c r="A881" i="19"/>
  <c r="B881" i="19"/>
  <c r="A882" i="19"/>
  <c r="B882" i="19"/>
  <c r="A883" i="19"/>
  <c r="B883" i="19"/>
  <c r="A884" i="19"/>
  <c r="B884" i="19"/>
  <c r="A885" i="19"/>
  <c r="B885" i="19"/>
  <c r="A886" i="19"/>
  <c r="B886" i="19"/>
  <c r="A887" i="19"/>
  <c r="B887" i="19"/>
  <c r="A888" i="19"/>
  <c r="B888" i="19"/>
  <c r="A889" i="19"/>
  <c r="B889" i="19"/>
  <c r="A890" i="19"/>
  <c r="B890" i="19"/>
  <c r="A891" i="19"/>
  <c r="B891" i="19"/>
  <c r="A892" i="19"/>
  <c r="B892" i="19"/>
  <c r="A893" i="19"/>
  <c r="B893" i="19"/>
  <c r="A894" i="19"/>
  <c r="B894" i="19"/>
  <c r="A895" i="19"/>
  <c r="B895" i="19"/>
  <c r="A896" i="19"/>
  <c r="B896" i="19"/>
  <c r="A897" i="19"/>
  <c r="B897" i="19"/>
  <c r="A898" i="19"/>
  <c r="B898" i="19"/>
  <c r="A899" i="19"/>
  <c r="B899" i="19"/>
  <c r="A900" i="19"/>
  <c r="B900" i="19"/>
  <c r="A901" i="19"/>
  <c r="B901" i="19"/>
  <c r="A902" i="19"/>
  <c r="B902" i="19"/>
  <c r="A903" i="19"/>
  <c r="B903" i="19"/>
  <c r="A904" i="19"/>
  <c r="B904" i="19"/>
  <c r="A905" i="19"/>
  <c r="B905" i="19"/>
  <c r="A906" i="19"/>
  <c r="B906" i="19"/>
  <c r="A907" i="19"/>
  <c r="B907" i="19"/>
  <c r="A908" i="19"/>
  <c r="B908" i="19"/>
  <c r="A909" i="19"/>
  <c r="B909" i="19"/>
  <c r="A910" i="19"/>
  <c r="B910" i="19"/>
  <c r="A911" i="19"/>
  <c r="B911" i="19"/>
  <c r="A912" i="19"/>
  <c r="B912" i="19"/>
  <c r="A913" i="19"/>
  <c r="B913" i="19"/>
  <c r="A914" i="19"/>
  <c r="B914" i="19"/>
  <c r="A915" i="19"/>
  <c r="B915" i="19"/>
  <c r="A916" i="19"/>
  <c r="B916" i="19"/>
  <c r="A917" i="19"/>
  <c r="B917" i="19"/>
  <c r="A918" i="19"/>
  <c r="B918" i="19"/>
  <c r="A919" i="19"/>
  <c r="B919" i="19"/>
  <c r="A920" i="19"/>
  <c r="B920" i="19"/>
  <c r="A921" i="19"/>
  <c r="B921" i="19"/>
  <c r="A922" i="19"/>
  <c r="B922" i="19"/>
  <c r="A923" i="19"/>
  <c r="B923" i="19"/>
  <c r="A924" i="19"/>
  <c r="B924" i="19"/>
  <c r="A925" i="19"/>
  <c r="B925" i="19"/>
  <c r="A926" i="19"/>
  <c r="B926" i="19"/>
  <c r="A927" i="19"/>
  <c r="B927" i="19"/>
  <c r="A928" i="19"/>
  <c r="B928" i="19"/>
  <c r="A929" i="19"/>
  <c r="B929" i="19"/>
  <c r="A930" i="19"/>
  <c r="B930" i="19"/>
  <c r="A931" i="19"/>
  <c r="B931" i="19"/>
  <c r="A932" i="19"/>
  <c r="B932" i="19"/>
  <c r="A933" i="19"/>
  <c r="B933" i="19"/>
  <c r="A934" i="19"/>
  <c r="B934" i="19"/>
  <c r="A935" i="19"/>
  <c r="B935" i="19"/>
  <c r="A936" i="19"/>
  <c r="B936" i="19"/>
  <c r="A937" i="19"/>
  <c r="B937" i="19"/>
  <c r="A938" i="19"/>
  <c r="B938" i="19"/>
  <c r="A939" i="19"/>
  <c r="B939" i="19"/>
  <c r="A940" i="19"/>
  <c r="B940" i="19"/>
  <c r="A941" i="19"/>
  <c r="B941" i="19"/>
  <c r="A942" i="19"/>
  <c r="B942" i="19"/>
  <c r="A943" i="19"/>
  <c r="B943" i="19"/>
  <c r="A944" i="19"/>
  <c r="B944" i="19"/>
  <c r="A945" i="19"/>
  <c r="B945" i="19"/>
  <c r="A946" i="19"/>
  <c r="B946" i="19"/>
  <c r="A947" i="19"/>
  <c r="B947" i="19"/>
  <c r="A948" i="19"/>
  <c r="B948" i="19"/>
  <c r="A949" i="19"/>
  <c r="B949" i="19"/>
  <c r="A950" i="19"/>
  <c r="B950" i="19"/>
  <c r="A951" i="19"/>
  <c r="B951" i="19"/>
  <c r="A952" i="19"/>
  <c r="B952" i="19"/>
  <c r="A953" i="19"/>
  <c r="B953" i="19"/>
  <c r="A954" i="19"/>
  <c r="B954" i="19"/>
  <c r="A955" i="19"/>
  <c r="B955" i="19"/>
  <c r="A956" i="19"/>
  <c r="B956" i="19"/>
  <c r="A957" i="19"/>
  <c r="B957" i="19"/>
  <c r="A958" i="19"/>
  <c r="B958" i="19"/>
  <c r="A959" i="19"/>
  <c r="B959" i="19"/>
  <c r="A960" i="19"/>
  <c r="B960" i="19"/>
  <c r="A961" i="19"/>
  <c r="B961" i="19"/>
  <c r="A962" i="19"/>
  <c r="B962" i="19"/>
  <c r="A963" i="19"/>
  <c r="B963" i="19"/>
  <c r="A964" i="19"/>
  <c r="B964" i="19"/>
  <c r="A965" i="19"/>
  <c r="B965" i="19"/>
  <c r="A966" i="19"/>
  <c r="B966" i="19"/>
  <c r="A967" i="19"/>
  <c r="B967" i="19"/>
  <c r="A968" i="19"/>
  <c r="B968" i="19"/>
  <c r="A969" i="19"/>
  <c r="B969" i="19"/>
  <c r="A970" i="19"/>
  <c r="B970" i="19"/>
  <c r="A971" i="19"/>
  <c r="B971" i="19"/>
  <c r="A972" i="19"/>
  <c r="B972" i="19"/>
  <c r="A973" i="19"/>
  <c r="B973" i="19"/>
  <c r="A974" i="19"/>
  <c r="B974" i="19"/>
  <c r="A975" i="19"/>
  <c r="B975" i="19"/>
  <c r="A976" i="19"/>
  <c r="B976" i="19"/>
  <c r="A977" i="19"/>
  <c r="B977" i="19"/>
  <c r="A978" i="19"/>
  <c r="B978" i="19"/>
  <c r="A979" i="19"/>
  <c r="B979" i="19"/>
  <c r="A980" i="19"/>
  <c r="B980" i="19"/>
  <c r="A981" i="19"/>
  <c r="B981" i="19"/>
  <c r="A982" i="19"/>
  <c r="B982" i="19"/>
  <c r="A983" i="19"/>
  <c r="B983" i="19"/>
  <c r="A984" i="19"/>
  <c r="B984" i="19"/>
  <c r="A985" i="19"/>
  <c r="B985" i="19"/>
  <c r="A986" i="19"/>
  <c r="B986" i="19"/>
  <c r="A987" i="19"/>
  <c r="B987" i="19"/>
  <c r="A988" i="19"/>
  <c r="B988" i="19"/>
  <c r="A989" i="19"/>
  <c r="B989" i="19"/>
  <c r="A990" i="19"/>
  <c r="B990" i="19"/>
  <c r="A991" i="19"/>
  <c r="B991" i="19"/>
  <c r="A992" i="19"/>
  <c r="B992" i="19"/>
  <c r="A993" i="19"/>
  <c r="B993" i="19"/>
  <c r="A994" i="19"/>
  <c r="B994" i="19"/>
  <c r="A995" i="19"/>
  <c r="B995" i="19"/>
  <c r="A996" i="19"/>
  <c r="B996" i="19"/>
  <c r="A997" i="19"/>
  <c r="B997" i="19"/>
  <c r="A998" i="19"/>
  <c r="B998" i="19"/>
  <c r="A999" i="19"/>
  <c r="B999" i="19"/>
  <c r="A1000" i="19"/>
  <c r="B1000" i="19"/>
  <c r="A1001" i="19"/>
  <c r="B1001" i="19"/>
  <c r="A2" i="19"/>
  <c r="B2" i="19"/>
  <c r="F3" i="17"/>
  <c r="G3" i="17"/>
  <c r="H3" i="17"/>
  <c r="F4" i="17"/>
  <c r="G4" i="17"/>
  <c r="H4" i="17"/>
  <c r="F5" i="17"/>
  <c r="G5" i="17"/>
  <c r="H5" i="17"/>
  <c r="F6" i="17"/>
  <c r="G6" i="17"/>
  <c r="H6" i="17"/>
  <c r="F7" i="17"/>
  <c r="G7" i="17"/>
  <c r="H7" i="17"/>
  <c r="F8" i="17"/>
  <c r="G8" i="17"/>
  <c r="H8" i="17"/>
  <c r="F9" i="17"/>
  <c r="G9" i="17"/>
  <c r="H9" i="17"/>
  <c r="F10" i="17"/>
  <c r="G10" i="17"/>
  <c r="H10" i="17"/>
  <c r="F11" i="17"/>
  <c r="G11" i="17"/>
  <c r="H11" i="17"/>
  <c r="F12" i="17"/>
  <c r="G12" i="17"/>
  <c r="H12" i="17"/>
  <c r="F13" i="17"/>
  <c r="G13" i="17"/>
  <c r="H13" i="17"/>
  <c r="H2" i="17"/>
  <c r="G2" i="17"/>
  <c r="F2" i="17"/>
  <c r="E3" i="17"/>
  <c r="E4" i="17"/>
  <c r="E5" i="17"/>
  <c r="E6" i="17"/>
  <c r="E7" i="17"/>
  <c r="E8" i="17"/>
  <c r="E9" i="17"/>
  <c r="E10" i="17"/>
  <c r="E11" i="17"/>
  <c r="E12" i="17"/>
  <c r="E13" i="17"/>
  <c r="E2" i="17"/>
  <c r="D2" i="17"/>
  <c r="C2" i="17"/>
  <c r="D13" i="17"/>
  <c r="D12" i="17"/>
  <c r="D11" i="17"/>
  <c r="D10" i="17"/>
  <c r="D9" i="17"/>
  <c r="D8" i="17"/>
  <c r="D7" i="17"/>
  <c r="D6" i="17"/>
  <c r="D5" i="17"/>
  <c r="D4" i="17"/>
  <c r="D3" i="17"/>
  <c r="C13" i="17"/>
  <c r="C12" i="17"/>
  <c r="C11" i="17"/>
  <c r="C10" i="17"/>
  <c r="C9" i="17"/>
  <c r="C8" i="17"/>
  <c r="C7" i="17"/>
  <c r="C6" i="17"/>
  <c r="C5" i="17"/>
  <c r="C4" i="17"/>
  <c r="C3" i="17"/>
  <c r="B13" i="17"/>
  <c r="B12" i="17"/>
  <c r="B11" i="17"/>
  <c r="B10" i="17"/>
  <c r="B9" i="17"/>
  <c r="B8" i="17"/>
  <c r="B7" i="17"/>
  <c r="B6" i="17"/>
  <c r="B5" i="17"/>
  <c r="B3" i="17"/>
  <c r="B4" i="17"/>
  <c r="B2" i="17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1003" i="1"/>
  <c r="A1003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<sst xmlns="http://schemas.openxmlformats.org/spreadsheetml/2006/main" count="9070" uniqueCount="2114">
  <si>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</si>
  <si>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</si>
  <si>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</si>
  <si>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</si>
  <si>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</si>
  <si>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</si>
  <si>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</si>
  <si>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</si>
  <si>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</si>
  <si>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</si>
  <si>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</si>
  <si>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</si>
  <si>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</si>
  <si>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</si>
  <si>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</si>
  <si>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</si>
  <si>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</si>
  <si>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</si>
  <si>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</si>
  <si>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</si>
  <si>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</si>
  <si>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</si>
  <si>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</si>
  <si>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</si>
  <si>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</si>
  <si>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</si>
  <si>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</si>
  <si>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</si>
  <si>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</si>
  <si>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</si>
  <si>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</si>
  <si>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</si>
  <si>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</si>
  <si>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</si>
  <si>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</si>
  <si>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</si>
  <si>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</si>
  <si>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</si>
  <si>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</si>
  <si>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</si>
  <si>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</si>
  <si>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</si>
  <si>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</si>
  <si>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</si>
  <si>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</si>
  <si>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</si>
  <si>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</si>
  <si>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</si>
  <si>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</si>
  <si>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</si>
  <si>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</si>
  <si>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</si>
  <si>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</si>
  <si>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</si>
  <si>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</si>
  <si>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</si>
  <si>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</si>
  <si>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</si>
  <si>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</si>
  <si>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</si>
  <si>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</si>
  <si>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</si>
  <si>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</si>
  <si>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</si>
  <si>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</si>
  <si>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</si>
  <si>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</si>
  <si>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</si>
  <si>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</si>
  <si>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</si>
  <si>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</si>
  <si>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</si>
  <si>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</si>
  <si>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</si>
  <si>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</si>
  <si>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</si>
  <si>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</si>
  <si>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</si>
  <si>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</si>
  <si>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</si>
  <si>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</si>
  <si>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</si>
  <si>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</si>
  <si>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</si>
  <si>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</si>
  <si>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</si>
  <si>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</si>
  <si>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</si>
  <si>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</si>
  <si>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</si>
  <si>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</si>
  <si>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</si>
  <si>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</si>
  <si>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</si>
  <si>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</si>
  <si>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</si>
  <si>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</si>
  <si>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</si>
  <si>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</si>
  <si>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</si>
  <si>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</si>
  <si>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</si>
  <si>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</si>
  <si>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</si>
  <si>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</si>
  <si>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</si>
  <si>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</si>
  <si>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</si>
  <si>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</si>
  <si>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</si>
  <si>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</si>
  <si>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</si>
  <si>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</si>
  <si>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</si>
  <si>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</si>
  <si>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</si>
  <si>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</si>
  <si>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</si>
  <si>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</si>
  <si>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</si>
  <si>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</si>
  <si>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</si>
  <si>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</si>
  <si>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</si>
  <si>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</si>
  <si>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</si>
  <si>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</si>
  <si>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</si>
  <si>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</si>
  <si>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</si>
  <si>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</si>
  <si>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</si>
  <si>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</si>
  <si>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</si>
  <si>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</si>
  <si>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</si>
  <si>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</si>
  <si>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</si>
  <si>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</si>
  <si>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</si>
  <si>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</si>
  <si>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</si>
  <si>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</si>
  <si>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</si>
  <si>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</si>
  <si>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</si>
  <si>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</si>
  <si>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</si>
  <si>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</si>
  <si>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</si>
  <si>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</si>
  <si>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</si>
  <si>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</si>
  <si>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</si>
  <si>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</si>
  <si>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</si>
  <si>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</si>
  <si>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</si>
  <si>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</si>
  <si>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</si>
  <si>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</si>
  <si>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</si>
  <si>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</si>
  <si>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</si>
  <si>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</si>
  <si>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</si>
  <si>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</si>
  <si>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</si>
  <si>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</si>
  <si>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</si>
  <si>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</si>
  <si>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</si>
  <si>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</si>
  <si>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</si>
  <si>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</si>
  <si>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</si>
  <si>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</si>
  <si>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</si>
  <si>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</si>
  <si>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</si>
  <si>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</si>
  <si>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</si>
  <si>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</si>
  <si>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</si>
  <si>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</si>
  <si>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</si>
  <si>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</si>
  <si>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</si>
  <si>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</si>
  <si>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</si>
  <si>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</si>
  <si>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</si>
  <si>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</si>
  <si>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</si>
  <si>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</si>
  <si>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</si>
  <si>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</si>
  <si>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</si>
  <si>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</si>
  <si>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</si>
  <si>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</si>
  <si>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</si>
  <si>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</si>
  <si>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</si>
  <si>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</si>
  <si>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</si>
  <si>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</si>
  <si>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</si>
  <si>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</si>
  <si>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</si>
  <si>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</si>
  <si>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</si>
  <si>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</si>
  <si>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</si>
  <si>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</si>
  <si>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</si>
  <si>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</si>
  <si>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</si>
  <si>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</si>
  <si>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</si>
  <si>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</si>
  <si>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</si>
  <si>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</si>
  <si>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</si>
  <si>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</si>
  <si>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</si>
  <si>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</si>
  <si>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</si>
  <si>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</si>
  <si>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</si>
  <si>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</si>
  <si>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</si>
  <si>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</si>
  <si>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</si>
  <si>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</si>
  <si>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</si>
  <si>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</si>
  <si>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</si>
  <si>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</si>
  <si>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</si>
  <si>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</si>
  <si>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</si>
  <si>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</si>
  <si>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</si>
  <si>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</si>
  <si>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</si>
  <si>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</si>
  <si>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</si>
  <si>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</si>
  <si>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</si>
  <si>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</si>
  <si>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</si>
  <si>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</si>
  <si>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</si>
  <si>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</si>
  <si>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</si>
  <si>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</si>
  <si>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</si>
  <si>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</si>
  <si>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</si>
  <si>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</si>
  <si>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</si>
  <si>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</si>
  <si>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</si>
  <si>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</si>
  <si>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</si>
  <si>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</si>
  <si>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</si>
  <si>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</si>
  <si>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</si>
  <si>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</si>
  <si>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</si>
  <si>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</si>
  <si>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</si>
  <si>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</si>
  <si>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</si>
  <si>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</si>
  <si>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</si>
  <si>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</si>
  <si>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</si>
  <si>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</si>
  <si>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</si>
  <si>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</si>
  <si>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</si>
  <si>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</si>
  <si>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</si>
  <si>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</si>
  <si>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</si>
  <si>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</si>
  <si>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</si>
  <si>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</si>
  <si>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</si>
  <si>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</si>
  <si>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</si>
  <si>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</si>
  <si>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</si>
  <si>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</si>
  <si>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</si>
  <si>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</si>
  <si>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</si>
  <si>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</si>
  <si>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</si>
  <si>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</si>
  <si>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</si>
  <si>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</si>
  <si>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</si>
  <si>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</si>
  <si>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</si>
  <si>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</si>
  <si>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</si>
  <si>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</si>
  <si>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</si>
  <si>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</si>
  <si>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</si>
  <si>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</si>
  <si>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</si>
  <si>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</si>
  <si>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</si>
  <si>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</si>
  <si>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</si>
  <si>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</si>
  <si>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</si>
  <si>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</si>
  <si>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</si>
  <si>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</si>
  <si>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</si>
  <si>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</si>
  <si>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</si>
  <si>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</si>
  <si>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</si>
  <si>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</si>
  <si>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</si>
  <si>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</si>
  <si>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</si>
  <si>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</si>
  <si>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</si>
  <si>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</si>
  <si>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</si>
  <si>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</si>
  <si>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</si>
  <si>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</si>
  <si>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</si>
  <si>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</si>
  <si>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</si>
  <si>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</si>
  <si>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</si>
  <si>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</si>
  <si>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</si>
  <si>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</si>
  <si>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</si>
  <si>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</si>
  <si>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</si>
  <si>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</si>
  <si>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</si>
  <si>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</si>
  <si>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</si>
  <si>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</si>
  <si>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</si>
  <si>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</si>
  <si>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</si>
  <si>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</si>
  <si>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</si>
  <si>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</si>
  <si>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</si>
  <si>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</si>
  <si>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</si>
  <si>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</si>
  <si>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</si>
  <si>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</si>
  <si>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</si>
  <si>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</si>
  <si>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</si>
  <si>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</si>
  <si>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</si>
  <si>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</si>
  <si>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</si>
  <si>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</si>
  <si>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</si>
  <si>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</si>
  <si>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</si>
  <si>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</si>
  <si>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</si>
  <si>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</si>
  <si>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</si>
  <si>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</si>
  <si>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</si>
  <si>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</si>
  <si>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</si>
  <si>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</si>
  <si>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</si>
  <si>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</si>
  <si>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</si>
  <si>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</si>
  <si>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</si>
  <si>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</si>
  <si>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</si>
  <si>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</si>
  <si>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</si>
  <si>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</si>
  <si>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</si>
  <si>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</si>
  <si>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</si>
  <si>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</si>
  <si>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</si>
  <si>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</si>
  <si>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</si>
  <si>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</si>
  <si>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</si>
  <si>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</si>
  <si>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</si>
  <si>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</si>
  <si>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</si>
  <si>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</si>
  <si>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</si>
  <si>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</si>
  <si>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</si>
  <si>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</si>
  <si>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</si>
  <si>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</si>
  <si>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</si>
  <si>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</si>
  <si>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</si>
  <si>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</si>
  <si>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</si>
  <si>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</si>
  <si>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</si>
  <si>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</si>
  <si>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</si>
  <si>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</si>
  <si>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</si>
  <si>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</si>
  <si>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</si>
  <si>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</si>
  <si>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</si>
  <si>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</si>
  <si>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</si>
  <si>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</si>
  <si>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</si>
  <si>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</si>
  <si>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</si>
  <si>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</si>
  <si>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</si>
  <si>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</si>
  <si>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</si>
  <si>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</si>
  <si>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</si>
  <si>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</si>
  <si>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</si>
  <si>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</si>
  <si>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</si>
  <si>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</si>
  <si>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</si>
  <si>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</si>
  <si>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</si>
  <si>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</si>
  <si>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</si>
  <si>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</si>
  <si>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</si>
  <si>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</si>
  <si>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</si>
  <si>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</si>
  <si>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</si>
  <si>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</si>
  <si>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</si>
  <si>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</si>
  <si>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</si>
  <si>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</si>
  <si>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</si>
  <si>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</si>
  <si>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</si>
  <si>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</si>
  <si>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</si>
  <si>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</si>
  <si>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</si>
  <si>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</si>
  <si>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</si>
  <si>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</si>
  <si>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</si>
  <si>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</si>
  <si>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</si>
  <si>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</si>
  <si>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</si>
  <si>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</si>
  <si>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</si>
  <si>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</si>
  <si>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</si>
  <si>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</si>
  <si>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</si>
  <si>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</si>
  <si>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</si>
  <si>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</si>
  <si>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</si>
  <si>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</si>
  <si>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</si>
  <si>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</si>
  <si>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</si>
  <si>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</si>
  <si>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</si>
  <si>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</si>
  <si>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</si>
  <si>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</si>
  <si>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</si>
  <si>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</si>
  <si>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</si>
  <si>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</si>
  <si>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</si>
  <si>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</si>
  <si>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</si>
  <si>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</si>
  <si>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</si>
  <si>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</si>
  <si>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</si>
  <si>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</si>
  <si>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</si>
  <si>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</si>
  <si>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</si>
  <si>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</si>
  <si>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</si>
  <si>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</si>
  <si>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</si>
  <si>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</si>
  <si>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</si>
  <si>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</si>
  <si>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</si>
  <si>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</si>
  <si>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</si>
  <si>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</si>
  <si>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</si>
  <si>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</si>
  <si>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</si>
  <si>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</si>
  <si>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</si>
  <si>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</si>
  <si>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</si>
  <si>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</si>
  <si>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</si>
  <si>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</si>
  <si>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</si>
  <si>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</si>
  <si>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</si>
  <si>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</si>
  <si>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</si>
  <si>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</si>
  <si>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</si>
  <si>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</si>
  <si>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</si>
  <si>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</si>
  <si>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</si>
  <si>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</si>
  <si>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</si>
  <si>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</si>
  <si>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</si>
  <si>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</si>
  <si>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</si>
  <si>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</si>
  <si>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</si>
  <si>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</si>
  <si>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</si>
  <si>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</si>
  <si>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</si>
  <si>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</si>
  <si>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</si>
  <si>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</si>
  <si>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</si>
  <si>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</si>
  <si>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</si>
  <si>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</si>
  <si>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</si>
  <si>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</si>
  <si>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</si>
  <si>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</si>
  <si>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</si>
  <si>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</si>
  <si>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</si>
  <si>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</si>
  <si>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</si>
  <si>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</si>
  <si>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</si>
  <si>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</si>
  <si>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</si>
  <si>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</si>
  <si>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</si>
  <si>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</si>
  <si>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</si>
  <si>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</si>
  <si>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</si>
  <si>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</si>
  <si>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</si>
  <si>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</si>
  <si>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</si>
  <si>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</si>
  <si>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</si>
  <si>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</si>
  <si>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</si>
  <si>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</si>
  <si>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</si>
  <si>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</si>
  <si>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</si>
  <si>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</si>
  <si>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</si>
  <si>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</si>
  <si>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</si>
  <si>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</si>
  <si>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</si>
  <si>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</si>
  <si>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</si>
  <si>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</si>
  <si>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</si>
  <si>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</si>
  <si>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</si>
  <si>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</si>
  <si>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</si>
  <si>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</si>
  <si>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</si>
  <si>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</si>
  <si>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</si>
  <si>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</si>
  <si>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</si>
  <si>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</si>
  <si>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</si>
  <si>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</si>
  <si>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</si>
  <si>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</si>
  <si>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</si>
  <si>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</si>
  <si>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</si>
  <si>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</si>
  <si>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</si>
  <si>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</si>
  <si>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</si>
  <si>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</si>
  <si>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</si>
  <si>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</si>
  <si>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</si>
  <si>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</si>
  <si>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</si>
  <si>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</si>
  <si>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</si>
  <si>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</si>
  <si>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</si>
  <si>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</si>
  <si>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</si>
  <si>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</si>
  <si>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</si>
  <si>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</si>
  <si>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</si>
  <si>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</si>
  <si>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</si>
  <si>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</si>
  <si>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</si>
  <si>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</si>
  <si>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</si>
  <si>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</si>
  <si>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</si>
  <si>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</si>
  <si>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</si>
  <si>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</si>
  <si>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</si>
  <si>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</si>
  <si>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</si>
  <si>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</si>
  <si>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</si>
  <si>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</si>
  <si>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</si>
  <si>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</si>
  <si>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</si>
  <si>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</si>
  <si>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</si>
  <si>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</si>
  <si>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</si>
  <si>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</si>
  <si>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</si>
  <si>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</si>
  <si>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</si>
  <si>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</si>
  <si>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</si>
  <si>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</si>
  <si>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</si>
  <si>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</si>
  <si>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</si>
  <si>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</si>
  <si>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</si>
  <si>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</si>
  <si>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</si>
  <si>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</si>
  <si>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</si>
  <si>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</si>
  <si>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</si>
  <si>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</si>
  <si>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</si>
  <si>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</si>
  <si>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</si>
  <si>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</si>
  <si>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</si>
  <si>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</si>
  <si>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</si>
  <si>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</si>
  <si>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</si>
  <si>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</si>
  <si>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</si>
  <si>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</si>
  <si>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</si>
  <si>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</si>
  <si>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</si>
  <si>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</si>
  <si>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</si>
  <si>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</si>
  <si>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</si>
  <si>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</si>
  <si>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</si>
  <si>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</si>
  <si>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</si>
  <si>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</si>
  <si>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</si>
  <si>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</si>
  <si>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</si>
  <si>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</si>
  <si>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</si>
  <si>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</si>
  <si>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</si>
  <si>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</si>
  <si>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</si>
  <si>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</si>
  <si>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</si>
  <si>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</si>
  <si>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</si>
  <si>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</si>
  <si>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</si>
  <si>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</si>
  <si>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</si>
  <si>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</si>
  <si>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</si>
  <si>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</si>
  <si>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</si>
  <si>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</si>
  <si>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</si>
  <si>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</si>
  <si>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</si>
  <si>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</si>
  <si>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</si>
  <si>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</si>
  <si>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</si>
  <si>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</si>
  <si>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</si>
  <si>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</si>
  <si>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</si>
  <si>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</si>
  <si>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</si>
  <si>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</si>
  <si>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</si>
  <si>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</si>
  <si>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</si>
  <si>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</si>
  <si>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</si>
  <si>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</si>
  <si>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</si>
  <si>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</si>
  <si>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</si>
  <si>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</si>
  <si>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</si>
  <si>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</si>
  <si>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</si>
  <si>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</si>
  <si>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</si>
  <si>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</si>
  <si>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</si>
  <si>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</si>
  <si>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</si>
  <si>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</si>
  <si>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</si>
  <si>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</si>
  <si>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</si>
  <si>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</si>
  <si>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</si>
  <si>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</si>
  <si>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</si>
  <si>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</si>
  <si>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</si>
  <si>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</si>
  <si>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</si>
  <si>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</si>
  <si>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</si>
  <si>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</si>
  <si>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</si>
  <si>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</si>
  <si>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</si>
  <si>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</si>
  <si>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</si>
  <si>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</si>
  <si>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</si>
  <si>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</si>
  <si>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</si>
  <si>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</si>
  <si>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</si>
  <si>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</si>
  <si>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</si>
  <si>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</si>
  <si>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</si>
  <si>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</si>
  <si>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</si>
  <si>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</si>
  <si>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</si>
  <si>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</si>
  <si>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</si>
  <si>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</si>
  <si>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</si>
  <si>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</si>
  <si>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</si>
  <si>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</si>
  <si>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</si>
  <si>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</si>
  <si>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</si>
  <si>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</si>
  <si>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</si>
  <si>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</si>
  <si>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</si>
  <si>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</si>
  <si>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</si>
  <si>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</si>
  <si>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</si>
  <si>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</si>
  <si>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</si>
  <si>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</si>
  <si>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</si>
  <si>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</si>
  <si>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</si>
  <si>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</si>
  <si>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</si>
  <si>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</si>
  <si>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</si>
  <si>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</si>
  <si>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</si>
  <si>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</si>
  <si>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</si>
  <si>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</si>
  <si>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</si>
  <si>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</si>
  <si>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</si>
  <si>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</si>
  <si>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</si>
  <si>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</si>
  <si>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</si>
  <si>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</si>
  <si>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</si>
  <si>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</si>
  <si>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</si>
  <si>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</si>
  <si>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</si>
  <si>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</si>
  <si>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</si>
  <si>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</si>
  <si>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</si>
  <si>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</si>
  <si>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</si>
  <si>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</si>
  <si>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</si>
  <si>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</si>
  <si>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</si>
  <si>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</si>
  <si>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</si>
  <si>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</si>
  <si>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</si>
  <si>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</si>
  <si>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</si>
  <si>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</si>
  <si>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</si>
  <si>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</si>
  <si>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</si>
  <si>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</si>
  <si>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</si>
  <si>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</si>
  <si>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</si>
  <si>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</si>
  <si>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</si>
  <si>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</si>
  <si>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</si>
  <si>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</si>
  <si>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</si>
  <si>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</si>
  <si>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</si>
  <si>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</si>
  <si>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</si>
  <si>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</si>
  <si>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</si>
  <si>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</si>
  <si>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</si>
  <si>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</si>
  <si>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</si>
  <si>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</si>
  <si>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</si>
  <si>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</si>
  <si>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</si>
  <si>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</si>
  <si>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</si>
  <si>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</si>
  <si>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</si>
  <si>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</si>
  <si>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</si>
  <si>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</si>
  <si>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</si>
  <si>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</si>
  <si>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</si>
  <si>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</si>
  <si>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</si>
  <si>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</si>
  <si>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</si>
  <si>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</si>
  <si>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</si>
  <si>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</si>
  <si>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</si>
  <si>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</si>
  <si>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</si>
  <si>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</si>
  <si>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</si>
  <si>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</si>
  <si>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</si>
  <si>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</si>
  <si>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</si>
  <si>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</si>
  <si>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</si>
  <si>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</si>
  <si>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</si>
  <si>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</si>
  <si>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</si>
  <si>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</si>
  <si>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</si>
  <si>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</si>
  <si>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</si>
  <si>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</si>
  <si>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</si>
  <si>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</si>
  <si>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</si>
  <si>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</si>
  <si>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</si>
  <si>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</si>
  <si>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</si>
  <si>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</si>
  <si>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</si>
  <si>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</si>
  <si>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</si>
  <si>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</si>
  <si>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</si>
  <si>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</si>
  <si>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</si>
  <si>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</si>
  <si>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</si>
  <si>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</si>
  <si>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</si>
  <si>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</si>
  <si>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</si>
  <si>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</si>
  <si>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</si>
  <si>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</si>
  <si>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</si>
  <si>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</si>
  <si>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</si>
  <si>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</si>
  <si>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</si>
  <si>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</si>
  <si>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</si>
  <si>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</si>
  <si>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</si>
  <si>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</si>
  <si>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</si>
  <si>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</si>
  <si>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</si>
  <si>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</si>
  <si>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</si>
  <si>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</si>
  <si>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</si>
  <si>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</si>
  <si>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</si>
  <si>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</si>
  <si>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</si>
  <si>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</si>
  <si>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</si>
  <si>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</si>
  <si>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</si>
  <si>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</si>
  <si>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</si>
  <si>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</si>
  <si>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</si>
  <si>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</si>
  <si>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</si>
  <si>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</si>
  <si>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</si>
  <si>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</si>
  <si>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</si>
  <si>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</si>
  <si>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</si>
  <si>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</si>
  <si>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</si>
  <si>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</si>
  <si>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</si>
  <si>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</si>
  <si>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</si>
  <si>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</si>
  <si>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</si>
  <si>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</si>
  <si>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</si>
  <si>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</si>
  <si>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</si>
  <si>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</si>
  <si>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</si>
  <si>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</si>
  <si>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</si>
  <si>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</si>
  <si>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</si>
  <si>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</si>
  <si>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</si>
  <si>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</si>
  <si>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</si>
  <si>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</si>
  <si>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</si>
  <si>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</si>
  <si>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</si>
  <si>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</si>
  <si>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</si>
  <si>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</si>
  <si>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</si>
  <si>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</si>
  <si>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</si>
  <si>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</si>
  <si>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</si>
  <si>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</si>
  <si>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</si>
  <si>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</si>
  <si>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</si>
  <si>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</si>
  <si>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</si>
  <si>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</si>
  <si>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</si>
  <si>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</si>
  <si>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</si>
  <si>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</si>
  <si>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</si>
  <si>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</si>
  <si>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</si>
  <si>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</si>
  <si>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</si>
  <si>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</si>
  <si>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</si>
  <si>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</si>
  <si>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</si>
  <si>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</si>
  <si>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</si>
  <si>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</si>
  <si>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</si>
  <si>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</si>
  <si>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</si>
  <si>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</si>
  <si>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</si>
  <si>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</si>
  <si>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</si>
  <si>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</si>
  <si>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</si>
  <si>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</si>
  <si>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</si>
  <si>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</si>
  <si>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</si>
  <si>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</si>
  <si>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</si>
  <si>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</si>
  <si>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</si>
  <si>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</si>
  <si>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</si>
  <si>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</si>
  <si>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</si>
  <si>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</si>
  <si>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</si>
  <si>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</si>
  <si>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</si>
  <si>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</si>
  <si>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</si>
  <si>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</si>
  <si>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</si>
  <si>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</si>
  <si>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</si>
  <si>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</si>
  <si>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</si>
  <si>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</si>
  <si>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</si>
  <si>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</si>
  <si>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</si>
  <si>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</si>
  <si>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</si>
  <si>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</si>
  <si>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</si>
  <si>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</si>
  <si>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</si>
  <si>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</si>
  <si>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</si>
  <si>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</si>
  <si>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</si>
  <si>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</si>
  <si>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</si>
  <si>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</si>
  <si>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</si>
  <si>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</si>
  <si>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</si>
  <si>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</si>
  <si>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</si>
  <si>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</si>
  <si>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</si>
  <si>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</si>
  <si>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</si>
  <si>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</si>
  <si>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</si>
  <si>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</si>
  <si>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</si>
  <si>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</si>
  <si>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</si>
  <si>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</si>
  <si>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</si>
  <si>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</si>
  <si>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</si>
  <si>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</si>
  <si>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</si>
  <si>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</si>
  <si>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</si>
  <si>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</si>
  <si>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</si>
  <si>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</si>
  <si>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</si>
  <si>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</si>
  <si>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</si>
  <si>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</si>
  <si>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</si>
  <si>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</si>
  <si>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</si>
  <si>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</si>
  <si>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</si>
  <si>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</si>
  <si>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</si>
  <si>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</si>
  <si>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</si>
  <si>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</si>
  <si>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</si>
  <si>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</si>
  <si>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</si>
  <si>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</si>
  <si>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</si>
  <si>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</si>
  <si>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</si>
  <si>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</si>
  <si>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</si>
  <si>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</si>
  <si>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</si>
  <si>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</si>
  <si>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</si>
  <si>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</si>
  <si>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</si>
  <si>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</si>
  <si>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</si>
  <si>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</si>
  <si>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</si>
  <si>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</si>
  <si>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</si>
  <si>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</si>
  <si>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</si>
  <si>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</si>
  <si>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</si>
  <si>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</si>
  <si>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</si>
  <si>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</si>
  <si>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</si>
  <si>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</si>
  <si>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</si>
  <si>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</si>
  <si>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</si>
  <si>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</si>
  <si>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</si>
  <si>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</si>
  <si>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</si>
  <si>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</si>
  <si>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</si>
  <si>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</si>
  <si>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</si>
  <si>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</si>
  <si>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</si>
  <si>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</si>
  <si>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</si>
  <si>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</si>
  <si>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</si>
  <si>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</si>
  <si>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</si>
  <si>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</si>
  <si>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</si>
  <si>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</si>
  <si>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</si>
  <si>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</si>
  <si>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</si>
  <si>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</si>
  <si>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</si>
  <si>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</si>
  <si>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</si>
  <si>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</si>
  <si>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</si>
  <si>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</si>
  <si>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</si>
  <si>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</si>
  <si>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</si>
  <si>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</si>
  <si>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</si>
  <si>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</si>
  <si>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</si>
  <si>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</si>
  <si>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</si>
  <si>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</si>
  <si>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</si>
  <si>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</si>
  <si>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</si>
  <si>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</si>
  <si>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</si>
  <si>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</si>
  <si>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</si>
  <si>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</si>
  <si>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</si>
  <si>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</si>
  <si>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</si>
  <si>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</si>
  <si>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</si>
  <si>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</si>
  <si>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</si>
  <si>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</si>
  <si>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</si>
  <si>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</si>
  <si>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</si>
  <si>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</si>
  <si>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</si>
  <si>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</si>
  <si>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</si>
  <si>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</si>
  <si>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</si>
  <si>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</si>
  <si>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</si>
  <si>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</si>
  <si>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</si>
  <si>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</si>
  <si>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</si>
  <si>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</si>
  <si>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</si>
  <si>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</si>
  <si>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</si>
  <si>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</si>
  <si>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</si>
  <si>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</si>
  <si>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</si>
  <si>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</si>
  <si>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</si>
  <si>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</si>
  <si>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</si>
  <si>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</si>
  <si>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</si>
  <si>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</si>
  <si>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</si>
  <si>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</si>
  <si>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</si>
  <si>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</si>
  <si>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</si>
  <si>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</si>
  <si>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</si>
  <si>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</si>
  <si>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</si>
  <si>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</si>
  <si>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</si>
  <si>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</si>
  <si>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</si>
  <si>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</si>
  <si>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</si>
  <si>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</si>
  <si>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</si>
  <si>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</si>
  <si>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</si>
  <si>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</si>
  <si>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</si>
  <si>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</si>
  <si>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</si>
  <si>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</si>
  <si>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</si>
  <si>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</si>
  <si>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</si>
  <si>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</si>
  <si>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</si>
  <si>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</si>
  <si>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</si>
  <si>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</si>
  <si>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</si>
  <si>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</si>
  <si>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</si>
  <si>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</si>
  <si>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</si>
  <si>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</si>
  <si>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</si>
  <si>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</si>
  <si>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</si>
  <si>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</si>
  <si>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</si>
  <si>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</si>
  <si>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</si>
  <si>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</si>
  <si>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</si>
  <si>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</si>
  <si>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</si>
  <si>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</si>
  <si>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</si>
  <si>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</si>
  <si>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</si>
  <si>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</si>
  <si>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</si>
  <si>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</si>
  <si>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</si>
  <si>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</si>
  <si>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</si>
  <si>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</si>
  <si>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</si>
  <si>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</si>
  <si>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</si>
  <si>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</si>
  <si>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</si>
  <si>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</si>
  <si>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</si>
  <si>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</si>
  <si>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</si>
  <si>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</si>
  <si>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</si>
  <si>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</si>
  <si>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</si>
  <si>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</si>
  <si>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</si>
  <si>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</si>
  <si>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</si>
  <si>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</si>
  <si>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</si>
  <si>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</si>
  <si>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</si>
  <si>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</si>
  <si>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</si>
  <si>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</si>
  <si>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</si>
  <si>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</si>
  <si>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</si>
  <si>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</si>
  <si>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</si>
  <si>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</si>
  <si>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</si>
  <si>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</si>
  <si>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</si>
  <si>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</si>
  <si>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</si>
  <si>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</si>
  <si>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</si>
  <si>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</si>
  <si>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</si>
  <si>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</si>
  <si>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</si>
  <si>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</si>
  <si>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</si>
  <si>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</si>
  <si>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</si>
  <si>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</si>
  <si>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</si>
  <si>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</si>
  <si>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</si>
  <si>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</si>
  <si>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</si>
  <si>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</si>
  <si>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</si>
  <si>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</si>
  <si>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</si>
  <si>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</si>
  <si>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</si>
  <si>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</si>
  <si>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</si>
  <si>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</si>
  <si>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</si>
  <si>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</si>
  <si>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</si>
  <si>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</si>
  <si>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</si>
  <si>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</si>
  <si>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</si>
  <si>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</si>
  <si>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</si>
  <si>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</si>
  <si>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</si>
  <si>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</si>
  <si>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</si>
  <si>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</si>
  <si>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</si>
  <si>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</si>
  <si>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</si>
  <si>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</si>
  <si>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</si>
  <si>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</si>
  <si>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</si>
  <si>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</si>
  <si>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</si>
  <si>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</si>
  <si>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</si>
  <si>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</si>
  <si>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</si>
  <si>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</si>
  <si>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</si>
  <si>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</si>
  <si>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</si>
  <si>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</si>
  <si>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</si>
  <si>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</si>
  <si>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</si>
  <si>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</si>
  <si>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</si>
  <si>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</si>
  <si>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</si>
  <si>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</si>
  <si>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</si>
  <si>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</si>
  <si>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</si>
  <si>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</si>
  <si>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</si>
  <si>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</si>
  <si>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</si>
  <si>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</si>
  <si>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</si>
  <si>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</si>
  <si>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</si>
  <si>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</si>
  <si>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</si>
  <si>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</si>
  <si>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</si>
  <si>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</si>
  <si>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</si>
  <si>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</si>
  <si>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</si>
  <si>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</si>
  <si>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</si>
  <si>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</si>
  <si>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</si>
  <si>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</si>
  <si>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</si>
  <si>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</si>
  <si>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</si>
  <si>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</si>
  <si>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</si>
  <si>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</si>
  <si>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</si>
  <si>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</si>
  <si>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</si>
  <si>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</si>
  <si>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</si>
  <si>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</si>
  <si>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</si>
  <si>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</si>
  <si>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</si>
  <si>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</si>
  <si>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</si>
  <si>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</si>
  <si>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</si>
  <si>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</si>
  <si>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</si>
  <si>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</si>
  <si>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</si>
  <si>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</si>
  <si>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</si>
  <si>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</si>
  <si>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</si>
  <si>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</si>
  <si>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</si>
  <si>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</si>
  <si>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</si>
  <si>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</si>
  <si>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</si>
  <si>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</si>
  <si>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</si>
  <si>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</si>
  <si>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</si>
  <si>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</si>
  <si>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</si>
  <si>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</si>
  <si>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</si>
  <si>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</si>
  <si>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</si>
  <si>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</si>
  <si>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</si>
  <si>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</si>
  <si>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</si>
  <si>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</si>
  <si>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</si>
  <si>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</si>
  <si>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</si>
  <si>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</si>
  <si>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</si>
  <si>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</si>
  <si>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</si>
  <si>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</si>
  <si>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</si>
  <si>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</si>
  <si>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</si>
  <si>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</si>
  <si>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</si>
  <si>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</si>
  <si>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</si>
  <si>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</si>
  <si>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</si>
  <si>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</si>
  <si>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</si>
  <si>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</si>
  <si>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</si>
  <si>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</si>
  <si>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</si>
  <si>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</si>
  <si>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</si>
  <si>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</si>
  <si>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</si>
  <si>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</si>
  <si>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</si>
  <si>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</si>
  <si>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</si>
  <si>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</si>
  <si>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</si>
  <si>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</si>
  <si>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</si>
  <si>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</si>
  <si>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</si>
  <si>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</si>
  <si>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</si>
  <si>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</si>
  <si>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</si>
  <si>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</si>
  <si>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</si>
  <si>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</si>
  <si>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</si>
  <si>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</si>
  <si>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</si>
  <si>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</si>
  <si>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</si>
  <si>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</si>
  <si>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</si>
  <si>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</si>
  <si>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</si>
  <si>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</si>
  <si>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</si>
  <si>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</si>
  <si>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</si>
  <si>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</si>
  <si>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</si>
  <si>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</si>
  <si>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</si>
  <si>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</si>
  <si>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</si>
  <si>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</si>
  <si>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</si>
  <si>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</si>
  <si>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</si>
  <si>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</si>
  <si>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</si>
  <si>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</si>
  <si>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</si>
  <si>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</si>
  <si>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</si>
  <si>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</si>
  <si>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</si>
  <si>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</si>
  <si>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</si>
  <si>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</si>
  <si>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</si>
  <si>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</si>
  <si>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</si>
  <si>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</si>
  <si>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</si>
  <si>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</si>
  <si>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</si>
  <si>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</si>
  <si>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</si>
  <si>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</si>
  <si>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</si>
  <si>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</si>
  <si>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</si>
  <si>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</si>
  <si>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</si>
  <si>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</si>
  <si>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</si>
  <si>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</si>
  <si>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</si>
  <si>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</si>
  <si>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</si>
  <si>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</si>
  <si>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</si>
  <si>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</si>
  <si>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</si>
  <si>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</si>
  <si>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</si>
  <si>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</si>
  <si>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</si>
  <si>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</si>
  <si>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</si>
  <si>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</si>
  <si>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</si>
  <si>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</si>
  <si>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</si>
  <si>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</si>
  <si>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</si>
  <si>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</si>
  <si>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</si>
  <si>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</si>
  <si>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</si>
  <si>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</si>
  <si>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</si>
  <si>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</si>
  <si>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</si>
  <si>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</si>
  <si>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</si>
  <si>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</si>
  <si>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</si>
  <si>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</si>
  <si>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</si>
  <si>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</si>
  <si>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</si>
  <si>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</si>
  <si>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</si>
  <si>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</si>
  <si>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</si>
  <si>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</si>
  <si>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</si>
  <si>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</si>
  <si>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</si>
  <si>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</si>
  <si>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</si>
  <si>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</si>
  <si>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</si>
  <si>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</si>
  <si>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</si>
  <si>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</si>
  <si>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</si>
  <si>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</si>
  <si>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</si>
  <si>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</si>
  <si>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</si>
  <si>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</si>
  <si>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</si>
  <si>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</si>
  <si>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</si>
  <si>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</si>
  <si>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</si>
  <si>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</si>
  <si>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</si>
  <si>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</si>
  <si>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</si>
  <si>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</si>
  <si>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</si>
  <si>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</si>
  <si>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</si>
  <si>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</si>
  <si>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</si>
  <si>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</si>
  <si>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</si>
  <si>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</si>
  <si>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</si>
  <si>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</si>
  <si>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</si>
  <si>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</si>
  <si>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</si>
  <si>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</si>
  <si>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</si>
  <si>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</si>
  <si>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</si>
  <si>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</si>
  <si>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</si>
  <si>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</si>
  <si>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</si>
  <si>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</si>
  <si>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</si>
  <si>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</si>
  <si>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</si>
  <si>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</si>
  <si>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</si>
  <si>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</si>
  <si>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</si>
  <si>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</si>
  <si>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</si>
  <si>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</si>
  <si>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</si>
  <si>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</si>
  <si>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</si>
  <si>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</si>
  <si>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</si>
  <si>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</si>
  <si>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</si>
  <si>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</si>
  <si>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</si>
  <si>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</si>
  <si>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</si>
  <si>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</si>
  <si>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</si>
  <si>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</si>
  <si>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</si>
  <si>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</si>
  <si>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</si>
  <si>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</si>
  <si>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</si>
  <si>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</si>
  <si>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</si>
  <si>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</si>
  <si>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</si>
  <si>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</si>
  <si>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</si>
  <si>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</si>
  <si>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</si>
  <si>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</si>
  <si>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</si>
  <si>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</si>
  <si>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</si>
  <si>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</si>
  <si>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</si>
  <si>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</si>
  <si>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</si>
  <si>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</si>
  <si>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</si>
  <si>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</si>
  <si>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</si>
  <si>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</si>
  <si>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</si>
  <si>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</si>
  <si>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</si>
  <si>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</si>
  <si>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</si>
  <si>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</si>
  <si>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</si>
  <si>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</si>
  <si>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</si>
  <si>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</si>
  <si>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</si>
  <si>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</si>
  <si>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</si>
  <si>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</si>
  <si>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</si>
  <si>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</si>
  <si>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</si>
  <si>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</si>
  <si>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</si>
  <si>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</si>
  <si>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</si>
  <si>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</si>
  <si>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</si>
  <si>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</si>
  <si>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</si>
  <si>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</si>
  <si>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</si>
  <si>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</si>
  <si>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</si>
  <si>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</si>
  <si>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</si>
  <si>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</si>
  <si>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</si>
  <si>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</si>
  <si>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</si>
  <si>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</si>
  <si>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</si>
  <si>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</si>
  <si>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</si>
  <si>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</si>
  <si>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</si>
  <si>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</si>
  <si>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</si>
  <si>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</si>
  <si>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</si>
  <si>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</si>
  <si>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</si>
  <si>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</si>
  <si>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</si>
  <si>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</si>
  <si>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</si>
  <si>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</si>
  <si>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</si>
  <si>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</si>
  <si>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</si>
  <si>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</si>
  <si>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</si>
  <si>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</si>
  <si>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</si>
  <si>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</si>
  <si>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</si>
  <si>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</si>
  <si>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</si>
  <si>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</si>
  <si>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</si>
  <si>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</si>
  <si>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</si>
  <si>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</si>
  <si>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</si>
  <si>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</si>
  <si>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</si>
  <si>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</si>
  <si>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</si>
  <si>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</si>
  <si>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</si>
  <si>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</si>
  <si>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</si>
  <si>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</si>
  <si>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</si>
  <si>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</si>
  <si>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</si>
  <si>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</si>
  <si>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</si>
  <si>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</si>
  <si>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</si>
  <si>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</si>
  <si>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</si>
  <si>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</si>
  <si>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</si>
  <si>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</si>
  <si>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</si>
  <si>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</si>
  <si>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</si>
  <si>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</si>
  <si>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</si>
  <si>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</si>
  <si>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</si>
  <si>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</si>
  <si>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</si>
  <si>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</si>
  <si>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</si>
  <si>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</si>
  <si>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</si>
  <si>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</si>
  <si>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</si>
  <si>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</si>
  <si>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</si>
  <si>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</si>
  <si>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</si>
  <si>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</si>
  <si>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</si>
  <si>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</si>
  <si>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</si>
  <si>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</si>
  <si>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</si>
  <si>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</si>
  <si>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</si>
  <si>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</si>
  <si>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</si>
  <si>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</si>
  <si>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</si>
  <si>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</si>
  <si>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</si>
  <si>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</si>
  <si>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</si>
  <si>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</si>
  <si>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</si>
  <si>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</si>
  <si>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</si>
  <si>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</si>
  <si>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</si>
  <si>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</si>
  <si>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</si>
  <si>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</si>
  <si>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</si>
  <si>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</si>
  <si>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</si>
  <si>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</si>
  <si>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</si>
  <si>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</si>
  <si>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</si>
  <si>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</si>
  <si>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</si>
  <si>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</si>
  <si>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</si>
  <si>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</si>
  <si>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</si>
  <si>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</si>
  <si>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</si>
  <si>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</si>
  <si>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</si>
  <si>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</si>
  <si>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</si>
  <si>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</si>
  <si>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</si>
  <si>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</si>
  <si>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</si>
  <si>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</si>
  <si>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</si>
  <si>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</si>
  <si>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</si>
  <si>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</si>
  <si>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</si>
  <si>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</si>
  <si>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</si>
  <si>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</si>
  <si>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</si>
  <si>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</si>
  <si>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</si>
  <si>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</si>
  <si>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</si>
  <si>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</si>
  <si>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</si>
  <si>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</si>
  <si>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</si>
  <si>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</si>
  <si>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</si>
  <si>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</si>
  <si>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</si>
  <si>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</si>
  <si>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</si>
  <si>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</si>
  <si>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</si>
  <si>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</si>
  <si>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</si>
  <si>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</si>
  <si>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</si>
  <si>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</si>
  <si>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</si>
  <si>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</si>
  <si>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</si>
  <si>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</si>
  <si>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</si>
  <si>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</si>
  <si>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</si>
  <si>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</si>
  <si>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</si>
  <si>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</si>
  <si>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</si>
  <si>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</si>
  <si>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</si>
  <si>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</si>
  <si>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</si>
  <si>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</si>
  <si>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</si>
  <si>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</si>
  <si>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</si>
  <si>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</si>
  <si>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</si>
  <si>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</si>
  <si>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</si>
  <si>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</si>
  <si>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</si>
  <si>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</si>
  <si>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</si>
  <si>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</si>
  <si>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</si>
  <si>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</si>
  <si>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</si>
  <si>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</si>
  <si>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</si>
  <si>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</si>
  <si>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</si>
  <si>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</si>
  <si>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</si>
  <si>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</si>
  <si>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</si>
  <si>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</si>
  <si>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</si>
  <si>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</si>
  <si>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</si>
  <si>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</si>
  <si>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</si>
  <si>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</si>
  <si>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</si>
  <si>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</si>
  <si>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</si>
  <si>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</si>
  <si>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</si>
  <si>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</si>
  <si>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</si>
  <si>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</si>
  <si>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</si>
  <si>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</si>
  <si>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</si>
  <si>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</si>
  <si>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</si>
  <si>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</si>
  <si>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</si>
  <si>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</si>
  <si>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</si>
  <si>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</si>
  <si>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</si>
  <si>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</si>
  <si>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</si>
  <si>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</si>
  <si>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</si>
  <si>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</si>
  <si>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</si>
  <si>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</si>
  <si>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</si>
  <si>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</si>
  <si>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</si>
  <si>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</si>
  <si>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</si>
  <si>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</si>
  <si>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</si>
  <si>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</si>
  <si>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</si>
  <si>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</si>
  <si>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</si>
  <si>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</si>
  <si>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</si>
  <si>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</si>
  <si>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</si>
  <si>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</si>
  <si>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</si>
  <si>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</si>
  <si>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</si>
  <si>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</si>
  <si>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</si>
  <si>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</si>
  <si>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</si>
  <si>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</si>
  <si>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</si>
  <si>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</si>
  <si>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</si>
  <si>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</si>
  <si>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</si>
  <si>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</si>
  <si>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</si>
  <si>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</si>
  <si>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</si>
  <si>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</si>
  <si>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</si>
  <si>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</si>
  <si>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</si>
  <si>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</si>
  <si>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</si>
  <si>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</si>
  <si>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</si>
  <si>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</si>
  <si>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</si>
  <si>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</si>
  <si>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</si>
  <si>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</si>
  <si>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</si>
  <si>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</si>
  <si>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</si>
  <si>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</si>
  <si>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</si>
  <si>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</si>
  <si>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</si>
  <si>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</si>
  <si>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</si>
  <si>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</si>
  <si>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</si>
  <si>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</si>
  <si>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</si>
  <si>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</si>
  <si>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</si>
  <si>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</si>
  <si>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</si>
  <si>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</si>
  <si>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</si>
  <si>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</si>
  <si>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</si>
  <si>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</si>
  <si>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</si>
  <si>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</si>
  <si>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</si>
  <si>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</si>
  <si>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</si>
  <si>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</si>
  <si>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</si>
  <si>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</si>
  <si>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</si>
  <si>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</si>
  <si>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</si>
  <si>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</si>
  <si>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</si>
  <si>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</si>
  <si>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</si>
  <si>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</si>
  <si>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 xml:space="preserve"> sub-category</t>
  </si>
  <si>
    <t>Row Labels</t>
  </si>
  <si>
    <t>Grand Total</t>
  </si>
  <si>
    <t>Count of outcome</t>
  </si>
  <si>
    <t>(All)</t>
  </si>
  <si>
    <t>Column Labels</t>
  </si>
  <si>
    <t>(Multiple Items)</t>
  </si>
  <si>
    <t xml:space="preserve">Parent Category 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</si>
  <si>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</si>
  <si>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</si>
  <si>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</si>
  <si>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</si>
  <si>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</si>
  <si>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</si>
  <si>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</si>
  <si>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</si>
  <si>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</si>
  <si>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</si>
  <si>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</si>
  <si>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</si>
  <si>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</si>
  <si>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</si>
  <si>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</si>
  <si>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</si>
  <si>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</si>
  <si>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</si>
  <si>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</si>
  <si>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</si>
  <si>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</si>
  <si>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</si>
  <si>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</si>
  <si>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</si>
  <si>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</si>
  <si>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</si>
  <si>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</si>
  <si>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</si>
  <si>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</si>
  <si>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</si>
  <si>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</si>
  <si>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</si>
  <si>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</si>
  <si>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</si>
  <si>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</si>
  <si>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Mean=</t>
  </si>
  <si>
    <t>Median=</t>
  </si>
  <si>
    <t>Min=</t>
  </si>
  <si>
    <t>Max=</t>
  </si>
  <si>
    <t>std deviation=</t>
  </si>
  <si>
    <t>variance=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</si>
</sst>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0" fontId="0" fillId="0" borderId="0" xfId="0" applyFont="1"/>
    <xf numFmtId="14" fontId="0" fillId="0" borderId="0" xfId="0" applyNumberFormat="1" applyFont="1"/>
    <xf numFmtId="0" fontId="16" fillId="0" borderId="0" xfId="0" applyFont="1"/>
    <xf numFmtId="9" fontId="0" fillId="0" borderId="0" xfId="0" applyNumberFormat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strike val="0"/>
        <color auto="1"/>
      </font>
      <fill>
        <patternFill>
          <bgColor rgb="FF23E614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rgb="FFCC04C2"/>
        </patternFill>
      </fill>
    </dxf>
  </dxfs>
  <tableStyles count="0" defaultTableStyle="TableStyleMedium2" defaultPivotStyle="PivotStyleLight16"/>
  <colors>
    <mruColors>
      <color rgb="FFFF3300"/>
      <color rgb="FFFF0000"/>
      <color rgb="FFCC04C2"/>
      <color rgb="FF23E6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Challenge.xlsx]Category!PivotTable3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3-44D5-AA8C-EE0D864E30C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3-44D5-AA8C-EE0D864E30C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3-44D5-AA8C-EE0D864E30C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23-44D5-AA8C-EE0D864E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71951"/>
        <c:axId val="839461423"/>
      </c:barChart>
      <c:catAx>
        <c:axId val="2135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61423"/>
        <c:crosses val="autoZero"/>
        <c:auto val="0"/>
        <c:lblAlgn val="ctr"/>
        <c:lblOffset val="100"/>
        <c:noMultiLvlLbl val="0"/>
      </c:catAx>
      <c:valAx>
        <c:axId val="8394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Challenge.xlsx]Sub-Category!PivotTable2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A-4B7D-A5D6-BC863AF5324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A-4B7D-A5D6-BC863AF5324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A-4B7D-A5D6-BC863AF5324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A-4B7D-A5D6-BC863AF53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53423"/>
        <c:axId val="212432895"/>
      </c:barChart>
      <c:catAx>
        <c:axId val="14320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2895"/>
        <c:crosses val="autoZero"/>
        <c:auto val="1"/>
        <c:lblAlgn val="ctr"/>
        <c:lblOffset val="100"/>
        <c:noMultiLvlLbl val="0"/>
      </c:catAx>
      <c:valAx>
        <c:axId val="2124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Challenge.xlsx]Date Created!PivotTable15</c:name>
    <c:fmtId val="1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FF00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2-479C-9DD3-3760B7206B08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2-479C-9DD3-3760B7206B08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2-479C-9DD3-3760B720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055023"/>
        <c:axId val="395132751"/>
      </c:lineChart>
      <c:catAx>
        <c:axId val="143205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2751"/>
        <c:crosses val="autoZero"/>
        <c:auto val="1"/>
        <c:lblAlgn val="ctr"/>
        <c:lblOffset val="100"/>
        <c:noMultiLvlLbl val="0"/>
      </c:catAx>
      <c:valAx>
        <c:axId val="3951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5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0-46CD-99EA-B6F22AFE9E02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0-46CD-99EA-B6F22AFE9E02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0-46CD-99EA-B6F22AFE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861135"/>
        <c:axId val="3981867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00-46CD-99EA-B6F22AFE9E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900-46CD-99EA-B6F22AFE9E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00-46CD-99EA-B6F22AFE9E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900-46CD-99EA-B6F22AFE9E02}"/>
                  </c:ext>
                </c:extLst>
              </c15:ser>
            </c15:filteredLineSeries>
          </c:ext>
        </c:extLst>
      </c:lineChart>
      <c:catAx>
        <c:axId val="14428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86735"/>
        <c:crosses val="autoZero"/>
        <c:auto val="1"/>
        <c:lblAlgn val="ctr"/>
        <c:lblOffset val="100"/>
        <c:noMultiLvlLbl val="0"/>
      </c:catAx>
      <c:valAx>
        <c:axId val="3981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6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719136</xdr:colOff>
      <xdr:row>14</xdr:row>
      <xdr:rowOff>114300</xdr:rowOff>
    </xdr:from>
    <xdr:to>
      <xdr:col>10</xdr:col>
      <xdr:colOff>514349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7269F-7C1B-452D-9B68-AA58CE2F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5</xdr:row>
      <xdr:rowOff>76200</xdr:rowOff>
    </xdr:from>
    <xdr:to>
      <xdr:col>13</xdr:col>
      <xdr:colOff>466724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4A35C-0BB0-4A9C-AC4D-45BE46CD4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85724</xdr:rowOff>
    </xdr:from>
    <xdr:to>
      <xdr:col>11</xdr:col>
      <xdr:colOff>495300</xdr:colOff>
      <xdr:row>19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BF964-41C9-473D-807C-4EA00D591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242886</xdr:colOff>
      <xdr:row>14</xdr:row>
      <xdr:rowOff>66674</xdr:rowOff>
    </xdr:from>
    <xdr:to>
      <xdr:col>6</xdr:col>
      <xdr:colOff>38099</xdr:colOff>
      <xdr:row>30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B559D-5D92-44EE-9DB7-D70F7772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mm, Brian" refreshedDate="45199.451364699074" createdVersion="6" refreshedVersion="6" minRefreshableVersion="3" recordCount="1003" xr:uid="{F698F162-410A-47FA-A42D-A7FD1E35AA96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1000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mm, Brian" refreshedDate="45199.468725810184" createdVersion="6" refreshedVersion="6" minRefreshableVersion="3" recordCount="1000" xr:uid="{0A765CDA-8FE0-4D59-8527-F579389C662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mm, Brian" refreshedDate="45199.609729166667" createdVersion="6" refreshedVersion="6" minRefreshableVersion="3" recordCount="1003" xr:uid="{189C6C2D-3110-4432-B9B0-30D04F59D7DC}">
  <cacheSource type="worksheet">
    <worksheetSource ref="B1:O1048576" sheet="Crowdfunding"/>
  </cacheSource>
  <cacheFields count="15"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0:00:00" maxDate="2020-01-28T00:00:00" count="880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  <m/>
      </sharedItems>
      <fieldGroup par="14" base="11">
        <rangePr groupBy="months" startDate="2010-01-09T00:00:00" endDate="2020-01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0:00:00" maxDate="2020-02-11T00:00:00"/>
    </cacheField>
    <cacheField name="Years" numFmtId="0" databaseField="0">
      <fieldGroup base="11">
        <rangePr groupBy="years" startDate="2010-01-09T00:00:00" endDate="2020-01-28T00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0"/>
    <x v="0"/>
    <s v="Pre-emptive tertiary standardization"/>
    <n v="100"/>
    <n v="0"/>
    <n v="0"/>
    <x v="0"/>
    <n v="0"/>
    <m/>
    <x v="0"/>
    <x v="0"/>
    <x v="0"/>
    <x v="0"/>
    <x v="0"/>
    <x v="0"/>
    <x v="0"/>
    <x v="0"/>
    <x v="0"/>
  </r>
  <r>
    <n v="1"/>
    <x v="1"/>
    <s v="Managed bottom-line architecture"/>
    <n v="1400"/>
    <n v="14560"/>
    <n v="1040"/>
    <x v="1"/>
    <n v="158"/>
    <m/>
    <x v="1"/>
    <x v="1"/>
    <x v="1"/>
    <x v="1"/>
    <x v="0"/>
    <x v="1"/>
    <x v="1"/>
    <x v="1"/>
    <x v="1"/>
  </r>
  <r>
    <n v="2"/>
    <x v="2"/>
    <s v="Function-based leadingedge pricing structure"/>
    <n v="108400"/>
    <n v="142523"/>
    <n v="131"/>
    <x v="1"/>
    <n v="1425"/>
    <m/>
    <x v="2"/>
    <x v="2"/>
    <x v="2"/>
    <x v="2"/>
    <x v="0"/>
    <x v="0"/>
    <x v="2"/>
    <x v="2"/>
    <x v="2"/>
  </r>
  <r>
    <n v="3"/>
    <x v="3"/>
    <s v="Vision-oriented fresh-thinking conglomeration"/>
    <n v="4200"/>
    <n v="2477"/>
    <n v="59"/>
    <x v="0"/>
    <n v="24"/>
    <m/>
    <x v="1"/>
    <x v="1"/>
    <x v="3"/>
    <x v="3"/>
    <x v="0"/>
    <x v="0"/>
    <x v="1"/>
    <x v="1"/>
    <x v="1"/>
  </r>
  <r>
    <n v="4"/>
    <x v="4"/>
    <s v="Proactive foreground core"/>
    <n v="7600"/>
    <n v="5265"/>
    <n v="69"/>
    <x v="0"/>
    <n v="53"/>
    <m/>
    <x v="1"/>
    <x v="1"/>
    <x v="4"/>
    <x v="4"/>
    <x v="0"/>
    <x v="0"/>
    <x v="3"/>
    <x v="3"/>
    <x v="3"/>
  </r>
  <r>
    <n v="5"/>
    <x v="5"/>
    <s v="Open-source optimizing database"/>
    <n v="7600"/>
    <n v="13195"/>
    <n v="174"/>
    <x v="1"/>
    <n v="174"/>
    <m/>
    <x v="3"/>
    <x v="3"/>
    <x v="5"/>
    <x v="5"/>
    <x v="0"/>
    <x v="0"/>
    <x v="3"/>
    <x v="3"/>
    <x v="3"/>
  </r>
  <r>
    <n v="6"/>
    <x v="6"/>
    <s v="Operative upward-trending algorithm"/>
    <n v="5200"/>
    <n v="1090"/>
    <n v="21"/>
    <x v="0"/>
    <n v="18"/>
    <m/>
    <x v="4"/>
    <x v="4"/>
    <x v="6"/>
    <x v="6"/>
    <x v="0"/>
    <x v="0"/>
    <x v="4"/>
    <x v="4"/>
    <x v="4"/>
  </r>
  <r>
    <n v="7"/>
    <x v="7"/>
    <s v="Centralized cohesive challenge"/>
    <n v="4500"/>
    <n v="14741"/>
    <n v="328"/>
    <x v="1"/>
    <n v="227"/>
    <m/>
    <x v="3"/>
    <x v="3"/>
    <x v="7"/>
    <x v="7"/>
    <x v="0"/>
    <x v="0"/>
    <x v="3"/>
    <x v="3"/>
    <x v="3"/>
  </r>
  <r>
    <n v="8"/>
    <x v="8"/>
    <s v="Exclusive attitude-oriented intranet"/>
    <n v="110100"/>
    <n v="21946"/>
    <n v="20"/>
    <x v="2"/>
    <n v="708"/>
    <m/>
    <x v="3"/>
    <x v="3"/>
    <x v="8"/>
    <x v="8"/>
    <x v="0"/>
    <x v="0"/>
    <x v="3"/>
    <x v="3"/>
    <x v="3"/>
  </r>
  <r>
    <n v="9"/>
    <x v="9"/>
    <s v="Open-source fresh-thinking model"/>
    <n v="6200"/>
    <n v="3208"/>
    <n v="52"/>
    <x v="0"/>
    <n v="44"/>
    <m/>
    <x v="1"/>
    <x v="1"/>
    <x v="9"/>
    <x v="9"/>
    <x v="0"/>
    <x v="0"/>
    <x v="5"/>
    <x v="1"/>
    <x v="5"/>
  </r>
  <r>
    <n v="10"/>
    <x v="10"/>
    <s v="Monitored empowering installation"/>
    <n v="5200"/>
    <n v="13838"/>
    <n v="266"/>
    <x v="1"/>
    <n v="220"/>
    <m/>
    <x v="1"/>
    <x v="1"/>
    <x v="10"/>
    <x v="10"/>
    <x v="0"/>
    <x v="0"/>
    <x v="6"/>
    <x v="4"/>
    <x v="6"/>
  </r>
  <r>
    <n v="11"/>
    <x v="11"/>
    <s v="Grass-roots zero administration system engine"/>
    <n v="6300"/>
    <n v="3030"/>
    <n v="48"/>
    <x v="0"/>
    <n v="27"/>
    <m/>
    <x v="1"/>
    <x v="1"/>
    <x v="11"/>
    <x v="11"/>
    <x v="0"/>
    <x v="1"/>
    <x v="3"/>
    <x v="3"/>
    <x v="3"/>
  </r>
  <r>
    <n v="12"/>
    <x v="12"/>
    <s v="Assimilated hybrid intranet"/>
    <n v="6300"/>
    <n v="5629"/>
    <n v="89"/>
    <x v="0"/>
    <n v="55"/>
    <m/>
    <x v="1"/>
    <x v="1"/>
    <x v="12"/>
    <x v="12"/>
    <x v="0"/>
    <x v="0"/>
    <x v="6"/>
    <x v="4"/>
    <x v="6"/>
  </r>
  <r>
    <n v="13"/>
    <x v="13"/>
    <s v="Multi-tiered directional open architecture"/>
    <n v="4200"/>
    <n v="10295"/>
    <n v="245"/>
    <x v="1"/>
    <n v="98"/>
    <m/>
    <x v="1"/>
    <x v="1"/>
    <x v="13"/>
    <x v="13"/>
    <x v="0"/>
    <x v="0"/>
    <x v="7"/>
    <x v="1"/>
    <x v="7"/>
  </r>
  <r>
    <n v="14"/>
    <x v="14"/>
    <s v="Cloned directional synergy"/>
    <n v="28200"/>
    <n v="18829"/>
    <n v="67"/>
    <x v="0"/>
    <n v="200"/>
    <m/>
    <x v="1"/>
    <x v="1"/>
    <x v="14"/>
    <x v="14"/>
    <x v="0"/>
    <x v="0"/>
    <x v="7"/>
    <x v="1"/>
    <x v="7"/>
  </r>
  <r>
    <n v="15"/>
    <x v="15"/>
    <s v="Extended eco-centric pricing structure"/>
    <n v="81200"/>
    <n v="38414"/>
    <n v="47"/>
    <x v="0"/>
    <n v="452"/>
    <m/>
    <x v="1"/>
    <x v="1"/>
    <x v="15"/>
    <x v="15"/>
    <x v="0"/>
    <x v="0"/>
    <x v="8"/>
    <x v="2"/>
    <x v="8"/>
  </r>
  <r>
    <n v="16"/>
    <x v="16"/>
    <s v="Cross-platform systemic adapter"/>
    <n v="1700"/>
    <n v="11041"/>
    <n v="649"/>
    <x v="1"/>
    <n v="100"/>
    <m/>
    <x v="1"/>
    <x v="1"/>
    <x v="16"/>
    <x v="16"/>
    <x v="0"/>
    <x v="0"/>
    <x v="9"/>
    <x v="5"/>
    <x v="9"/>
  </r>
  <r>
    <n v="17"/>
    <x v="17"/>
    <s v="Seamless 4thgeneration methodology"/>
    <n v="84600"/>
    <n v="134845"/>
    <n v="159"/>
    <x v="1"/>
    <n v="1249"/>
    <m/>
    <x v="1"/>
    <x v="1"/>
    <x v="17"/>
    <x v="17"/>
    <x v="0"/>
    <x v="0"/>
    <x v="10"/>
    <x v="4"/>
    <x v="10"/>
  </r>
  <r>
    <n v="18"/>
    <x v="18"/>
    <s v="Exclusive needs-based adapter"/>
    <n v="9100"/>
    <n v="6089"/>
    <n v="67"/>
    <x v="3"/>
    <n v="135"/>
    <m/>
    <x v="1"/>
    <x v="1"/>
    <x v="18"/>
    <x v="18"/>
    <x v="0"/>
    <x v="0"/>
    <x v="3"/>
    <x v="3"/>
    <x v="3"/>
  </r>
  <r>
    <n v="19"/>
    <x v="19"/>
    <s v="Down-sized cohesive archive"/>
    <n v="62500"/>
    <n v="30331"/>
    <n v="49"/>
    <x v="0"/>
    <n v="674"/>
    <m/>
    <x v="1"/>
    <x v="1"/>
    <x v="19"/>
    <x v="19"/>
    <x v="0"/>
    <x v="1"/>
    <x v="3"/>
    <x v="3"/>
    <x v="3"/>
  </r>
  <r>
    <n v="20"/>
    <x v="20"/>
    <s v="Proactive composite alliance"/>
    <n v="131800"/>
    <n v="147936"/>
    <n v="112"/>
    <x v="1"/>
    <n v="1396"/>
    <m/>
    <x v="1"/>
    <x v="1"/>
    <x v="20"/>
    <x v="20"/>
    <x v="0"/>
    <x v="0"/>
    <x v="6"/>
    <x v="4"/>
    <x v="6"/>
  </r>
  <r>
    <n v="21"/>
    <x v="21"/>
    <s v="Re-engineered intangible definition"/>
    <n v="94000"/>
    <n v="38533"/>
    <n v="41"/>
    <x v="0"/>
    <n v="558"/>
    <m/>
    <x v="1"/>
    <x v="1"/>
    <x v="21"/>
    <x v="21"/>
    <x v="0"/>
    <x v="0"/>
    <x v="3"/>
    <x v="3"/>
    <x v="3"/>
  </r>
  <r>
    <n v="22"/>
    <x v="22"/>
    <s v="Enhanced dynamic definition"/>
    <n v="59100"/>
    <n v="75690"/>
    <n v="128"/>
    <x v="1"/>
    <n v="890"/>
    <m/>
    <x v="1"/>
    <x v="1"/>
    <x v="22"/>
    <x v="22"/>
    <x v="0"/>
    <x v="0"/>
    <x v="3"/>
    <x v="3"/>
    <x v="3"/>
  </r>
  <r>
    <n v="23"/>
    <x v="23"/>
    <s v="Devolved next generation adapter"/>
    <n v="4500"/>
    <n v="14942"/>
    <n v="332"/>
    <x v="1"/>
    <n v="142"/>
    <m/>
    <x v="4"/>
    <x v="4"/>
    <x v="23"/>
    <x v="23"/>
    <x v="0"/>
    <x v="0"/>
    <x v="4"/>
    <x v="4"/>
    <x v="4"/>
  </r>
  <r>
    <n v="24"/>
    <x v="24"/>
    <s v="Cross-platform intermediate frame"/>
    <n v="92400"/>
    <n v="104257"/>
    <n v="113"/>
    <x v="1"/>
    <n v="2673"/>
    <m/>
    <x v="1"/>
    <x v="1"/>
    <x v="24"/>
    <x v="24"/>
    <x v="0"/>
    <x v="0"/>
    <x v="8"/>
    <x v="2"/>
    <x v="8"/>
  </r>
  <r>
    <n v="25"/>
    <x v="25"/>
    <s v="Monitored impactful analyzer"/>
    <n v="5500"/>
    <n v="11904"/>
    <n v="216"/>
    <x v="1"/>
    <n v="163"/>
    <m/>
    <x v="1"/>
    <x v="1"/>
    <x v="25"/>
    <x v="25"/>
    <x v="0"/>
    <x v="1"/>
    <x v="11"/>
    <x v="6"/>
    <x v="11"/>
  </r>
  <r>
    <n v="26"/>
    <x v="26"/>
    <s v="Optional responsive customer loyalty"/>
    <n v="107500"/>
    <n v="51814"/>
    <n v="48"/>
    <x v="3"/>
    <n v="1480"/>
    <m/>
    <x v="1"/>
    <x v="1"/>
    <x v="26"/>
    <x v="26"/>
    <x v="0"/>
    <x v="0"/>
    <x v="3"/>
    <x v="3"/>
    <x v="3"/>
  </r>
  <r>
    <n v="27"/>
    <x v="27"/>
    <s v="Diverse transitional migration"/>
    <n v="2000"/>
    <n v="1599"/>
    <n v="80"/>
    <x v="0"/>
    <n v="15"/>
    <m/>
    <x v="1"/>
    <x v="1"/>
    <x v="27"/>
    <x v="27"/>
    <x v="0"/>
    <x v="0"/>
    <x v="1"/>
    <x v="1"/>
    <x v="1"/>
  </r>
  <r>
    <n v="28"/>
    <x v="28"/>
    <s v="Synchronized global task-force"/>
    <n v="130800"/>
    <n v="137635"/>
    <n v="105"/>
    <x v="1"/>
    <n v="2220"/>
    <m/>
    <x v="1"/>
    <x v="1"/>
    <x v="28"/>
    <x v="28"/>
    <x v="0"/>
    <x v="1"/>
    <x v="3"/>
    <x v="3"/>
    <x v="3"/>
  </r>
  <r>
    <n v="29"/>
    <x v="29"/>
    <s v="Focused 6thgeneration forecast"/>
    <n v="45900"/>
    <n v="150965"/>
    <n v="329"/>
    <x v="1"/>
    <n v="1606"/>
    <m/>
    <x v="5"/>
    <x v="5"/>
    <x v="29"/>
    <x v="29"/>
    <x v="0"/>
    <x v="0"/>
    <x v="12"/>
    <x v="4"/>
    <x v="12"/>
  </r>
  <r>
    <n v="30"/>
    <x v="30"/>
    <s v="Down-sized analyzing challenge"/>
    <n v="9000"/>
    <n v="14455"/>
    <n v="161"/>
    <x v="1"/>
    <n v="129"/>
    <m/>
    <x v="1"/>
    <x v="1"/>
    <x v="30"/>
    <x v="30"/>
    <x v="0"/>
    <x v="0"/>
    <x v="10"/>
    <x v="4"/>
    <x v="10"/>
  </r>
  <r>
    <n v="31"/>
    <x v="31"/>
    <s v="Progressive needs-based focus group"/>
    <n v="3500"/>
    <n v="10850"/>
    <n v="310"/>
    <x v="1"/>
    <n v="226"/>
    <m/>
    <x v="4"/>
    <x v="4"/>
    <x v="31"/>
    <x v="31"/>
    <x v="0"/>
    <x v="0"/>
    <x v="11"/>
    <x v="6"/>
    <x v="11"/>
  </r>
  <r>
    <n v="32"/>
    <x v="32"/>
    <s v="Ergonomic 6thgeneration success"/>
    <n v="101000"/>
    <n v="87676"/>
    <n v="87"/>
    <x v="0"/>
    <n v="2307"/>
    <m/>
    <x v="6"/>
    <x v="6"/>
    <x v="32"/>
    <x v="32"/>
    <x v="0"/>
    <x v="0"/>
    <x v="4"/>
    <x v="4"/>
    <x v="4"/>
  </r>
  <r>
    <n v="33"/>
    <x v="33"/>
    <s v="Exclusive interactive approach"/>
    <n v="50200"/>
    <n v="189666"/>
    <n v="378"/>
    <x v="1"/>
    <n v="5419"/>
    <m/>
    <x v="1"/>
    <x v="1"/>
    <x v="33"/>
    <x v="33"/>
    <x v="0"/>
    <x v="0"/>
    <x v="3"/>
    <x v="3"/>
    <x v="3"/>
  </r>
  <r>
    <n v="34"/>
    <x v="34"/>
    <s v="Reverse-engineered asynchronous archive"/>
    <n v="9300"/>
    <n v="14025"/>
    <n v="151"/>
    <x v="1"/>
    <n v="165"/>
    <m/>
    <x v="1"/>
    <x v="1"/>
    <x v="34"/>
    <x v="34"/>
    <x v="0"/>
    <x v="0"/>
    <x v="4"/>
    <x v="4"/>
    <x v="4"/>
  </r>
  <r>
    <n v="35"/>
    <x v="35"/>
    <s v="Synergized intangible challenge"/>
    <n v="125500"/>
    <n v="188628"/>
    <n v="150"/>
    <x v="1"/>
    <n v="1965"/>
    <m/>
    <x v="3"/>
    <x v="3"/>
    <x v="35"/>
    <x v="35"/>
    <x v="0"/>
    <x v="1"/>
    <x v="6"/>
    <x v="4"/>
    <x v="6"/>
  </r>
  <r>
    <n v="36"/>
    <x v="36"/>
    <s v="Monitored multi-state encryption"/>
    <n v="700"/>
    <n v="1101"/>
    <n v="157"/>
    <x v="1"/>
    <n v="16"/>
    <m/>
    <x v="1"/>
    <x v="1"/>
    <x v="36"/>
    <x v="36"/>
    <x v="0"/>
    <x v="0"/>
    <x v="3"/>
    <x v="3"/>
    <x v="3"/>
  </r>
  <r>
    <n v="37"/>
    <x v="37"/>
    <s v="Profound attitude-oriented functionalities"/>
    <n v="8100"/>
    <n v="11339"/>
    <n v="140"/>
    <x v="1"/>
    <n v="107"/>
    <m/>
    <x v="1"/>
    <x v="1"/>
    <x v="37"/>
    <x v="37"/>
    <x v="0"/>
    <x v="1"/>
    <x v="13"/>
    <x v="5"/>
    <x v="13"/>
  </r>
  <r>
    <n v="38"/>
    <x v="38"/>
    <s v="Digitized client-driven database"/>
    <n v="3100"/>
    <n v="10085"/>
    <n v="325"/>
    <x v="1"/>
    <n v="134"/>
    <m/>
    <x v="1"/>
    <x v="1"/>
    <x v="38"/>
    <x v="38"/>
    <x v="0"/>
    <x v="0"/>
    <x v="14"/>
    <x v="7"/>
    <x v="14"/>
  </r>
  <r>
    <n v="39"/>
    <x v="39"/>
    <s v="Organized bi-directional function"/>
    <n v="9900"/>
    <n v="5027"/>
    <n v="51"/>
    <x v="0"/>
    <n v="88"/>
    <m/>
    <x v="3"/>
    <x v="3"/>
    <x v="39"/>
    <x v="39"/>
    <x v="0"/>
    <x v="0"/>
    <x v="3"/>
    <x v="3"/>
    <x v="3"/>
  </r>
  <r>
    <n v="40"/>
    <x v="40"/>
    <s v="Reduced stable middleware"/>
    <n v="8800"/>
    <n v="14878"/>
    <n v="169"/>
    <x v="1"/>
    <n v="198"/>
    <m/>
    <x v="1"/>
    <x v="1"/>
    <x v="40"/>
    <x v="40"/>
    <x v="0"/>
    <x v="1"/>
    <x v="8"/>
    <x v="2"/>
    <x v="8"/>
  </r>
  <r>
    <n v="41"/>
    <x v="41"/>
    <s v="Universal 5thgeneration neural-net"/>
    <n v="5600"/>
    <n v="11924"/>
    <n v="213"/>
    <x v="1"/>
    <n v="111"/>
    <m/>
    <x v="6"/>
    <x v="6"/>
    <x v="41"/>
    <x v="41"/>
    <x v="0"/>
    <x v="1"/>
    <x v="1"/>
    <x v="1"/>
    <x v="1"/>
  </r>
  <r>
    <n v="42"/>
    <x v="42"/>
    <s v="Virtual uniform frame"/>
    <n v="1800"/>
    <n v="7991"/>
    <n v="444"/>
    <x v="1"/>
    <n v="222"/>
    <m/>
    <x v="1"/>
    <x v="1"/>
    <x v="42"/>
    <x v="42"/>
    <x v="0"/>
    <x v="0"/>
    <x v="0"/>
    <x v="0"/>
    <x v="0"/>
  </r>
  <r>
    <n v="43"/>
    <x v="43"/>
    <s v="Profound explicit paradigm"/>
    <n v="90200"/>
    <n v="167717"/>
    <n v="186"/>
    <x v="1"/>
    <n v="6212"/>
    <m/>
    <x v="1"/>
    <x v="1"/>
    <x v="43"/>
    <x v="43"/>
    <x v="0"/>
    <x v="0"/>
    <x v="15"/>
    <x v="5"/>
    <x v="15"/>
  </r>
  <r>
    <n v="44"/>
    <x v="44"/>
    <s v="Visionary real-time groupware"/>
    <n v="1600"/>
    <n v="10541"/>
    <n v="659"/>
    <x v="1"/>
    <n v="98"/>
    <m/>
    <x v="3"/>
    <x v="3"/>
    <x v="44"/>
    <x v="44"/>
    <x v="0"/>
    <x v="0"/>
    <x v="13"/>
    <x v="5"/>
    <x v="13"/>
  </r>
  <r>
    <n v="45"/>
    <x v="45"/>
    <s v="Networked tertiary Graphical User Interface"/>
    <n v="9500"/>
    <n v="4530"/>
    <n v="48"/>
    <x v="0"/>
    <n v="48"/>
    <m/>
    <x v="1"/>
    <x v="1"/>
    <x v="45"/>
    <x v="45"/>
    <x v="0"/>
    <x v="1"/>
    <x v="3"/>
    <x v="3"/>
    <x v="3"/>
  </r>
  <r>
    <n v="46"/>
    <x v="46"/>
    <s v="Virtual grid-enabled task-force"/>
    <n v="3700"/>
    <n v="4247"/>
    <n v="115"/>
    <x v="1"/>
    <n v="92"/>
    <m/>
    <x v="1"/>
    <x v="1"/>
    <x v="46"/>
    <x v="46"/>
    <x v="0"/>
    <x v="0"/>
    <x v="1"/>
    <x v="1"/>
    <x v="1"/>
  </r>
  <r>
    <n v="47"/>
    <x v="47"/>
    <s v="Function-based multi-state software"/>
    <n v="1500"/>
    <n v="7129"/>
    <n v="475"/>
    <x v="1"/>
    <n v="149"/>
    <m/>
    <x v="1"/>
    <x v="1"/>
    <x v="47"/>
    <x v="47"/>
    <x v="0"/>
    <x v="0"/>
    <x v="3"/>
    <x v="3"/>
    <x v="3"/>
  </r>
  <r>
    <n v="48"/>
    <x v="48"/>
    <s v="Optimized leadingedge concept"/>
    <n v="33300"/>
    <n v="128862"/>
    <n v="387"/>
    <x v="1"/>
    <n v="2431"/>
    <m/>
    <x v="1"/>
    <x v="1"/>
    <x v="48"/>
    <x v="48"/>
    <x v="0"/>
    <x v="0"/>
    <x v="3"/>
    <x v="3"/>
    <x v="3"/>
  </r>
  <r>
    <n v="49"/>
    <x v="49"/>
    <s v="Sharable holistic interface"/>
    <n v="7200"/>
    <n v="13653"/>
    <n v="190"/>
    <x v="1"/>
    <n v="303"/>
    <m/>
    <x v="1"/>
    <x v="1"/>
    <x v="49"/>
    <x v="49"/>
    <x v="0"/>
    <x v="0"/>
    <x v="1"/>
    <x v="1"/>
    <x v="1"/>
  </r>
  <r>
    <n v="50"/>
    <x v="50"/>
    <s v="Down-sized system-worthy secured line"/>
    <n v="100"/>
    <n v="2"/>
    <n v="2"/>
    <x v="0"/>
    <n v="1"/>
    <m/>
    <x v="6"/>
    <x v="6"/>
    <x v="50"/>
    <x v="50"/>
    <x v="0"/>
    <x v="0"/>
    <x v="16"/>
    <x v="1"/>
    <x v="16"/>
  </r>
  <r>
    <n v="51"/>
    <x v="51"/>
    <s v="Inverse secondary infrastructure"/>
    <n v="158100"/>
    <n v="145243"/>
    <n v="92"/>
    <x v="0"/>
    <n v="1467"/>
    <m/>
    <x v="4"/>
    <x v="4"/>
    <x v="51"/>
    <x v="51"/>
    <x v="0"/>
    <x v="1"/>
    <x v="8"/>
    <x v="2"/>
    <x v="8"/>
  </r>
  <r>
    <n v="52"/>
    <x v="52"/>
    <s v="Organic foreground leverage"/>
    <n v="7200"/>
    <n v="2459"/>
    <n v="34"/>
    <x v="0"/>
    <n v="75"/>
    <m/>
    <x v="1"/>
    <x v="1"/>
    <x v="52"/>
    <x v="52"/>
    <x v="0"/>
    <x v="0"/>
    <x v="3"/>
    <x v="3"/>
    <x v="3"/>
  </r>
  <r>
    <n v="53"/>
    <x v="53"/>
    <s v="Reverse-engineered static concept"/>
    <n v="8800"/>
    <n v="12356"/>
    <n v="140"/>
    <x v="1"/>
    <n v="209"/>
    <m/>
    <x v="1"/>
    <x v="1"/>
    <x v="53"/>
    <x v="53"/>
    <x v="0"/>
    <x v="0"/>
    <x v="6"/>
    <x v="4"/>
    <x v="6"/>
  </r>
  <r>
    <n v="54"/>
    <x v="54"/>
    <s v="Multi-channeled neutral customer loyalty"/>
    <n v="6000"/>
    <n v="5392"/>
    <n v="90"/>
    <x v="0"/>
    <n v="120"/>
    <m/>
    <x v="1"/>
    <x v="1"/>
    <x v="54"/>
    <x v="54"/>
    <x v="0"/>
    <x v="0"/>
    <x v="8"/>
    <x v="2"/>
    <x v="8"/>
  </r>
  <r>
    <n v="55"/>
    <x v="55"/>
    <s v="Reverse-engineered bifurcated strategy"/>
    <n v="6600"/>
    <n v="11746"/>
    <n v="178"/>
    <x v="1"/>
    <n v="131"/>
    <m/>
    <x v="1"/>
    <x v="1"/>
    <x v="55"/>
    <x v="55"/>
    <x v="0"/>
    <x v="0"/>
    <x v="17"/>
    <x v="1"/>
    <x v="17"/>
  </r>
  <r>
    <n v="56"/>
    <x v="56"/>
    <s v="Horizontal context-sensitive knowledge user"/>
    <n v="8000"/>
    <n v="11493"/>
    <n v="144"/>
    <x v="1"/>
    <n v="164"/>
    <m/>
    <x v="1"/>
    <x v="1"/>
    <x v="56"/>
    <x v="56"/>
    <x v="0"/>
    <x v="0"/>
    <x v="8"/>
    <x v="2"/>
    <x v="8"/>
  </r>
  <r>
    <n v="57"/>
    <x v="57"/>
    <s v="Cross-group multi-state task-force"/>
    <n v="2900"/>
    <n v="6243"/>
    <n v="215"/>
    <x v="1"/>
    <n v="201"/>
    <m/>
    <x v="1"/>
    <x v="1"/>
    <x v="57"/>
    <x v="57"/>
    <x v="0"/>
    <x v="0"/>
    <x v="11"/>
    <x v="6"/>
    <x v="11"/>
  </r>
  <r>
    <n v="58"/>
    <x v="58"/>
    <s v="Expanded 3rdgeneration strategy"/>
    <n v="2700"/>
    <n v="6132"/>
    <n v="227"/>
    <x v="1"/>
    <n v="211"/>
    <m/>
    <x v="1"/>
    <x v="1"/>
    <x v="58"/>
    <x v="58"/>
    <x v="0"/>
    <x v="0"/>
    <x v="3"/>
    <x v="3"/>
    <x v="3"/>
  </r>
  <r>
    <n v="59"/>
    <x v="59"/>
    <s v="Assimilated real-time support"/>
    <n v="1400"/>
    <n v="3851"/>
    <n v="275"/>
    <x v="1"/>
    <n v="128"/>
    <m/>
    <x v="1"/>
    <x v="1"/>
    <x v="59"/>
    <x v="59"/>
    <x v="0"/>
    <x v="1"/>
    <x v="3"/>
    <x v="3"/>
    <x v="3"/>
  </r>
  <r>
    <n v="60"/>
    <x v="60"/>
    <s v="User-centric regional database"/>
    <n v="94200"/>
    <n v="135997"/>
    <n v="144"/>
    <x v="1"/>
    <n v="1600"/>
    <m/>
    <x v="0"/>
    <x v="0"/>
    <x v="60"/>
    <x v="60"/>
    <x v="0"/>
    <x v="0"/>
    <x v="3"/>
    <x v="3"/>
    <x v="3"/>
  </r>
  <r>
    <n v="61"/>
    <x v="61"/>
    <s v="Open-source zero administration complexity"/>
    <n v="199200"/>
    <n v="184750"/>
    <n v="93"/>
    <x v="0"/>
    <n v="2253"/>
    <m/>
    <x v="0"/>
    <x v="0"/>
    <x v="61"/>
    <x v="61"/>
    <x v="0"/>
    <x v="0"/>
    <x v="3"/>
    <x v="3"/>
    <x v="3"/>
  </r>
  <r>
    <n v="62"/>
    <x v="62"/>
    <s v="Organized incremental standardization"/>
    <n v="2000"/>
    <n v="14452"/>
    <n v="723"/>
    <x v="1"/>
    <n v="249"/>
    <m/>
    <x v="1"/>
    <x v="1"/>
    <x v="62"/>
    <x v="62"/>
    <x v="0"/>
    <x v="0"/>
    <x v="2"/>
    <x v="2"/>
    <x v="2"/>
  </r>
  <r>
    <n v="63"/>
    <x v="63"/>
    <s v="Assimilated didactic open system"/>
    <n v="4700"/>
    <n v="557"/>
    <n v="12"/>
    <x v="0"/>
    <n v="5"/>
    <m/>
    <x v="1"/>
    <x v="1"/>
    <x v="63"/>
    <x v="63"/>
    <x v="0"/>
    <x v="0"/>
    <x v="3"/>
    <x v="3"/>
    <x v="3"/>
  </r>
  <r>
    <n v="64"/>
    <x v="64"/>
    <s v="Vision-oriented logistical intranet"/>
    <n v="2800"/>
    <n v="2734"/>
    <n v="98"/>
    <x v="0"/>
    <n v="38"/>
    <m/>
    <x v="1"/>
    <x v="1"/>
    <x v="64"/>
    <x v="64"/>
    <x v="0"/>
    <x v="1"/>
    <x v="2"/>
    <x v="2"/>
    <x v="2"/>
  </r>
  <r>
    <n v="65"/>
    <x v="65"/>
    <s v="Mandatory incremental projection"/>
    <n v="6100"/>
    <n v="14405"/>
    <n v="236"/>
    <x v="1"/>
    <n v="236"/>
    <m/>
    <x v="1"/>
    <x v="1"/>
    <x v="65"/>
    <x v="65"/>
    <x v="0"/>
    <x v="0"/>
    <x v="3"/>
    <x v="3"/>
    <x v="3"/>
  </r>
  <r>
    <n v="66"/>
    <x v="66"/>
    <s v="Grass-roots needs-based encryption"/>
    <n v="2900"/>
    <n v="1307"/>
    <n v="45"/>
    <x v="0"/>
    <n v="12"/>
    <m/>
    <x v="1"/>
    <x v="1"/>
    <x v="66"/>
    <x v="66"/>
    <x v="0"/>
    <x v="1"/>
    <x v="3"/>
    <x v="3"/>
    <x v="3"/>
  </r>
  <r>
    <n v="67"/>
    <x v="67"/>
    <s v="Team-oriented 6thgeneration middleware"/>
    <n v="72600"/>
    <n v="117892"/>
    <n v="162"/>
    <x v="1"/>
    <n v="4065"/>
    <m/>
    <x v="4"/>
    <x v="4"/>
    <x v="67"/>
    <x v="67"/>
    <x v="0"/>
    <x v="1"/>
    <x v="8"/>
    <x v="2"/>
    <x v="8"/>
  </r>
  <r>
    <n v="68"/>
    <x v="68"/>
    <s v="Inverse multi-tasking installation"/>
    <n v="5700"/>
    <n v="14508"/>
    <n v="255"/>
    <x v="1"/>
    <n v="246"/>
    <m/>
    <x v="6"/>
    <x v="6"/>
    <x v="68"/>
    <x v="68"/>
    <x v="0"/>
    <x v="1"/>
    <x v="3"/>
    <x v="3"/>
    <x v="3"/>
  </r>
  <r>
    <n v="69"/>
    <x v="69"/>
    <s v="Switchable disintermediate moderator"/>
    <n v="7900"/>
    <n v="1901"/>
    <n v="24"/>
    <x v="3"/>
    <n v="17"/>
    <m/>
    <x v="1"/>
    <x v="1"/>
    <x v="69"/>
    <x v="69"/>
    <x v="0"/>
    <x v="0"/>
    <x v="3"/>
    <x v="3"/>
    <x v="3"/>
  </r>
  <r>
    <n v="70"/>
    <x v="70"/>
    <s v="Re-engineered 24/7 task-force"/>
    <n v="128000"/>
    <n v="158389"/>
    <n v="124"/>
    <x v="1"/>
    <n v="2475"/>
    <m/>
    <x v="6"/>
    <x v="6"/>
    <x v="70"/>
    <x v="70"/>
    <x v="0"/>
    <x v="1"/>
    <x v="3"/>
    <x v="3"/>
    <x v="3"/>
  </r>
  <r>
    <n v="71"/>
    <x v="71"/>
    <s v="Organic object-oriented budgetary management"/>
    <n v="6000"/>
    <n v="6484"/>
    <n v="108"/>
    <x v="1"/>
    <n v="76"/>
    <m/>
    <x v="1"/>
    <x v="1"/>
    <x v="71"/>
    <x v="49"/>
    <x v="0"/>
    <x v="0"/>
    <x v="3"/>
    <x v="3"/>
    <x v="3"/>
  </r>
  <r>
    <n v="72"/>
    <x v="72"/>
    <s v="Seamless coherent parallelism"/>
    <n v="600"/>
    <n v="4022"/>
    <n v="670"/>
    <x v="1"/>
    <n v="54"/>
    <m/>
    <x v="1"/>
    <x v="1"/>
    <x v="72"/>
    <x v="71"/>
    <x v="0"/>
    <x v="0"/>
    <x v="10"/>
    <x v="4"/>
    <x v="10"/>
  </r>
  <r>
    <n v="73"/>
    <x v="73"/>
    <s v="Cross-platform even-keeled initiative"/>
    <n v="1400"/>
    <n v="9253"/>
    <n v="661"/>
    <x v="1"/>
    <n v="88"/>
    <m/>
    <x v="1"/>
    <x v="1"/>
    <x v="73"/>
    <x v="72"/>
    <x v="0"/>
    <x v="0"/>
    <x v="17"/>
    <x v="1"/>
    <x v="17"/>
  </r>
  <r>
    <n v="74"/>
    <x v="74"/>
    <s v="Progressive tertiary framework"/>
    <n v="3900"/>
    <n v="4776"/>
    <n v="122"/>
    <x v="1"/>
    <n v="85"/>
    <m/>
    <x v="4"/>
    <x v="4"/>
    <x v="74"/>
    <x v="73"/>
    <x v="0"/>
    <x v="0"/>
    <x v="16"/>
    <x v="1"/>
    <x v="16"/>
  </r>
  <r>
    <n v="75"/>
    <x v="75"/>
    <s v="Multi-layered dynamic protocol"/>
    <n v="9700"/>
    <n v="14606"/>
    <n v="151"/>
    <x v="1"/>
    <n v="170"/>
    <m/>
    <x v="1"/>
    <x v="1"/>
    <x v="75"/>
    <x v="74"/>
    <x v="0"/>
    <x v="0"/>
    <x v="14"/>
    <x v="7"/>
    <x v="14"/>
  </r>
  <r>
    <n v="76"/>
    <x v="76"/>
    <s v="Horizontal next generation function"/>
    <n v="122900"/>
    <n v="95993"/>
    <n v="78"/>
    <x v="0"/>
    <n v="1684"/>
    <m/>
    <x v="1"/>
    <x v="1"/>
    <x v="76"/>
    <x v="75"/>
    <x v="1"/>
    <x v="1"/>
    <x v="3"/>
    <x v="3"/>
    <x v="3"/>
  </r>
  <r>
    <n v="77"/>
    <x v="77"/>
    <s v="Pre-emptive impactful model"/>
    <n v="9500"/>
    <n v="4460"/>
    <n v="47"/>
    <x v="0"/>
    <n v="56"/>
    <m/>
    <x v="1"/>
    <x v="1"/>
    <x v="77"/>
    <x v="76"/>
    <x v="0"/>
    <x v="1"/>
    <x v="10"/>
    <x v="4"/>
    <x v="10"/>
  </r>
  <r>
    <n v="78"/>
    <x v="78"/>
    <s v="User-centric bifurcated knowledge user"/>
    <n v="4500"/>
    <n v="13536"/>
    <n v="301"/>
    <x v="1"/>
    <n v="330"/>
    <m/>
    <x v="1"/>
    <x v="1"/>
    <x v="78"/>
    <x v="77"/>
    <x v="0"/>
    <x v="0"/>
    <x v="18"/>
    <x v="5"/>
    <x v="18"/>
  </r>
  <r>
    <n v="79"/>
    <x v="79"/>
    <s v="Triple-buffered reciprocal project"/>
    <n v="57800"/>
    <n v="40228"/>
    <n v="70"/>
    <x v="0"/>
    <n v="838"/>
    <m/>
    <x v="1"/>
    <x v="1"/>
    <x v="79"/>
    <x v="78"/>
    <x v="0"/>
    <x v="0"/>
    <x v="3"/>
    <x v="3"/>
    <x v="3"/>
  </r>
  <r>
    <n v="80"/>
    <x v="80"/>
    <s v="Cross-platform needs-based approach"/>
    <n v="1100"/>
    <n v="7012"/>
    <n v="637"/>
    <x v="1"/>
    <n v="127"/>
    <m/>
    <x v="1"/>
    <x v="1"/>
    <x v="80"/>
    <x v="79"/>
    <x v="0"/>
    <x v="0"/>
    <x v="11"/>
    <x v="6"/>
    <x v="11"/>
  </r>
  <r>
    <n v="81"/>
    <x v="81"/>
    <s v="User-friendly static contingency"/>
    <n v="16800"/>
    <n v="37857"/>
    <n v="225"/>
    <x v="1"/>
    <n v="411"/>
    <m/>
    <x v="1"/>
    <x v="1"/>
    <x v="81"/>
    <x v="80"/>
    <x v="0"/>
    <x v="0"/>
    <x v="1"/>
    <x v="1"/>
    <x v="1"/>
  </r>
  <r>
    <n v="82"/>
    <x v="82"/>
    <s v="Reactive content-based framework"/>
    <n v="1000"/>
    <n v="14973"/>
    <n v="1497"/>
    <x v="1"/>
    <n v="180"/>
    <m/>
    <x v="4"/>
    <x v="4"/>
    <x v="82"/>
    <x v="4"/>
    <x v="0"/>
    <x v="1"/>
    <x v="11"/>
    <x v="6"/>
    <x v="11"/>
  </r>
  <r>
    <n v="83"/>
    <x v="83"/>
    <s v="Realigned user-facing concept"/>
    <n v="106400"/>
    <n v="39996"/>
    <n v="38"/>
    <x v="0"/>
    <n v="1000"/>
    <m/>
    <x v="1"/>
    <x v="1"/>
    <x v="83"/>
    <x v="81"/>
    <x v="0"/>
    <x v="0"/>
    <x v="5"/>
    <x v="1"/>
    <x v="5"/>
  </r>
  <r>
    <n v="84"/>
    <x v="84"/>
    <s v="Public-key zero tolerance orchestration"/>
    <n v="31400"/>
    <n v="41564"/>
    <n v="132"/>
    <x v="1"/>
    <n v="374"/>
    <m/>
    <x v="1"/>
    <x v="1"/>
    <x v="84"/>
    <x v="82"/>
    <x v="0"/>
    <x v="0"/>
    <x v="8"/>
    <x v="2"/>
    <x v="8"/>
  </r>
  <r>
    <n v="85"/>
    <x v="85"/>
    <s v="Multi-tiered eco-centric architecture"/>
    <n v="4900"/>
    <n v="6430"/>
    <n v="131"/>
    <x v="1"/>
    <n v="71"/>
    <m/>
    <x v="2"/>
    <x v="2"/>
    <x v="85"/>
    <x v="83"/>
    <x v="0"/>
    <x v="0"/>
    <x v="7"/>
    <x v="1"/>
    <x v="7"/>
  </r>
  <r>
    <n v="86"/>
    <x v="86"/>
    <s v="Organic motivating firmware"/>
    <n v="7400"/>
    <n v="12405"/>
    <n v="168"/>
    <x v="1"/>
    <n v="203"/>
    <m/>
    <x v="1"/>
    <x v="1"/>
    <x v="86"/>
    <x v="84"/>
    <x v="1"/>
    <x v="0"/>
    <x v="3"/>
    <x v="3"/>
    <x v="3"/>
  </r>
  <r>
    <n v="87"/>
    <x v="87"/>
    <s v="Synergized 4thgeneration conglomeration"/>
    <n v="198500"/>
    <n v="123040"/>
    <n v="62"/>
    <x v="0"/>
    <n v="1482"/>
    <m/>
    <x v="2"/>
    <x v="2"/>
    <x v="87"/>
    <x v="85"/>
    <x v="0"/>
    <x v="1"/>
    <x v="1"/>
    <x v="1"/>
    <x v="1"/>
  </r>
  <r>
    <n v="88"/>
    <x v="88"/>
    <s v="Grass-roots fault-tolerant policy"/>
    <n v="4800"/>
    <n v="12516"/>
    <n v="261"/>
    <x v="1"/>
    <n v="113"/>
    <m/>
    <x v="1"/>
    <x v="1"/>
    <x v="88"/>
    <x v="86"/>
    <x v="0"/>
    <x v="0"/>
    <x v="18"/>
    <x v="5"/>
    <x v="18"/>
  </r>
  <r>
    <n v="89"/>
    <x v="89"/>
    <s v="Monitored scalable knowledgebase"/>
    <n v="3400"/>
    <n v="8588"/>
    <n v="253"/>
    <x v="1"/>
    <n v="96"/>
    <m/>
    <x v="1"/>
    <x v="1"/>
    <x v="89"/>
    <x v="87"/>
    <x v="0"/>
    <x v="0"/>
    <x v="3"/>
    <x v="3"/>
    <x v="3"/>
  </r>
  <r>
    <n v="90"/>
    <x v="90"/>
    <s v="Synergistic explicit parallelism"/>
    <n v="7800"/>
    <n v="6132"/>
    <n v="79"/>
    <x v="0"/>
    <n v="106"/>
    <m/>
    <x v="1"/>
    <x v="1"/>
    <x v="90"/>
    <x v="88"/>
    <x v="0"/>
    <x v="1"/>
    <x v="3"/>
    <x v="3"/>
    <x v="3"/>
  </r>
  <r>
    <n v="91"/>
    <x v="91"/>
    <s v="Enhanced systemic analyzer"/>
    <n v="154300"/>
    <n v="74688"/>
    <n v="48"/>
    <x v="0"/>
    <n v="679"/>
    <m/>
    <x v="6"/>
    <x v="6"/>
    <x v="91"/>
    <x v="89"/>
    <x v="0"/>
    <x v="0"/>
    <x v="18"/>
    <x v="5"/>
    <x v="18"/>
  </r>
  <r>
    <n v="92"/>
    <x v="92"/>
    <s v="Object-based analyzing knowledge user"/>
    <n v="20000"/>
    <n v="51775"/>
    <n v="259"/>
    <x v="1"/>
    <n v="498"/>
    <m/>
    <x v="5"/>
    <x v="5"/>
    <x v="92"/>
    <x v="40"/>
    <x v="0"/>
    <x v="1"/>
    <x v="11"/>
    <x v="6"/>
    <x v="11"/>
  </r>
  <r>
    <n v="93"/>
    <x v="93"/>
    <s v="Pre-emptive radical architecture"/>
    <n v="108800"/>
    <n v="65877"/>
    <n v="61"/>
    <x v="3"/>
    <n v="610"/>
    <m/>
    <x v="1"/>
    <x v="1"/>
    <x v="93"/>
    <x v="90"/>
    <x v="0"/>
    <x v="1"/>
    <x v="3"/>
    <x v="3"/>
    <x v="3"/>
  </r>
  <r>
    <n v="94"/>
    <x v="94"/>
    <s v="Grass-roots web-enabled contingency"/>
    <n v="2900"/>
    <n v="8807"/>
    <n v="304"/>
    <x v="1"/>
    <n v="180"/>
    <m/>
    <x v="4"/>
    <x v="4"/>
    <x v="94"/>
    <x v="91"/>
    <x v="0"/>
    <x v="0"/>
    <x v="2"/>
    <x v="2"/>
    <x v="2"/>
  </r>
  <r>
    <n v="95"/>
    <x v="95"/>
    <s v="Stand-alone system-worthy standardization"/>
    <n v="900"/>
    <n v="1017"/>
    <n v="113"/>
    <x v="1"/>
    <n v="27"/>
    <m/>
    <x v="1"/>
    <x v="1"/>
    <x v="95"/>
    <x v="92"/>
    <x v="0"/>
    <x v="0"/>
    <x v="4"/>
    <x v="4"/>
    <x v="4"/>
  </r>
  <r>
    <n v="96"/>
    <x v="96"/>
    <s v="Down-sized systematic policy"/>
    <n v="69700"/>
    <n v="151513"/>
    <n v="217"/>
    <x v="1"/>
    <n v="2331"/>
    <m/>
    <x v="1"/>
    <x v="1"/>
    <x v="96"/>
    <x v="36"/>
    <x v="0"/>
    <x v="0"/>
    <x v="3"/>
    <x v="3"/>
    <x v="3"/>
  </r>
  <r>
    <n v="97"/>
    <x v="97"/>
    <s v="Cloned bi-directional architecture"/>
    <n v="1300"/>
    <n v="12047"/>
    <n v="927"/>
    <x v="1"/>
    <n v="113"/>
    <m/>
    <x v="1"/>
    <x v="1"/>
    <x v="48"/>
    <x v="93"/>
    <x v="0"/>
    <x v="0"/>
    <x v="0"/>
    <x v="0"/>
    <x v="0"/>
  </r>
  <r>
    <n v="98"/>
    <x v="98"/>
    <s v="Seamless transitional portal"/>
    <n v="97800"/>
    <n v="32951"/>
    <n v="34"/>
    <x v="0"/>
    <n v="1220"/>
    <m/>
    <x v="2"/>
    <x v="2"/>
    <x v="97"/>
    <x v="94"/>
    <x v="0"/>
    <x v="0"/>
    <x v="11"/>
    <x v="6"/>
    <x v="11"/>
  </r>
  <r>
    <n v="99"/>
    <x v="99"/>
    <s v="Fully-configurable motivating approach"/>
    <n v="7600"/>
    <n v="14951"/>
    <n v="197"/>
    <x v="1"/>
    <n v="164"/>
    <m/>
    <x v="1"/>
    <x v="1"/>
    <x v="98"/>
    <x v="95"/>
    <x v="0"/>
    <x v="0"/>
    <x v="3"/>
    <x v="3"/>
    <x v="3"/>
  </r>
  <r>
    <n v="100"/>
    <x v="100"/>
    <s v="Upgradable fault-tolerant approach"/>
    <n v="100"/>
    <n v="1"/>
    <n v="1"/>
    <x v="0"/>
    <n v="1"/>
    <m/>
    <x v="1"/>
    <x v="1"/>
    <x v="99"/>
    <x v="96"/>
    <x v="0"/>
    <x v="0"/>
    <x v="3"/>
    <x v="3"/>
    <x v="3"/>
  </r>
  <r>
    <n v="101"/>
    <x v="101"/>
    <s v="Reduced heuristic moratorium"/>
    <n v="900"/>
    <n v="9193"/>
    <n v="1021"/>
    <x v="1"/>
    <n v="164"/>
    <m/>
    <x v="1"/>
    <x v="1"/>
    <x v="100"/>
    <x v="97"/>
    <x v="0"/>
    <x v="1"/>
    <x v="5"/>
    <x v="1"/>
    <x v="5"/>
  </r>
  <r>
    <n v="102"/>
    <x v="102"/>
    <s v="Front-line web-enabled model"/>
    <n v="3700"/>
    <n v="10422"/>
    <n v="282"/>
    <x v="1"/>
    <n v="336"/>
    <m/>
    <x v="1"/>
    <x v="1"/>
    <x v="101"/>
    <x v="98"/>
    <x v="0"/>
    <x v="1"/>
    <x v="8"/>
    <x v="2"/>
    <x v="8"/>
  </r>
  <r>
    <n v="103"/>
    <x v="103"/>
    <s v="Polarized incremental emulation"/>
    <n v="10000"/>
    <n v="2461"/>
    <n v="25"/>
    <x v="0"/>
    <n v="37"/>
    <m/>
    <x v="6"/>
    <x v="6"/>
    <x v="102"/>
    <x v="99"/>
    <x v="0"/>
    <x v="0"/>
    <x v="5"/>
    <x v="1"/>
    <x v="5"/>
  </r>
  <r>
    <n v="104"/>
    <x v="104"/>
    <s v="Self-enabling grid-enabled initiative"/>
    <n v="119200"/>
    <n v="170623"/>
    <n v="143"/>
    <x v="1"/>
    <n v="1917"/>
    <m/>
    <x v="1"/>
    <x v="1"/>
    <x v="103"/>
    <x v="100"/>
    <x v="0"/>
    <x v="0"/>
    <x v="7"/>
    <x v="1"/>
    <x v="7"/>
  </r>
  <r>
    <n v="105"/>
    <x v="105"/>
    <s v="Total fresh-thinking system engine"/>
    <n v="6800"/>
    <n v="9829"/>
    <n v="145"/>
    <x v="1"/>
    <n v="95"/>
    <m/>
    <x v="1"/>
    <x v="1"/>
    <x v="104"/>
    <x v="101"/>
    <x v="0"/>
    <x v="0"/>
    <x v="2"/>
    <x v="2"/>
    <x v="2"/>
  </r>
  <r>
    <n v="106"/>
    <x v="106"/>
    <s v="Ameliorated clear-thinking circuit"/>
    <n v="3900"/>
    <n v="14006"/>
    <n v="359"/>
    <x v="1"/>
    <n v="147"/>
    <m/>
    <x v="1"/>
    <x v="1"/>
    <x v="105"/>
    <x v="102"/>
    <x v="0"/>
    <x v="0"/>
    <x v="3"/>
    <x v="3"/>
    <x v="3"/>
  </r>
  <r>
    <n v="107"/>
    <x v="107"/>
    <s v="Multi-layered encompassing installation"/>
    <n v="3500"/>
    <n v="6527"/>
    <n v="186"/>
    <x v="1"/>
    <n v="86"/>
    <m/>
    <x v="1"/>
    <x v="1"/>
    <x v="106"/>
    <x v="103"/>
    <x v="0"/>
    <x v="1"/>
    <x v="3"/>
    <x v="3"/>
    <x v="3"/>
  </r>
  <r>
    <n v="108"/>
    <x v="108"/>
    <s v="Universal encompassing implementation"/>
    <n v="1500"/>
    <n v="8929"/>
    <n v="595"/>
    <x v="1"/>
    <n v="83"/>
    <m/>
    <x v="1"/>
    <x v="1"/>
    <x v="107"/>
    <x v="104"/>
    <x v="0"/>
    <x v="0"/>
    <x v="4"/>
    <x v="4"/>
    <x v="4"/>
  </r>
  <r>
    <n v="109"/>
    <x v="109"/>
    <s v="Object-based client-server application"/>
    <n v="5200"/>
    <n v="3079"/>
    <n v="59"/>
    <x v="0"/>
    <n v="60"/>
    <m/>
    <x v="1"/>
    <x v="1"/>
    <x v="108"/>
    <x v="105"/>
    <x v="0"/>
    <x v="0"/>
    <x v="19"/>
    <x v="4"/>
    <x v="19"/>
  </r>
  <r>
    <n v="110"/>
    <x v="110"/>
    <s v="Cross-platform solution-oriented process improvement"/>
    <n v="142400"/>
    <n v="21307"/>
    <n v="15"/>
    <x v="0"/>
    <n v="296"/>
    <m/>
    <x v="1"/>
    <x v="1"/>
    <x v="109"/>
    <x v="106"/>
    <x v="0"/>
    <x v="0"/>
    <x v="0"/>
    <x v="0"/>
    <x v="0"/>
  </r>
  <r>
    <n v="111"/>
    <x v="111"/>
    <s v="Re-engineered user-facing approach"/>
    <n v="61400"/>
    <n v="73653"/>
    <n v="120"/>
    <x v="1"/>
    <n v="676"/>
    <m/>
    <x v="1"/>
    <x v="1"/>
    <x v="110"/>
    <x v="107"/>
    <x v="0"/>
    <x v="0"/>
    <x v="15"/>
    <x v="5"/>
    <x v="15"/>
  </r>
  <r>
    <n v="112"/>
    <x v="112"/>
    <s v="Re-engineered client-driven hub"/>
    <n v="4700"/>
    <n v="12635"/>
    <n v="269"/>
    <x v="1"/>
    <n v="361"/>
    <m/>
    <x v="2"/>
    <x v="2"/>
    <x v="111"/>
    <x v="108"/>
    <x v="0"/>
    <x v="0"/>
    <x v="2"/>
    <x v="2"/>
    <x v="2"/>
  </r>
  <r>
    <n v="113"/>
    <x v="113"/>
    <s v="User-friendly tertiary array"/>
    <n v="3300"/>
    <n v="12437"/>
    <n v="377"/>
    <x v="1"/>
    <n v="131"/>
    <m/>
    <x v="1"/>
    <x v="1"/>
    <x v="112"/>
    <x v="109"/>
    <x v="0"/>
    <x v="0"/>
    <x v="0"/>
    <x v="0"/>
    <x v="0"/>
  </r>
  <r>
    <n v="114"/>
    <x v="114"/>
    <s v="Robust heuristic encoding"/>
    <n v="1900"/>
    <n v="13816"/>
    <n v="727"/>
    <x v="1"/>
    <n v="126"/>
    <m/>
    <x v="1"/>
    <x v="1"/>
    <x v="113"/>
    <x v="110"/>
    <x v="0"/>
    <x v="1"/>
    <x v="8"/>
    <x v="2"/>
    <x v="8"/>
  </r>
  <r>
    <n v="115"/>
    <x v="115"/>
    <s v="Team-oriented clear-thinking capacity"/>
    <n v="166700"/>
    <n v="145382"/>
    <n v="87"/>
    <x v="0"/>
    <n v="3304"/>
    <m/>
    <x v="6"/>
    <x v="6"/>
    <x v="114"/>
    <x v="111"/>
    <x v="0"/>
    <x v="0"/>
    <x v="13"/>
    <x v="5"/>
    <x v="13"/>
  </r>
  <r>
    <n v="116"/>
    <x v="116"/>
    <s v="De-engineered motivating standardization"/>
    <n v="7200"/>
    <n v="6336"/>
    <n v="88"/>
    <x v="0"/>
    <n v="73"/>
    <m/>
    <x v="1"/>
    <x v="1"/>
    <x v="115"/>
    <x v="112"/>
    <x v="0"/>
    <x v="0"/>
    <x v="3"/>
    <x v="3"/>
    <x v="3"/>
  </r>
  <r>
    <n v="117"/>
    <x v="117"/>
    <s v="Business-focused 24hour groupware"/>
    <n v="4900"/>
    <n v="8523"/>
    <n v="174"/>
    <x v="1"/>
    <n v="275"/>
    <m/>
    <x v="1"/>
    <x v="1"/>
    <x v="116"/>
    <x v="113"/>
    <x v="0"/>
    <x v="0"/>
    <x v="19"/>
    <x v="4"/>
    <x v="19"/>
  </r>
  <r>
    <n v="118"/>
    <x v="118"/>
    <s v="Organic next generation protocol"/>
    <n v="5400"/>
    <n v="6351"/>
    <n v="118"/>
    <x v="1"/>
    <n v="67"/>
    <m/>
    <x v="1"/>
    <x v="1"/>
    <x v="117"/>
    <x v="114"/>
    <x v="0"/>
    <x v="0"/>
    <x v="14"/>
    <x v="7"/>
    <x v="14"/>
  </r>
  <r>
    <n v="119"/>
    <x v="119"/>
    <s v="Reverse-engineered full-range Internet solution"/>
    <n v="5000"/>
    <n v="10748"/>
    <n v="215"/>
    <x v="1"/>
    <n v="154"/>
    <m/>
    <x v="1"/>
    <x v="1"/>
    <x v="118"/>
    <x v="115"/>
    <x v="0"/>
    <x v="1"/>
    <x v="4"/>
    <x v="4"/>
    <x v="4"/>
  </r>
  <r>
    <n v="120"/>
    <x v="120"/>
    <s v="Synchronized regional synergy"/>
    <n v="75100"/>
    <n v="112272"/>
    <n v="149"/>
    <x v="1"/>
    <n v="1782"/>
    <m/>
    <x v="1"/>
    <x v="1"/>
    <x v="119"/>
    <x v="116"/>
    <x v="0"/>
    <x v="1"/>
    <x v="20"/>
    <x v="6"/>
    <x v="20"/>
  </r>
  <r>
    <n v="121"/>
    <x v="121"/>
    <s v="Multi-lateral homogeneous success"/>
    <n v="45300"/>
    <n v="99361"/>
    <n v="219"/>
    <x v="1"/>
    <n v="903"/>
    <m/>
    <x v="1"/>
    <x v="1"/>
    <x v="33"/>
    <x v="117"/>
    <x v="0"/>
    <x v="0"/>
    <x v="11"/>
    <x v="6"/>
    <x v="11"/>
  </r>
  <r>
    <n v="122"/>
    <x v="122"/>
    <s v="Seamless zero-defect solution"/>
    <n v="136800"/>
    <n v="88055"/>
    <n v="64"/>
    <x v="0"/>
    <n v="3387"/>
    <m/>
    <x v="1"/>
    <x v="1"/>
    <x v="120"/>
    <x v="95"/>
    <x v="0"/>
    <x v="0"/>
    <x v="13"/>
    <x v="5"/>
    <x v="13"/>
  </r>
  <r>
    <n v="123"/>
    <x v="123"/>
    <s v="Enhanced scalable concept"/>
    <n v="177700"/>
    <n v="33092"/>
    <n v="19"/>
    <x v="0"/>
    <n v="662"/>
    <m/>
    <x v="0"/>
    <x v="0"/>
    <x v="121"/>
    <x v="118"/>
    <x v="1"/>
    <x v="0"/>
    <x v="3"/>
    <x v="3"/>
    <x v="3"/>
  </r>
  <r>
    <n v="124"/>
    <x v="124"/>
    <s v="Polarized uniform software"/>
    <n v="2600"/>
    <n v="9562"/>
    <n v="368"/>
    <x v="1"/>
    <n v="94"/>
    <m/>
    <x v="6"/>
    <x v="6"/>
    <x v="122"/>
    <x v="119"/>
    <x v="0"/>
    <x v="0"/>
    <x v="14"/>
    <x v="7"/>
    <x v="14"/>
  </r>
  <r>
    <n v="125"/>
    <x v="125"/>
    <s v="Stand-alone web-enabled moderator"/>
    <n v="5300"/>
    <n v="8475"/>
    <n v="160"/>
    <x v="1"/>
    <n v="180"/>
    <m/>
    <x v="1"/>
    <x v="1"/>
    <x v="123"/>
    <x v="120"/>
    <x v="0"/>
    <x v="0"/>
    <x v="3"/>
    <x v="3"/>
    <x v="3"/>
  </r>
  <r>
    <n v="126"/>
    <x v="126"/>
    <s v="Proactive methodical benchmark"/>
    <n v="180200"/>
    <n v="69617"/>
    <n v="39"/>
    <x v="0"/>
    <n v="774"/>
    <m/>
    <x v="1"/>
    <x v="1"/>
    <x v="124"/>
    <x v="121"/>
    <x v="0"/>
    <x v="1"/>
    <x v="3"/>
    <x v="3"/>
    <x v="3"/>
  </r>
  <r>
    <n v="127"/>
    <x v="127"/>
    <s v="Team-oriented 6thgeneration matrix"/>
    <n v="103200"/>
    <n v="53067"/>
    <n v="51"/>
    <x v="0"/>
    <n v="672"/>
    <m/>
    <x v="0"/>
    <x v="0"/>
    <x v="125"/>
    <x v="122"/>
    <x v="0"/>
    <x v="0"/>
    <x v="3"/>
    <x v="3"/>
    <x v="3"/>
  </r>
  <r>
    <n v="128"/>
    <x v="128"/>
    <s v="Phased human-resource core"/>
    <n v="70600"/>
    <n v="42596"/>
    <n v="60"/>
    <x v="3"/>
    <n v="532"/>
    <m/>
    <x v="1"/>
    <x v="1"/>
    <x v="126"/>
    <x v="123"/>
    <x v="0"/>
    <x v="0"/>
    <x v="1"/>
    <x v="1"/>
    <x v="1"/>
  </r>
  <r>
    <n v="129"/>
    <x v="129"/>
    <s v="Mandatory tertiary implementation"/>
    <n v="148500"/>
    <n v="4756"/>
    <n v="3"/>
    <x v="3"/>
    <n v="55"/>
    <m/>
    <x v="2"/>
    <x v="2"/>
    <x v="127"/>
    <x v="97"/>
    <x v="0"/>
    <x v="0"/>
    <x v="0"/>
    <x v="0"/>
    <x v="0"/>
  </r>
  <r>
    <n v="130"/>
    <x v="130"/>
    <s v="Secured directional encryption"/>
    <n v="9600"/>
    <n v="14925"/>
    <n v="155"/>
    <x v="1"/>
    <n v="533"/>
    <m/>
    <x v="3"/>
    <x v="3"/>
    <x v="128"/>
    <x v="124"/>
    <x v="0"/>
    <x v="0"/>
    <x v="6"/>
    <x v="4"/>
    <x v="6"/>
  </r>
  <r>
    <n v="131"/>
    <x v="131"/>
    <s v="Distributed 5thgeneration implementation"/>
    <n v="164700"/>
    <n v="166116"/>
    <n v="101"/>
    <x v="1"/>
    <n v="2443"/>
    <m/>
    <x v="4"/>
    <x v="4"/>
    <x v="129"/>
    <x v="125"/>
    <x v="0"/>
    <x v="0"/>
    <x v="2"/>
    <x v="2"/>
    <x v="2"/>
  </r>
  <r>
    <n v="132"/>
    <x v="132"/>
    <s v="Virtual static core"/>
    <n v="3300"/>
    <n v="3834"/>
    <n v="116"/>
    <x v="1"/>
    <n v="89"/>
    <m/>
    <x v="1"/>
    <x v="1"/>
    <x v="130"/>
    <x v="126"/>
    <x v="0"/>
    <x v="1"/>
    <x v="3"/>
    <x v="3"/>
    <x v="3"/>
  </r>
  <r>
    <n v="133"/>
    <x v="133"/>
    <s v="Secured content-based product"/>
    <n v="4500"/>
    <n v="13985"/>
    <n v="311"/>
    <x v="1"/>
    <n v="159"/>
    <m/>
    <x v="1"/>
    <x v="1"/>
    <x v="131"/>
    <x v="127"/>
    <x v="0"/>
    <x v="0"/>
    <x v="21"/>
    <x v="1"/>
    <x v="21"/>
  </r>
  <r>
    <n v="134"/>
    <x v="134"/>
    <s v="Secured executive concept"/>
    <n v="99500"/>
    <n v="89288"/>
    <n v="90"/>
    <x v="0"/>
    <n v="940"/>
    <m/>
    <x v="5"/>
    <x v="5"/>
    <x v="132"/>
    <x v="128"/>
    <x v="0"/>
    <x v="1"/>
    <x v="4"/>
    <x v="4"/>
    <x v="4"/>
  </r>
  <r>
    <n v="135"/>
    <x v="135"/>
    <s v="Balanced zero-defect software"/>
    <n v="7700"/>
    <n v="5488"/>
    <n v="71"/>
    <x v="0"/>
    <n v="117"/>
    <m/>
    <x v="1"/>
    <x v="1"/>
    <x v="133"/>
    <x v="129"/>
    <x v="0"/>
    <x v="1"/>
    <x v="3"/>
    <x v="3"/>
    <x v="3"/>
  </r>
  <r>
    <n v="136"/>
    <x v="136"/>
    <s v="Distributed context-sensitive flexibility"/>
    <n v="82800"/>
    <n v="2721"/>
    <n v="3"/>
    <x v="3"/>
    <n v="58"/>
    <m/>
    <x v="1"/>
    <x v="1"/>
    <x v="134"/>
    <x v="130"/>
    <x v="0"/>
    <x v="1"/>
    <x v="6"/>
    <x v="4"/>
    <x v="6"/>
  </r>
  <r>
    <n v="137"/>
    <x v="137"/>
    <s v="Down-sized disintermediate support"/>
    <n v="1800"/>
    <n v="4712"/>
    <n v="262"/>
    <x v="1"/>
    <n v="50"/>
    <m/>
    <x v="1"/>
    <x v="1"/>
    <x v="135"/>
    <x v="131"/>
    <x v="0"/>
    <x v="0"/>
    <x v="9"/>
    <x v="5"/>
    <x v="9"/>
  </r>
  <r>
    <n v="138"/>
    <x v="138"/>
    <s v="Stand-alone mission-critical moratorium"/>
    <n v="9600"/>
    <n v="9216"/>
    <n v="96"/>
    <x v="0"/>
    <n v="115"/>
    <m/>
    <x v="1"/>
    <x v="1"/>
    <x v="136"/>
    <x v="132"/>
    <x v="0"/>
    <x v="0"/>
    <x v="20"/>
    <x v="6"/>
    <x v="20"/>
  </r>
  <r>
    <n v="139"/>
    <x v="139"/>
    <s v="Down-sized empowering protocol"/>
    <n v="92100"/>
    <n v="19246"/>
    <n v="21"/>
    <x v="0"/>
    <n v="326"/>
    <m/>
    <x v="1"/>
    <x v="1"/>
    <x v="137"/>
    <x v="133"/>
    <x v="0"/>
    <x v="1"/>
    <x v="8"/>
    <x v="2"/>
    <x v="8"/>
  </r>
  <r>
    <n v="140"/>
    <x v="140"/>
    <s v="Fully-configurable coherent Internet solution"/>
    <n v="5500"/>
    <n v="12274"/>
    <n v="223"/>
    <x v="1"/>
    <n v="186"/>
    <m/>
    <x v="1"/>
    <x v="1"/>
    <x v="138"/>
    <x v="134"/>
    <x v="0"/>
    <x v="0"/>
    <x v="4"/>
    <x v="4"/>
    <x v="4"/>
  </r>
  <r>
    <n v="141"/>
    <x v="141"/>
    <s v="Distributed motivating algorithm"/>
    <n v="64300"/>
    <n v="65323"/>
    <n v="102"/>
    <x v="1"/>
    <n v="1071"/>
    <m/>
    <x v="1"/>
    <x v="1"/>
    <x v="139"/>
    <x v="135"/>
    <x v="0"/>
    <x v="0"/>
    <x v="2"/>
    <x v="2"/>
    <x v="2"/>
  </r>
  <r>
    <n v="142"/>
    <x v="142"/>
    <s v="Expanded solution-oriented benchmark"/>
    <n v="5000"/>
    <n v="11502"/>
    <n v="230"/>
    <x v="1"/>
    <n v="117"/>
    <m/>
    <x v="1"/>
    <x v="1"/>
    <x v="107"/>
    <x v="136"/>
    <x v="0"/>
    <x v="0"/>
    <x v="2"/>
    <x v="2"/>
    <x v="2"/>
  </r>
  <r>
    <n v="143"/>
    <x v="143"/>
    <s v="Implemented discrete secured line"/>
    <n v="5400"/>
    <n v="7322"/>
    <n v="136"/>
    <x v="1"/>
    <n v="70"/>
    <m/>
    <x v="1"/>
    <x v="1"/>
    <x v="140"/>
    <x v="137"/>
    <x v="0"/>
    <x v="0"/>
    <x v="7"/>
    <x v="1"/>
    <x v="7"/>
  </r>
  <r>
    <n v="144"/>
    <x v="144"/>
    <s v="Multi-lateral actuating installation"/>
    <n v="9000"/>
    <n v="11619"/>
    <n v="129"/>
    <x v="1"/>
    <n v="135"/>
    <m/>
    <x v="1"/>
    <x v="1"/>
    <x v="141"/>
    <x v="138"/>
    <x v="0"/>
    <x v="0"/>
    <x v="3"/>
    <x v="3"/>
    <x v="3"/>
  </r>
  <r>
    <n v="145"/>
    <x v="145"/>
    <s v="Secured reciprocal array"/>
    <n v="25000"/>
    <n v="59128"/>
    <n v="237"/>
    <x v="1"/>
    <n v="768"/>
    <m/>
    <x v="5"/>
    <x v="5"/>
    <x v="142"/>
    <x v="139"/>
    <x v="0"/>
    <x v="0"/>
    <x v="8"/>
    <x v="2"/>
    <x v="8"/>
  </r>
  <r>
    <n v="146"/>
    <x v="146"/>
    <s v="Optional bandwidth-monitored middleware"/>
    <n v="8800"/>
    <n v="1518"/>
    <n v="17"/>
    <x v="3"/>
    <n v="51"/>
    <m/>
    <x v="1"/>
    <x v="1"/>
    <x v="143"/>
    <x v="140"/>
    <x v="0"/>
    <x v="0"/>
    <x v="3"/>
    <x v="3"/>
    <x v="3"/>
  </r>
  <r>
    <n v="147"/>
    <x v="147"/>
    <s v="Upgradable upward-trending workforce"/>
    <n v="8300"/>
    <n v="9337"/>
    <n v="112"/>
    <x v="1"/>
    <n v="199"/>
    <m/>
    <x v="1"/>
    <x v="1"/>
    <x v="144"/>
    <x v="141"/>
    <x v="0"/>
    <x v="1"/>
    <x v="3"/>
    <x v="3"/>
    <x v="3"/>
  </r>
  <r>
    <n v="148"/>
    <x v="148"/>
    <s v="Upgradable hybrid capability"/>
    <n v="9300"/>
    <n v="11255"/>
    <n v="121"/>
    <x v="1"/>
    <n v="107"/>
    <m/>
    <x v="1"/>
    <x v="1"/>
    <x v="145"/>
    <x v="142"/>
    <x v="0"/>
    <x v="0"/>
    <x v="8"/>
    <x v="2"/>
    <x v="8"/>
  </r>
  <r>
    <n v="149"/>
    <x v="149"/>
    <s v="Managed fresh-thinking flexibility"/>
    <n v="6200"/>
    <n v="13632"/>
    <n v="220"/>
    <x v="1"/>
    <n v="195"/>
    <m/>
    <x v="1"/>
    <x v="1"/>
    <x v="146"/>
    <x v="143"/>
    <x v="0"/>
    <x v="0"/>
    <x v="7"/>
    <x v="1"/>
    <x v="7"/>
  </r>
  <r>
    <n v="150"/>
    <x v="150"/>
    <s v="Networked stable workforce"/>
    <n v="100"/>
    <n v="1"/>
    <n v="1"/>
    <x v="0"/>
    <n v="1"/>
    <m/>
    <x v="1"/>
    <x v="1"/>
    <x v="147"/>
    <x v="144"/>
    <x v="0"/>
    <x v="0"/>
    <x v="1"/>
    <x v="1"/>
    <x v="1"/>
  </r>
  <r>
    <n v="151"/>
    <x v="151"/>
    <s v="Customizable intermediate extranet"/>
    <n v="137200"/>
    <n v="88037"/>
    <n v="64"/>
    <x v="0"/>
    <n v="1467"/>
    <m/>
    <x v="1"/>
    <x v="1"/>
    <x v="148"/>
    <x v="145"/>
    <x v="0"/>
    <x v="0"/>
    <x v="5"/>
    <x v="1"/>
    <x v="5"/>
  </r>
  <r>
    <n v="152"/>
    <x v="152"/>
    <s v="User-centric fault-tolerant task-force"/>
    <n v="41500"/>
    <n v="175573"/>
    <n v="423"/>
    <x v="1"/>
    <n v="3376"/>
    <m/>
    <x v="1"/>
    <x v="1"/>
    <x v="149"/>
    <x v="146"/>
    <x v="0"/>
    <x v="0"/>
    <x v="7"/>
    <x v="1"/>
    <x v="7"/>
  </r>
  <r>
    <n v="153"/>
    <x v="153"/>
    <s v="Multi-tiered radical definition"/>
    <n v="189400"/>
    <n v="176112"/>
    <n v="93"/>
    <x v="0"/>
    <n v="5681"/>
    <m/>
    <x v="1"/>
    <x v="1"/>
    <x v="150"/>
    <x v="147"/>
    <x v="0"/>
    <x v="0"/>
    <x v="3"/>
    <x v="3"/>
    <x v="3"/>
  </r>
  <r>
    <n v="154"/>
    <x v="154"/>
    <s v="Devolved foreground benchmark"/>
    <n v="171300"/>
    <n v="100650"/>
    <n v="59"/>
    <x v="0"/>
    <n v="1059"/>
    <m/>
    <x v="1"/>
    <x v="1"/>
    <x v="151"/>
    <x v="148"/>
    <x v="0"/>
    <x v="1"/>
    <x v="7"/>
    <x v="1"/>
    <x v="7"/>
  </r>
  <r>
    <n v="155"/>
    <x v="155"/>
    <s v="Distributed eco-centric methodology"/>
    <n v="139500"/>
    <n v="90706"/>
    <n v="65"/>
    <x v="0"/>
    <n v="1194"/>
    <m/>
    <x v="1"/>
    <x v="1"/>
    <x v="152"/>
    <x v="149"/>
    <x v="0"/>
    <x v="0"/>
    <x v="3"/>
    <x v="3"/>
    <x v="3"/>
  </r>
  <r>
    <n v="156"/>
    <x v="156"/>
    <s v="Streamlined encompassing encryption"/>
    <n v="36400"/>
    <n v="26914"/>
    <n v="74"/>
    <x v="3"/>
    <n v="379"/>
    <m/>
    <x v="2"/>
    <x v="2"/>
    <x v="153"/>
    <x v="150"/>
    <x v="0"/>
    <x v="0"/>
    <x v="1"/>
    <x v="1"/>
    <x v="1"/>
  </r>
  <r>
    <n v="157"/>
    <x v="157"/>
    <s v="User-friendly reciprocal initiative"/>
    <n v="4200"/>
    <n v="2212"/>
    <n v="53"/>
    <x v="0"/>
    <n v="30"/>
    <m/>
    <x v="2"/>
    <x v="2"/>
    <x v="154"/>
    <x v="151"/>
    <x v="0"/>
    <x v="0"/>
    <x v="14"/>
    <x v="7"/>
    <x v="14"/>
  </r>
  <r>
    <n v="158"/>
    <x v="158"/>
    <s v="Ergonomic fresh-thinking installation"/>
    <n v="2100"/>
    <n v="4640"/>
    <n v="221"/>
    <x v="1"/>
    <n v="41"/>
    <m/>
    <x v="1"/>
    <x v="1"/>
    <x v="155"/>
    <x v="152"/>
    <x v="0"/>
    <x v="0"/>
    <x v="1"/>
    <x v="1"/>
    <x v="1"/>
  </r>
  <r>
    <n v="159"/>
    <x v="159"/>
    <s v="Robust explicit hardware"/>
    <n v="191200"/>
    <n v="191222"/>
    <n v="100"/>
    <x v="1"/>
    <n v="1821"/>
    <m/>
    <x v="1"/>
    <x v="1"/>
    <x v="156"/>
    <x v="153"/>
    <x v="0"/>
    <x v="1"/>
    <x v="3"/>
    <x v="3"/>
    <x v="3"/>
  </r>
  <r>
    <n v="160"/>
    <x v="160"/>
    <s v="Stand-alone actuating support"/>
    <n v="8000"/>
    <n v="12985"/>
    <n v="162"/>
    <x v="1"/>
    <n v="164"/>
    <m/>
    <x v="1"/>
    <x v="1"/>
    <x v="157"/>
    <x v="154"/>
    <x v="0"/>
    <x v="0"/>
    <x v="8"/>
    <x v="2"/>
    <x v="8"/>
  </r>
  <r>
    <n v="161"/>
    <x v="161"/>
    <s v="Cross-platform methodical process improvement"/>
    <n v="5500"/>
    <n v="4300"/>
    <n v="78"/>
    <x v="0"/>
    <n v="75"/>
    <m/>
    <x v="1"/>
    <x v="1"/>
    <x v="158"/>
    <x v="155"/>
    <x v="0"/>
    <x v="1"/>
    <x v="2"/>
    <x v="2"/>
    <x v="2"/>
  </r>
  <r>
    <n v="162"/>
    <x v="162"/>
    <s v="Extended bottom-line open architecture"/>
    <n v="6100"/>
    <n v="9134"/>
    <n v="150"/>
    <x v="1"/>
    <n v="157"/>
    <m/>
    <x v="5"/>
    <x v="5"/>
    <x v="159"/>
    <x v="156"/>
    <x v="0"/>
    <x v="0"/>
    <x v="1"/>
    <x v="1"/>
    <x v="1"/>
  </r>
  <r>
    <n v="163"/>
    <x v="163"/>
    <s v="Extended reciprocal circuit"/>
    <n v="3500"/>
    <n v="8864"/>
    <n v="253"/>
    <x v="1"/>
    <n v="246"/>
    <m/>
    <x v="1"/>
    <x v="1"/>
    <x v="160"/>
    <x v="157"/>
    <x v="0"/>
    <x v="1"/>
    <x v="14"/>
    <x v="7"/>
    <x v="14"/>
  </r>
  <r>
    <n v="164"/>
    <x v="164"/>
    <s v="Polarized human-resource protocol"/>
    <n v="150500"/>
    <n v="150755"/>
    <n v="100"/>
    <x v="1"/>
    <n v="1396"/>
    <m/>
    <x v="1"/>
    <x v="1"/>
    <x v="161"/>
    <x v="158"/>
    <x v="0"/>
    <x v="0"/>
    <x v="3"/>
    <x v="3"/>
    <x v="3"/>
  </r>
  <r>
    <n v="165"/>
    <x v="165"/>
    <s v="Synergized radical product"/>
    <n v="90400"/>
    <n v="110279"/>
    <n v="122"/>
    <x v="1"/>
    <n v="2506"/>
    <m/>
    <x v="1"/>
    <x v="1"/>
    <x v="162"/>
    <x v="159"/>
    <x v="0"/>
    <x v="0"/>
    <x v="2"/>
    <x v="2"/>
    <x v="2"/>
  </r>
  <r>
    <n v="166"/>
    <x v="166"/>
    <s v="Robust heuristic artificial intelligence"/>
    <n v="9800"/>
    <n v="13439"/>
    <n v="137"/>
    <x v="1"/>
    <n v="244"/>
    <m/>
    <x v="1"/>
    <x v="1"/>
    <x v="163"/>
    <x v="160"/>
    <x v="0"/>
    <x v="0"/>
    <x v="14"/>
    <x v="7"/>
    <x v="14"/>
  </r>
  <r>
    <n v="167"/>
    <x v="167"/>
    <s v="Robust content-based emulation"/>
    <n v="2600"/>
    <n v="10804"/>
    <n v="416"/>
    <x v="1"/>
    <n v="146"/>
    <m/>
    <x v="2"/>
    <x v="2"/>
    <x v="164"/>
    <x v="161"/>
    <x v="0"/>
    <x v="0"/>
    <x v="3"/>
    <x v="3"/>
    <x v="3"/>
  </r>
  <r>
    <n v="168"/>
    <x v="168"/>
    <s v="Ergonomic uniform open system"/>
    <n v="128100"/>
    <n v="40107"/>
    <n v="31"/>
    <x v="0"/>
    <n v="955"/>
    <m/>
    <x v="3"/>
    <x v="3"/>
    <x v="165"/>
    <x v="162"/>
    <x v="0"/>
    <x v="1"/>
    <x v="7"/>
    <x v="1"/>
    <x v="7"/>
  </r>
  <r>
    <n v="169"/>
    <x v="169"/>
    <s v="Profit-focused modular product"/>
    <n v="23300"/>
    <n v="98811"/>
    <n v="424"/>
    <x v="1"/>
    <n v="1267"/>
    <m/>
    <x v="1"/>
    <x v="1"/>
    <x v="166"/>
    <x v="163"/>
    <x v="0"/>
    <x v="1"/>
    <x v="12"/>
    <x v="4"/>
    <x v="12"/>
  </r>
  <r>
    <n v="170"/>
    <x v="170"/>
    <s v="Mandatory mobile product"/>
    <n v="188100"/>
    <n v="5528"/>
    <n v="3"/>
    <x v="0"/>
    <n v="67"/>
    <m/>
    <x v="1"/>
    <x v="1"/>
    <x v="167"/>
    <x v="164"/>
    <x v="0"/>
    <x v="0"/>
    <x v="7"/>
    <x v="1"/>
    <x v="7"/>
  </r>
  <r>
    <n v="171"/>
    <x v="171"/>
    <s v="Public-key 3rdgeneration budgetary management"/>
    <n v="4900"/>
    <n v="521"/>
    <n v="11"/>
    <x v="0"/>
    <n v="5"/>
    <m/>
    <x v="1"/>
    <x v="1"/>
    <x v="168"/>
    <x v="165"/>
    <x v="0"/>
    <x v="0"/>
    <x v="18"/>
    <x v="5"/>
    <x v="18"/>
  </r>
  <r>
    <n v="172"/>
    <x v="172"/>
    <s v="Centralized national firmware"/>
    <n v="800"/>
    <n v="663"/>
    <n v="83"/>
    <x v="0"/>
    <n v="26"/>
    <m/>
    <x v="1"/>
    <x v="1"/>
    <x v="169"/>
    <x v="166"/>
    <x v="0"/>
    <x v="1"/>
    <x v="4"/>
    <x v="4"/>
    <x v="4"/>
  </r>
  <r>
    <n v="173"/>
    <x v="173"/>
    <s v="Cross-group 4thgeneration middleware"/>
    <n v="96700"/>
    <n v="157635"/>
    <n v="163"/>
    <x v="1"/>
    <n v="1561"/>
    <m/>
    <x v="1"/>
    <x v="1"/>
    <x v="170"/>
    <x v="167"/>
    <x v="0"/>
    <x v="0"/>
    <x v="3"/>
    <x v="3"/>
    <x v="3"/>
  </r>
  <r>
    <n v="174"/>
    <x v="174"/>
    <s v="Pre-emptive scalable access"/>
    <n v="600"/>
    <n v="5368"/>
    <n v="895"/>
    <x v="1"/>
    <n v="48"/>
    <m/>
    <x v="1"/>
    <x v="1"/>
    <x v="171"/>
    <x v="168"/>
    <x v="0"/>
    <x v="1"/>
    <x v="8"/>
    <x v="2"/>
    <x v="8"/>
  </r>
  <r>
    <n v="175"/>
    <x v="175"/>
    <s v="Sharable intangible migration"/>
    <n v="181200"/>
    <n v="47459"/>
    <n v="26"/>
    <x v="0"/>
    <n v="1130"/>
    <m/>
    <x v="1"/>
    <x v="1"/>
    <x v="172"/>
    <x v="169"/>
    <x v="0"/>
    <x v="0"/>
    <x v="3"/>
    <x v="3"/>
    <x v="3"/>
  </r>
  <r>
    <n v="176"/>
    <x v="176"/>
    <s v="Proactive scalable Graphical User Interface"/>
    <n v="115000"/>
    <n v="86060"/>
    <n v="75"/>
    <x v="0"/>
    <n v="782"/>
    <m/>
    <x v="1"/>
    <x v="1"/>
    <x v="173"/>
    <x v="170"/>
    <x v="0"/>
    <x v="0"/>
    <x v="3"/>
    <x v="3"/>
    <x v="3"/>
  </r>
  <r>
    <n v="177"/>
    <x v="177"/>
    <s v="Digitized solution-oriented product"/>
    <n v="38800"/>
    <n v="161593"/>
    <n v="416"/>
    <x v="1"/>
    <n v="2739"/>
    <m/>
    <x v="1"/>
    <x v="1"/>
    <x v="174"/>
    <x v="171"/>
    <x v="0"/>
    <x v="0"/>
    <x v="3"/>
    <x v="3"/>
    <x v="3"/>
  </r>
  <r>
    <n v="178"/>
    <x v="178"/>
    <s v="Triple-buffered cohesive structure"/>
    <n v="7200"/>
    <n v="6927"/>
    <n v="96"/>
    <x v="0"/>
    <n v="210"/>
    <m/>
    <x v="1"/>
    <x v="1"/>
    <x v="175"/>
    <x v="172"/>
    <x v="0"/>
    <x v="0"/>
    <x v="0"/>
    <x v="0"/>
    <x v="0"/>
  </r>
  <r>
    <n v="179"/>
    <x v="179"/>
    <s v="Realigned human-resource orchestration"/>
    <n v="44500"/>
    <n v="159185"/>
    <n v="358"/>
    <x v="1"/>
    <n v="3537"/>
    <m/>
    <x v="0"/>
    <x v="0"/>
    <x v="176"/>
    <x v="173"/>
    <x v="0"/>
    <x v="1"/>
    <x v="3"/>
    <x v="3"/>
    <x v="3"/>
  </r>
  <r>
    <n v="180"/>
    <x v="180"/>
    <s v="Optional clear-thinking software"/>
    <n v="56000"/>
    <n v="172736"/>
    <n v="308"/>
    <x v="1"/>
    <n v="2107"/>
    <m/>
    <x v="2"/>
    <x v="2"/>
    <x v="177"/>
    <x v="174"/>
    <x v="0"/>
    <x v="0"/>
    <x v="8"/>
    <x v="2"/>
    <x v="8"/>
  </r>
  <r>
    <n v="181"/>
    <x v="181"/>
    <s v="Centralized global approach"/>
    <n v="8600"/>
    <n v="5315"/>
    <n v="62"/>
    <x v="0"/>
    <n v="136"/>
    <m/>
    <x v="1"/>
    <x v="1"/>
    <x v="178"/>
    <x v="175"/>
    <x v="0"/>
    <x v="0"/>
    <x v="2"/>
    <x v="2"/>
    <x v="2"/>
  </r>
  <r>
    <n v="182"/>
    <x v="182"/>
    <s v="Reverse-engineered bandwidth-monitored contingency"/>
    <n v="27100"/>
    <n v="195750"/>
    <n v="722"/>
    <x v="1"/>
    <n v="3318"/>
    <m/>
    <x v="3"/>
    <x v="3"/>
    <x v="179"/>
    <x v="176"/>
    <x v="0"/>
    <x v="0"/>
    <x v="3"/>
    <x v="3"/>
    <x v="3"/>
  </r>
  <r>
    <n v="183"/>
    <x v="183"/>
    <s v="Pre-emptive bandwidth-monitored instruction set"/>
    <n v="5100"/>
    <n v="3525"/>
    <n v="69"/>
    <x v="0"/>
    <n v="86"/>
    <m/>
    <x v="0"/>
    <x v="0"/>
    <x v="180"/>
    <x v="177"/>
    <x v="0"/>
    <x v="0"/>
    <x v="1"/>
    <x v="1"/>
    <x v="1"/>
  </r>
  <r>
    <n v="184"/>
    <x v="184"/>
    <s v="Adaptive asynchronous emulation"/>
    <n v="3600"/>
    <n v="10550"/>
    <n v="293"/>
    <x v="1"/>
    <n v="340"/>
    <m/>
    <x v="1"/>
    <x v="1"/>
    <x v="181"/>
    <x v="178"/>
    <x v="0"/>
    <x v="0"/>
    <x v="3"/>
    <x v="3"/>
    <x v="3"/>
  </r>
  <r>
    <n v="185"/>
    <x v="185"/>
    <s v="Innovative actuating conglomeration"/>
    <n v="1000"/>
    <n v="718"/>
    <n v="72"/>
    <x v="0"/>
    <n v="19"/>
    <m/>
    <x v="1"/>
    <x v="1"/>
    <x v="182"/>
    <x v="179"/>
    <x v="0"/>
    <x v="0"/>
    <x v="19"/>
    <x v="4"/>
    <x v="19"/>
  </r>
  <r>
    <n v="186"/>
    <x v="186"/>
    <s v="Grass-roots foreground policy"/>
    <n v="88800"/>
    <n v="28358"/>
    <n v="32"/>
    <x v="0"/>
    <n v="886"/>
    <m/>
    <x v="1"/>
    <x v="1"/>
    <x v="183"/>
    <x v="180"/>
    <x v="0"/>
    <x v="0"/>
    <x v="3"/>
    <x v="3"/>
    <x v="3"/>
  </r>
  <r>
    <n v="187"/>
    <x v="187"/>
    <s v="Horizontal transitional paradigm"/>
    <n v="60200"/>
    <n v="138384"/>
    <n v="230"/>
    <x v="1"/>
    <n v="1442"/>
    <m/>
    <x v="0"/>
    <x v="0"/>
    <x v="184"/>
    <x v="181"/>
    <x v="0"/>
    <x v="1"/>
    <x v="12"/>
    <x v="4"/>
    <x v="12"/>
  </r>
  <r>
    <n v="188"/>
    <x v="188"/>
    <s v="Networked didactic info-mediaries"/>
    <n v="8200"/>
    <n v="2625"/>
    <n v="32"/>
    <x v="0"/>
    <n v="35"/>
    <m/>
    <x v="6"/>
    <x v="6"/>
    <x v="185"/>
    <x v="182"/>
    <x v="0"/>
    <x v="0"/>
    <x v="3"/>
    <x v="3"/>
    <x v="3"/>
  </r>
  <r>
    <n v="189"/>
    <x v="189"/>
    <s v="Switchable contextually-based access"/>
    <n v="191300"/>
    <n v="45004"/>
    <n v="24"/>
    <x v="3"/>
    <n v="441"/>
    <m/>
    <x v="1"/>
    <x v="1"/>
    <x v="186"/>
    <x v="183"/>
    <x v="0"/>
    <x v="0"/>
    <x v="3"/>
    <x v="3"/>
    <x v="3"/>
  </r>
  <r>
    <n v="190"/>
    <x v="190"/>
    <s v="Up-sized dynamic throughput"/>
    <n v="3700"/>
    <n v="2538"/>
    <n v="69"/>
    <x v="0"/>
    <n v="24"/>
    <m/>
    <x v="1"/>
    <x v="1"/>
    <x v="187"/>
    <x v="184"/>
    <x v="0"/>
    <x v="1"/>
    <x v="3"/>
    <x v="3"/>
    <x v="3"/>
  </r>
  <r>
    <n v="191"/>
    <x v="191"/>
    <s v="Mandatory reciprocal superstructure"/>
    <n v="8400"/>
    <n v="3188"/>
    <n v="38"/>
    <x v="0"/>
    <n v="86"/>
    <m/>
    <x v="6"/>
    <x v="6"/>
    <x v="188"/>
    <x v="185"/>
    <x v="0"/>
    <x v="0"/>
    <x v="3"/>
    <x v="3"/>
    <x v="3"/>
  </r>
  <r>
    <n v="192"/>
    <x v="192"/>
    <s v="Upgradable 4thgeneration productivity"/>
    <n v="42600"/>
    <n v="8517"/>
    <n v="20"/>
    <x v="0"/>
    <n v="243"/>
    <m/>
    <x v="1"/>
    <x v="1"/>
    <x v="189"/>
    <x v="186"/>
    <x v="0"/>
    <x v="0"/>
    <x v="1"/>
    <x v="1"/>
    <x v="1"/>
  </r>
  <r>
    <n v="193"/>
    <x v="193"/>
    <s v="Progressive discrete hub"/>
    <n v="6600"/>
    <n v="3012"/>
    <n v="46"/>
    <x v="0"/>
    <n v="65"/>
    <m/>
    <x v="1"/>
    <x v="1"/>
    <x v="190"/>
    <x v="187"/>
    <x v="1"/>
    <x v="0"/>
    <x v="7"/>
    <x v="1"/>
    <x v="7"/>
  </r>
  <r>
    <n v="194"/>
    <x v="194"/>
    <s v="Assimilated multi-tasking archive"/>
    <n v="7100"/>
    <n v="8716"/>
    <n v="123"/>
    <x v="1"/>
    <n v="126"/>
    <m/>
    <x v="1"/>
    <x v="1"/>
    <x v="191"/>
    <x v="188"/>
    <x v="0"/>
    <x v="0"/>
    <x v="16"/>
    <x v="1"/>
    <x v="16"/>
  </r>
  <r>
    <n v="195"/>
    <x v="195"/>
    <s v="Upgradable high-level solution"/>
    <n v="15800"/>
    <n v="57157"/>
    <n v="362"/>
    <x v="1"/>
    <n v="524"/>
    <m/>
    <x v="1"/>
    <x v="1"/>
    <x v="192"/>
    <x v="189"/>
    <x v="0"/>
    <x v="0"/>
    <x v="5"/>
    <x v="1"/>
    <x v="5"/>
  </r>
  <r>
    <n v="196"/>
    <x v="196"/>
    <s v="Organic bandwidth-monitored frame"/>
    <n v="8200"/>
    <n v="5178"/>
    <n v="63"/>
    <x v="0"/>
    <n v="100"/>
    <m/>
    <x v="3"/>
    <x v="3"/>
    <x v="173"/>
    <x v="190"/>
    <x v="0"/>
    <x v="0"/>
    <x v="8"/>
    <x v="2"/>
    <x v="8"/>
  </r>
  <r>
    <n v="197"/>
    <x v="197"/>
    <s v="Business-focused logistical framework"/>
    <n v="54700"/>
    <n v="163118"/>
    <n v="298"/>
    <x v="1"/>
    <n v="1989"/>
    <m/>
    <x v="1"/>
    <x v="1"/>
    <x v="193"/>
    <x v="191"/>
    <x v="0"/>
    <x v="0"/>
    <x v="6"/>
    <x v="4"/>
    <x v="6"/>
  </r>
  <r>
    <n v="198"/>
    <x v="198"/>
    <s v="Universal multi-state capability"/>
    <n v="63200"/>
    <n v="6041"/>
    <n v="10"/>
    <x v="0"/>
    <n v="168"/>
    <m/>
    <x v="1"/>
    <x v="1"/>
    <x v="194"/>
    <x v="192"/>
    <x v="0"/>
    <x v="0"/>
    <x v="5"/>
    <x v="1"/>
    <x v="5"/>
  </r>
  <r>
    <n v="199"/>
    <x v="199"/>
    <s v="Digitized reciprocal infrastructure"/>
    <n v="1800"/>
    <n v="968"/>
    <n v="54"/>
    <x v="0"/>
    <n v="13"/>
    <m/>
    <x v="1"/>
    <x v="1"/>
    <x v="195"/>
    <x v="193"/>
    <x v="0"/>
    <x v="0"/>
    <x v="1"/>
    <x v="1"/>
    <x v="1"/>
  </r>
  <r>
    <n v="200"/>
    <x v="200"/>
    <s v="Reduced dedicated capability"/>
    <n v="100"/>
    <n v="2"/>
    <n v="2"/>
    <x v="0"/>
    <n v="1"/>
    <m/>
    <x v="0"/>
    <x v="0"/>
    <x v="152"/>
    <x v="194"/>
    <x v="0"/>
    <x v="0"/>
    <x v="3"/>
    <x v="3"/>
    <x v="3"/>
  </r>
  <r>
    <n v="201"/>
    <x v="201"/>
    <s v="Cross-platform bi-directional workforce"/>
    <n v="2100"/>
    <n v="14305"/>
    <n v="681"/>
    <x v="1"/>
    <n v="157"/>
    <m/>
    <x v="1"/>
    <x v="1"/>
    <x v="196"/>
    <x v="195"/>
    <x v="0"/>
    <x v="0"/>
    <x v="2"/>
    <x v="2"/>
    <x v="2"/>
  </r>
  <r>
    <n v="202"/>
    <x v="202"/>
    <s v="Upgradable scalable methodology"/>
    <n v="8300"/>
    <n v="6543"/>
    <n v="79"/>
    <x v="3"/>
    <n v="82"/>
    <m/>
    <x v="1"/>
    <x v="1"/>
    <x v="197"/>
    <x v="196"/>
    <x v="0"/>
    <x v="0"/>
    <x v="0"/>
    <x v="0"/>
    <x v="0"/>
  </r>
  <r>
    <n v="203"/>
    <x v="203"/>
    <s v="Customer-focused client-server service-desk"/>
    <n v="143900"/>
    <n v="193413"/>
    <n v="134"/>
    <x v="1"/>
    <n v="4498"/>
    <m/>
    <x v="2"/>
    <x v="2"/>
    <x v="198"/>
    <x v="197"/>
    <x v="0"/>
    <x v="0"/>
    <x v="3"/>
    <x v="3"/>
    <x v="3"/>
  </r>
  <r>
    <n v="204"/>
    <x v="204"/>
    <s v="Mandatory multimedia leverage"/>
    <n v="75000"/>
    <n v="2529"/>
    <n v="3"/>
    <x v="0"/>
    <n v="40"/>
    <m/>
    <x v="1"/>
    <x v="1"/>
    <x v="199"/>
    <x v="198"/>
    <x v="0"/>
    <x v="0"/>
    <x v="17"/>
    <x v="1"/>
    <x v="17"/>
  </r>
  <r>
    <n v="205"/>
    <x v="205"/>
    <s v="Focused analyzing circuit"/>
    <n v="1300"/>
    <n v="5614"/>
    <n v="432"/>
    <x v="1"/>
    <n v="80"/>
    <m/>
    <x v="1"/>
    <x v="1"/>
    <x v="200"/>
    <x v="199"/>
    <x v="1"/>
    <x v="0"/>
    <x v="3"/>
    <x v="3"/>
    <x v="3"/>
  </r>
  <r>
    <n v="206"/>
    <x v="206"/>
    <s v="Fundamental grid-enabled strategy"/>
    <n v="9000"/>
    <n v="3496"/>
    <n v="39"/>
    <x v="3"/>
    <n v="57"/>
    <m/>
    <x v="1"/>
    <x v="1"/>
    <x v="201"/>
    <x v="200"/>
    <x v="0"/>
    <x v="0"/>
    <x v="13"/>
    <x v="5"/>
    <x v="13"/>
  </r>
  <r>
    <n v="207"/>
    <x v="207"/>
    <s v="Digitized 5thgeneration knowledgebase"/>
    <n v="1000"/>
    <n v="4257"/>
    <n v="426"/>
    <x v="1"/>
    <n v="43"/>
    <m/>
    <x v="1"/>
    <x v="1"/>
    <x v="202"/>
    <x v="201"/>
    <x v="0"/>
    <x v="1"/>
    <x v="1"/>
    <x v="1"/>
    <x v="1"/>
  </r>
  <r>
    <n v="208"/>
    <x v="208"/>
    <s v="Mandatory multi-tasking encryption"/>
    <n v="196900"/>
    <n v="199110"/>
    <n v="101"/>
    <x v="1"/>
    <n v="2053"/>
    <m/>
    <x v="1"/>
    <x v="1"/>
    <x v="203"/>
    <x v="202"/>
    <x v="0"/>
    <x v="0"/>
    <x v="4"/>
    <x v="4"/>
    <x v="4"/>
  </r>
  <r>
    <n v="209"/>
    <x v="209"/>
    <s v="Distributed system-worthy application"/>
    <n v="194500"/>
    <n v="41212"/>
    <n v="21"/>
    <x v="2"/>
    <n v="808"/>
    <m/>
    <x v="2"/>
    <x v="2"/>
    <x v="204"/>
    <x v="203"/>
    <x v="0"/>
    <x v="0"/>
    <x v="4"/>
    <x v="4"/>
    <x v="4"/>
  </r>
  <r>
    <n v="210"/>
    <x v="210"/>
    <s v="Synergistic tertiary time-frame"/>
    <n v="9400"/>
    <n v="6338"/>
    <n v="67"/>
    <x v="0"/>
    <n v="226"/>
    <m/>
    <x v="3"/>
    <x v="3"/>
    <x v="205"/>
    <x v="204"/>
    <x v="0"/>
    <x v="0"/>
    <x v="22"/>
    <x v="4"/>
    <x v="22"/>
  </r>
  <r>
    <n v="211"/>
    <x v="211"/>
    <s v="Customer-focused impactful benchmark"/>
    <n v="104400"/>
    <n v="99100"/>
    <n v="95"/>
    <x v="0"/>
    <n v="1625"/>
    <m/>
    <x v="1"/>
    <x v="1"/>
    <x v="206"/>
    <x v="205"/>
    <x v="0"/>
    <x v="0"/>
    <x v="3"/>
    <x v="3"/>
    <x v="3"/>
  </r>
  <r>
    <n v="212"/>
    <x v="212"/>
    <s v="Profound next generation infrastructure"/>
    <n v="8100"/>
    <n v="12300"/>
    <n v="152"/>
    <x v="1"/>
    <n v="168"/>
    <m/>
    <x v="1"/>
    <x v="1"/>
    <x v="207"/>
    <x v="206"/>
    <x v="0"/>
    <x v="0"/>
    <x v="3"/>
    <x v="3"/>
    <x v="3"/>
  </r>
  <r>
    <n v="213"/>
    <x v="213"/>
    <s v="Face-to-face encompassing info-mediaries"/>
    <n v="87900"/>
    <n v="171549"/>
    <n v="195"/>
    <x v="1"/>
    <n v="4289"/>
    <m/>
    <x v="1"/>
    <x v="1"/>
    <x v="208"/>
    <x v="207"/>
    <x v="0"/>
    <x v="1"/>
    <x v="7"/>
    <x v="1"/>
    <x v="7"/>
  </r>
  <r>
    <n v="214"/>
    <x v="214"/>
    <s v="Open-source fresh-thinking policy"/>
    <n v="1400"/>
    <n v="14324"/>
    <n v="1023"/>
    <x v="1"/>
    <n v="165"/>
    <m/>
    <x v="1"/>
    <x v="1"/>
    <x v="209"/>
    <x v="208"/>
    <x v="0"/>
    <x v="0"/>
    <x v="1"/>
    <x v="1"/>
    <x v="1"/>
  </r>
  <r>
    <n v="215"/>
    <x v="215"/>
    <s v="Extended 24/7 implementation"/>
    <n v="156800"/>
    <n v="6024"/>
    <n v="4"/>
    <x v="0"/>
    <n v="143"/>
    <m/>
    <x v="1"/>
    <x v="1"/>
    <x v="210"/>
    <x v="209"/>
    <x v="0"/>
    <x v="0"/>
    <x v="3"/>
    <x v="3"/>
    <x v="3"/>
  </r>
  <r>
    <n v="216"/>
    <x v="216"/>
    <s v="Organic dynamic algorithm"/>
    <n v="121700"/>
    <n v="188721"/>
    <n v="155"/>
    <x v="1"/>
    <n v="1815"/>
    <m/>
    <x v="1"/>
    <x v="1"/>
    <x v="211"/>
    <x v="210"/>
    <x v="0"/>
    <x v="0"/>
    <x v="3"/>
    <x v="3"/>
    <x v="3"/>
  </r>
  <r>
    <n v="217"/>
    <x v="217"/>
    <s v="Organic multi-tasking focus group"/>
    <n v="129400"/>
    <n v="57911"/>
    <n v="45"/>
    <x v="0"/>
    <n v="934"/>
    <m/>
    <x v="1"/>
    <x v="1"/>
    <x v="212"/>
    <x v="211"/>
    <x v="0"/>
    <x v="0"/>
    <x v="22"/>
    <x v="4"/>
    <x v="22"/>
  </r>
  <r>
    <n v="218"/>
    <x v="218"/>
    <s v="Adaptive logistical initiative"/>
    <n v="5700"/>
    <n v="12309"/>
    <n v="216"/>
    <x v="1"/>
    <n v="397"/>
    <m/>
    <x v="4"/>
    <x v="4"/>
    <x v="213"/>
    <x v="212"/>
    <x v="0"/>
    <x v="1"/>
    <x v="12"/>
    <x v="4"/>
    <x v="12"/>
  </r>
  <r>
    <n v="219"/>
    <x v="219"/>
    <s v="Stand-alone mobile customer loyalty"/>
    <n v="41700"/>
    <n v="138497"/>
    <n v="332"/>
    <x v="1"/>
    <n v="1539"/>
    <m/>
    <x v="1"/>
    <x v="1"/>
    <x v="214"/>
    <x v="213"/>
    <x v="0"/>
    <x v="0"/>
    <x v="10"/>
    <x v="4"/>
    <x v="10"/>
  </r>
  <r>
    <n v="220"/>
    <x v="220"/>
    <s v="Focused composite approach"/>
    <n v="7900"/>
    <n v="667"/>
    <n v="8"/>
    <x v="0"/>
    <n v="17"/>
    <m/>
    <x v="1"/>
    <x v="1"/>
    <x v="215"/>
    <x v="214"/>
    <x v="1"/>
    <x v="0"/>
    <x v="3"/>
    <x v="3"/>
    <x v="3"/>
  </r>
  <r>
    <n v="221"/>
    <x v="221"/>
    <s v="Face-to-face clear-thinking Local Area Network"/>
    <n v="121500"/>
    <n v="119830"/>
    <n v="99"/>
    <x v="0"/>
    <n v="2179"/>
    <m/>
    <x v="1"/>
    <x v="1"/>
    <x v="216"/>
    <x v="215"/>
    <x v="1"/>
    <x v="0"/>
    <x v="0"/>
    <x v="0"/>
    <x v="0"/>
  </r>
  <r>
    <n v="222"/>
    <x v="222"/>
    <s v="Cross-group cohesive circuit"/>
    <n v="4800"/>
    <n v="6623"/>
    <n v="138"/>
    <x v="1"/>
    <n v="138"/>
    <m/>
    <x v="1"/>
    <x v="1"/>
    <x v="217"/>
    <x v="216"/>
    <x v="0"/>
    <x v="0"/>
    <x v="14"/>
    <x v="7"/>
    <x v="14"/>
  </r>
  <r>
    <n v="223"/>
    <x v="223"/>
    <s v="Synergistic explicit capability"/>
    <n v="87300"/>
    <n v="81897"/>
    <n v="94"/>
    <x v="0"/>
    <n v="931"/>
    <m/>
    <x v="1"/>
    <x v="1"/>
    <x v="218"/>
    <x v="217"/>
    <x v="0"/>
    <x v="0"/>
    <x v="3"/>
    <x v="3"/>
    <x v="3"/>
  </r>
  <r>
    <n v="224"/>
    <x v="224"/>
    <s v="Diverse analyzing definition"/>
    <n v="46300"/>
    <n v="186885"/>
    <n v="404"/>
    <x v="1"/>
    <n v="3594"/>
    <m/>
    <x v="1"/>
    <x v="1"/>
    <x v="219"/>
    <x v="218"/>
    <x v="0"/>
    <x v="0"/>
    <x v="22"/>
    <x v="4"/>
    <x v="22"/>
  </r>
  <r>
    <n v="225"/>
    <x v="225"/>
    <s v="Enterprise-wide reciprocal success"/>
    <n v="67800"/>
    <n v="176398"/>
    <n v="260"/>
    <x v="1"/>
    <n v="5880"/>
    <m/>
    <x v="1"/>
    <x v="1"/>
    <x v="220"/>
    <x v="219"/>
    <x v="1"/>
    <x v="0"/>
    <x v="1"/>
    <x v="1"/>
    <x v="1"/>
  </r>
  <r>
    <n v="226"/>
    <x v="102"/>
    <s v="Progressive neutral middleware"/>
    <n v="3000"/>
    <n v="10999"/>
    <n v="367"/>
    <x v="1"/>
    <n v="112"/>
    <m/>
    <x v="1"/>
    <x v="1"/>
    <x v="221"/>
    <x v="122"/>
    <x v="0"/>
    <x v="0"/>
    <x v="14"/>
    <x v="7"/>
    <x v="14"/>
  </r>
  <r>
    <n v="227"/>
    <x v="226"/>
    <s v="Intuitive exuding process improvement"/>
    <n v="60900"/>
    <n v="102751"/>
    <n v="169"/>
    <x v="1"/>
    <n v="943"/>
    <m/>
    <x v="1"/>
    <x v="1"/>
    <x v="222"/>
    <x v="220"/>
    <x v="0"/>
    <x v="0"/>
    <x v="20"/>
    <x v="6"/>
    <x v="20"/>
  </r>
  <r>
    <n v="228"/>
    <x v="227"/>
    <s v="Exclusive real-time protocol"/>
    <n v="137900"/>
    <n v="165352"/>
    <n v="120"/>
    <x v="1"/>
    <n v="2468"/>
    <m/>
    <x v="1"/>
    <x v="1"/>
    <x v="172"/>
    <x v="221"/>
    <x v="0"/>
    <x v="0"/>
    <x v="10"/>
    <x v="4"/>
    <x v="10"/>
  </r>
  <r>
    <n v="229"/>
    <x v="228"/>
    <s v="Extended encompassing application"/>
    <n v="85600"/>
    <n v="165798"/>
    <n v="194"/>
    <x v="1"/>
    <n v="2551"/>
    <m/>
    <x v="1"/>
    <x v="1"/>
    <x v="223"/>
    <x v="222"/>
    <x v="0"/>
    <x v="1"/>
    <x v="20"/>
    <x v="6"/>
    <x v="20"/>
  </r>
  <r>
    <n v="230"/>
    <x v="229"/>
    <s v="Progressive value-added ability"/>
    <n v="2400"/>
    <n v="10084"/>
    <n v="420"/>
    <x v="1"/>
    <n v="101"/>
    <m/>
    <x v="1"/>
    <x v="1"/>
    <x v="224"/>
    <x v="223"/>
    <x v="0"/>
    <x v="0"/>
    <x v="11"/>
    <x v="6"/>
    <x v="11"/>
  </r>
  <r>
    <n v="231"/>
    <x v="230"/>
    <s v="Cross-platform uniform hardware"/>
    <n v="7200"/>
    <n v="5523"/>
    <n v="77"/>
    <x v="3"/>
    <n v="67"/>
    <m/>
    <x v="1"/>
    <x v="1"/>
    <x v="225"/>
    <x v="224"/>
    <x v="0"/>
    <x v="0"/>
    <x v="3"/>
    <x v="3"/>
    <x v="3"/>
  </r>
  <r>
    <n v="232"/>
    <x v="231"/>
    <s v="Progressive secondary portal"/>
    <n v="3400"/>
    <n v="5823"/>
    <n v="171"/>
    <x v="1"/>
    <n v="92"/>
    <m/>
    <x v="1"/>
    <x v="1"/>
    <x v="226"/>
    <x v="225"/>
    <x v="0"/>
    <x v="0"/>
    <x v="3"/>
    <x v="3"/>
    <x v="3"/>
  </r>
  <r>
    <n v="233"/>
    <x v="232"/>
    <s v="Multi-lateral national adapter"/>
    <n v="3800"/>
    <n v="6000"/>
    <n v="158"/>
    <x v="1"/>
    <n v="62"/>
    <m/>
    <x v="1"/>
    <x v="1"/>
    <x v="227"/>
    <x v="226"/>
    <x v="0"/>
    <x v="0"/>
    <x v="10"/>
    <x v="4"/>
    <x v="10"/>
  </r>
  <r>
    <n v="234"/>
    <x v="233"/>
    <s v="Enterprise-wide motivating matrices"/>
    <n v="7500"/>
    <n v="8181"/>
    <n v="109"/>
    <x v="1"/>
    <n v="149"/>
    <m/>
    <x v="6"/>
    <x v="6"/>
    <x v="228"/>
    <x v="227"/>
    <x v="0"/>
    <x v="1"/>
    <x v="11"/>
    <x v="6"/>
    <x v="11"/>
  </r>
  <r>
    <n v="235"/>
    <x v="234"/>
    <s v="Polarized upward-trending Local Area Network"/>
    <n v="8600"/>
    <n v="3589"/>
    <n v="42"/>
    <x v="0"/>
    <n v="92"/>
    <m/>
    <x v="1"/>
    <x v="1"/>
    <x v="229"/>
    <x v="228"/>
    <x v="0"/>
    <x v="0"/>
    <x v="10"/>
    <x v="4"/>
    <x v="10"/>
  </r>
  <r>
    <n v="236"/>
    <x v="235"/>
    <s v="Object-based directional function"/>
    <n v="39500"/>
    <n v="4323"/>
    <n v="11"/>
    <x v="0"/>
    <n v="57"/>
    <m/>
    <x v="2"/>
    <x v="2"/>
    <x v="230"/>
    <x v="229"/>
    <x v="0"/>
    <x v="1"/>
    <x v="1"/>
    <x v="1"/>
    <x v="1"/>
  </r>
  <r>
    <n v="237"/>
    <x v="236"/>
    <s v="Re-contextualized tangible open architecture"/>
    <n v="9300"/>
    <n v="14822"/>
    <n v="159"/>
    <x v="1"/>
    <n v="329"/>
    <m/>
    <x v="1"/>
    <x v="1"/>
    <x v="231"/>
    <x v="230"/>
    <x v="0"/>
    <x v="0"/>
    <x v="10"/>
    <x v="4"/>
    <x v="10"/>
  </r>
  <r>
    <n v="238"/>
    <x v="237"/>
    <s v="Distributed systemic adapter"/>
    <n v="2400"/>
    <n v="10138"/>
    <n v="422"/>
    <x v="1"/>
    <n v="97"/>
    <m/>
    <x v="3"/>
    <x v="3"/>
    <x v="232"/>
    <x v="231"/>
    <x v="0"/>
    <x v="1"/>
    <x v="3"/>
    <x v="3"/>
    <x v="3"/>
  </r>
  <r>
    <n v="239"/>
    <x v="238"/>
    <s v="Networked web-enabled instruction set"/>
    <n v="3200"/>
    <n v="3127"/>
    <n v="98"/>
    <x v="0"/>
    <n v="41"/>
    <m/>
    <x v="1"/>
    <x v="1"/>
    <x v="233"/>
    <x v="232"/>
    <x v="0"/>
    <x v="0"/>
    <x v="8"/>
    <x v="2"/>
    <x v="8"/>
  </r>
  <r>
    <n v="240"/>
    <x v="239"/>
    <s v="Vision-oriented dynamic service-desk"/>
    <n v="29400"/>
    <n v="123124"/>
    <n v="419"/>
    <x v="1"/>
    <n v="1784"/>
    <m/>
    <x v="1"/>
    <x v="1"/>
    <x v="194"/>
    <x v="233"/>
    <x v="0"/>
    <x v="0"/>
    <x v="3"/>
    <x v="3"/>
    <x v="3"/>
  </r>
  <r>
    <n v="241"/>
    <x v="240"/>
    <s v="Vision-oriented actuating open system"/>
    <n v="168500"/>
    <n v="171729"/>
    <n v="102"/>
    <x v="1"/>
    <n v="1684"/>
    <m/>
    <x v="2"/>
    <x v="2"/>
    <x v="234"/>
    <x v="234"/>
    <x v="0"/>
    <x v="1"/>
    <x v="9"/>
    <x v="5"/>
    <x v="9"/>
  </r>
  <r>
    <n v="242"/>
    <x v="241"/>
    <s v="Sharable scalable core"/>
    <n v="8400"/>
    <n v="10729"/>
    <n v="128"/>
    <x v="1"/>
    <n v="250"/>
    <m/>
    <x v="1"/>
    <x v="1"/>
    <x v="235"/>
    <x v="235"/>
    <x v="0"/>
    <x v="1"/>
    <x v="1"/>
    <x v="1"/>
    <x v="1"/>
  </r>
  <r>
    <n v="243"/>
    <x v="242"/>
    <s v="Customer-focused attitude-oriented function"/>
    <n v="2300"/>
    <n v="10240"/>
    <n v="445"/>
    <x v="1"/>
    <n v="238"/>
    <m/>
    <x v="1"/>
    <x v="1"/>
    <x v="236"/>
    <x v="236"/>
    <x v="0"/>
    <x v="0"/>
    <x v="3"/>
    <x v="3"/>
    <x v="3"/>
  </r>
  <r>
    <n v="244"/>
    <x v="243"/>
    <s v="Reverse-engineered system-worthy extranet"/>
    <n v="700"/>
    <n v="3988"/>
    <n v="570"/>
    <x v="1"/>
    <n v="53"/>
    <m/>
    <x v="1"/>
    <x v="1"/>
    <x v="237"/>
    <x v="237"/>
    <x v="0"/>
    <x v="0"/>
    <x v="3"/>
    <x v="3"/>
    <x v="3"/>
  </r>
  <r>
    <n v="245"/>
    <x v="244"/>
    <s v="Re-engineered systematic monitoring"/>
    <n v="2900"/>
    <n v="14771"/>
    <n v="509"/>
    <x v="1"/>
    <n v="214"/>
    <m/>
    <x v="1"/>
    <x v="1"/>
    <x v="238"/>
    <x v="238"/>
    <x v="0"/>
    <x v="0"/>
    <x v="3"/>
    <x v="3"/>
    <x v="3"/>
  </r>
  <r>
    <n v="246"/>
    <x v="245"/>
    <s v="Seamless value-added standardization"/>
    <n v="4500"/>
    <n v="14649"/>
    <n v="326"/>
    <x v="1"/>
    <n v="222"/>
    <m/>
    <x v="1"/>
    <x v="1"/>
    <x v="239"/>
    <x v="239"/>
    <x v="0"/>
    <x v="0"/>
    <x v="2"/>
    <x v="2"/>
    <x v="2"/>
  </r>
  <r>
    <n v="247"/>
    <x v="246"/>
    <s v="Triple-buffered fresh-thinking frame"/>
    <n v="19800"/>
    <n v="184658"/>
    <n v="933"/>
    <x v="1"/>
    <n v="1884"/>
    <m/>
    <x v="1"/>
    <x v="1"/>
    <x v="240"/>
    <x v="240"/>
    <x v="0"/>
    <x v="1"/>
    <x v="13"/>
    <x v="5"/>
    <x v="13"/>
  </r>
  <r>
    <n v="248"/>
    <x v="247"/>
    <s v="Streamlined holistic knowledgebase"/>
    <n v="6200"/>
    <n v="13103"/>
    <n v="211"/>
    <x v="1"/>
    <n v="218"/>
    <m/>
    <x v="2"/>
    <x v="2"/>
    <x v="241"/>
    <x v="241"/>
    <x v="0"/>
    <x v="0"/>
    <x v="20"/>
    <x v="6"/>
    <x v="20"/>
  </r>
  <r>
    <n v="249"/>
    <x v="248"/>
    <s v="Up-sized intermediate website"/>
    <n v="61500"/>
    <n v="168095"/>
    <n v="273"/>
    <x v="1"/>
    <n v="6465"/>
    <m/>
    <x v="1"/>
    <x v="1"/>
    <x v="242"/>
    <x v="242"/>
    <x v="0"/>
    <x v="0"/>
    <x v="18"/>
    <x v="5"/>
    <x v="18"/>
  </r>
  <r>
    <n v="250"/>
    <x v="249"/>
    <s v="Future-proofed directional synergy"/>
    <n v="100"/>
    <n v="3"/>
    <n v="3"/>
    <x v="0"/>
    <n v="1"/>
    <m/>
    <x v="1"/>
    <x v="1"/>
    <x v="67"/>
    <x v="243"/>
    <x v="0"/>
    <x v="0"/>
    <x v="1"/>
    <x v="1"/>
    <x v="1"/>
  </r>
  <r>
    <n v="251"/>
    <x v="250"/>
    <s v="Enhanced user-facing function"/>
    <n v="7100"/>
    <n v="3840"/>
    <n v="54"/>
    <x v="0"/>
    <n v="101"/>
    <m/>
    <x v="1"/>
    <x v="1"/>
    <x v="243"/>
    <x v="244"/>
    <x v="0"/>
    <x v="0"/>
    <x v="3"/>
    <x v="3"/>
    <x v="3"/>
  </r>
  <r>
    <n v="252"/>
    <x v="251"/>
    <s v="Operative bandwidth-monitored interface"/>
    <n v="1000"/>
    <n v="6263"/>
    <n v="626"/>
    <x v="1"/>
    <n v="59"/>
    <m/>
    <x v="1"/>
    <x v="1"/>
    <x v="244"/>
    <x v="245"/>
    <x v="0"/>
    <x v="0"/>
    <x v="3"/>
    <x v="3"/>
    <x v="3"/>
  </r>
  <r>
    <n v="253"/>
    <x v="252"/>
    <s v="Upgradable multi-state instruction set"/>
    <n v="121500"/>
    <n v="108161"/>
    <n v="89"/>
    <x v="0"/>
    <n v="1335"/>
    <m/>
    <x v="0"/>
    <x v="0"/>
    <x v="245"/>
    <x v="246"/>
    <x v="0"/>
    <x v="0"/>
    <x v="6"/>
    <x v="4"/>
    <x v="6"/>
  </r>
  <r>
    <n v="254"/>
    <x v="253"/>
    <s v="De-engineered static Local Area Network"/>
    <n v="4600"/>
    <n v="8505"/>
    <n v="185"/>
    <x v="1"/>
    <n v="88"/>
    <m/>
    <x v="1"/>
    <x v="1"/>
    <x v="246"/>
    <x v="247"/>
    <x v="0"/>
    <x v="0"/>
    <x v="9"/>
    <x v="5"/>
    <x v="9"/>
  </r>
  <r>
    <n v="255"/>
    <x v="254"/>
    <s v="Upgradable grid-enabled superstructure"/>
    <n v="80500"/>
    <n v="96735"/>
    <n v="120"/>
    <x v="1"/>
    <n v="1697"/>
    <m/>
    <x v="1"/>
    <x v="1"/>
    <x v="247"/>
    <x v="248"/>
    <x v="0"/>
    <x v="1"/>
    <x v="1"/>
    <x v="1"/>
    <x v="1"/>
  </r>
  <r>
    <n v="256"/>
    <x v="255"/>
    <s v="Optimized actuating toolset"/>
    <n v="4100"/>
    <n v="959"/>
    <n v="23"/>
    <x v="0"/>
    <n v="15"/>
    <m/>
    <x v="4"/>
    <x v="4"/>
    <x v="248"/>
    <x v="249"/>
    <x v="0"/>
    <x v="0"/>
    <x v="1"/>
    <x v="1"/>
    <x v="1"/>
  </r>
  <r>
    <n v="257"/>
    <x v="256"/>
    <s v="Decentralized exuding strategy"/>
    <n v="5700"/>
    <n v="8322"/>
    <n v="146"/>
    <x v="1"/>
    <n v="92"/>
    <m/>
    <x v="1"/>
    <x v="1"/>
    <x v="249"/>
    <x v="250"/>
    <x v="0"/>
    <x v="0"/>
    <x v="3"/>
    <x v="3"/>
    <x v="3"/>
  </r>
  <r>
    <n v="258"/>
    <x v="257"/>
    <s v="Assimilated coherent hardware"/>
    <n v="5000"/>
    <n v="13424"/>
    <n v="268"/>
    <x v="1"/>
    <n v="186"/>
    <m/>
    <x v="1"/>
    <x v="1"/>
    <x v="250"/>
    <x v="251"/>
    <x v="0"/>
    <x v="1"/>
    <x v="3"/>
    <x v="3"/>
    <x v="3"/>
  </r>
  <r>
    <n v="259"/>
    <x v="258"/>
    <s v="Multi-channeled responsive implementation"/>
    <n v="1800"/>
    <n v="10755"/>
    <n v="598"/>
    <x v="1"/>
    <n v="138"/>
    <m/>
    <x v="1"/>
    <x v="1"/>
    <x v="251"/>
    <x v="252"/>
    <x v="1"/>
    <x v="0"/>
    <x v="14"/>
    <x v="7"/>
    <x v="14"/>
  </r>
  <r>
    <n v="260"/>
    <x v="259"/>
    <s v="Centralized modular initiative"/>
    <n v="6300"/>
    <n v="9935"/>
    <n v="158"/>
    <x v="1"/>
    <n v="261"/>
    <m/>
    <x v="1"/>
    <x v="1"/>
    <x v="136"/>
    <x v="253"/>
    <x v="0"/>
    <x v="0"/>
    <x v="1"/>
    <x v="1"/>
    <x v="1"/>
  </r>
  <r>
    <n v="261"/>
    <x v="260"/>
    <s v="Reverse-engineered cohesive migration"/>
    <n v="84300"/>
    <n v="26303"/>
    <n v="31"/>
    <x v="0"/>
    <n v="454"/>
    <m/>
    <x v="1"/>
    <x v="1"/>
    <x v="252"/>
    <x v="254"/>
    <x v="0"/>
    <x v="1"/>
    <x v="1"/>
    <x v="1"/>
    <x v="1"/>
  </r>
  <r>
    <n v="262"/>
    <x v="261"/>
    <s v="Compatible multimedia hub"/>
    <n v="1700"/>
    <n v="5328"/>
    <n v="313"/>
    <x v="1"/>
    <n v="107"/>
    <m/>
    <x v="1"/>
    <x v="1"/>
    <x v="253"/>
    <x v="255"/>
    <x v="0"/>
    <x v="1"/>
    <x v="7"/>
    <x v="1"/>
    <x v="7"/>
  </r>
  <r>
    <n v="263"/>
    <x v="262"/>
    <s v="Organic eco-centric success"/>
    <n v="2900"/>
    <n v="10756"/>
    <n v="371"/>
    <x v="1"/>
    <n v="199"/>
    <m/>
    <x v="1"/>
    <x v="1"/>
    <x v="254"/>
    <x v="256"/>
    <x v="0"/>
    <x v="0"/>
    <x v="14"/>
    <x v="7"/>
    <x v="14"/>
  </r>
  <r>
    <n v="264"/>
    <x v="263"/>
    <s v="Virtual reciprocal policy"/>
    <n v="45600"/>
    <n v="165375"/>
    <n v="363"/>
    <x v="1"/>
    <n v="5512"/>
    <m/>
    <x v="1"/>
    <x v="1"/>
    <x v="255"/>
    <x v="257"/>
    <x v="0"/>
    <x v="0"/>
    <x v="3"/>
    <x v="3"/>
    <x v="3"/>
  </r>
  <r>
    <n v="265"/>
    <x v="264"/>
    <s v="Persevering interactive emulation"/>
    <n v="4900"/>
    <n v="6031"/>
    <n v="123"/>
    <x v="1"/>
    <n v="86"/>
    <m/>
    <x v="1"/>
    <x v="1"/>
    <x v="256"/>
    <x v="258"/>
    <x v="0"/>
    <x v="0"/>
    <x v="3"/>
    <x v="3"/>
    <x v="3"/>
  </r>
  <r>
    <n v="266"/>
    <x v="265"/>
    <s v="Proactive responsive emulation"/>
    <n v="111900"/>
    <n v="85902"/>
    <n v="77"/>
    <x v="0"/>
    <n v="3182"/>
    <m/>
    <x v="6"/>
    <x v="6"/>
    <x v="257"/>
    <x v="259"/>
    <x v="0"/>
    <x v="1"/>
    <x v="17"/>
    <x v="1"/>
    <x v="17"/>
  </r>
  <r>
    <n v="267"/>
    <x v="266"/>
    <s v="Extended eco-centric function"/>
    <n v="61600"/>
    <n v="143910"/>
    <n v="234"/>
    <x v="1"/>
    <n v="2768"/>
    <m/>
    <x v="2"/>
    <x v="2"/>
    <x v="258"/>
    <x v="260"/>
    <x v="0"/>
    <x v="0"/>
    <x v="3"/>
    <x v="3"/>
    <x v="3"/>
  </r>
  <r>
    <n v="268"/>
    <x v="267"/>
    <s v="Networked optimal productivity"/>
    <n v="1500"/>
    <n v="2708"/>
    <n v="181"/>
    <x v="1"/>
    <n v="48"/>
    <m/>
    <x v="1"/>
    <x v="1"/>
    <x v="259"/>
    <x v="261"/>
    <x v="0"/>
    <x v="0"/>
    <x v="4"/>
    <x v="4"/>
    <x v="4"/>
  </r>
  <r>
    <n v="269"/>
    <x v="268"/>
    <s v="Persistent attitude-oriented approach"/>
    <n v="3500"/>
    <n v="8842"/>
    <n v="253"/>
    <x v="1"/>
    <n v="87"/>
    <m/>
    <x v="1"/>
    <x v="1"/>
    <x v="260"/>
    <x v="262"/>
    <x v="0"/>
    <x v="0"/>
    <x v="19"/>
    <x v="4"/>
    <x v="19"/>
  </r>
  <r>
    <n v="270"/>
    <x v="269"/>
    <s v="Triple-buffered 4thgeneration toolset"/>
    <n v="173900"/>
    <n v="47260"/>
    <n v="27"/>
    <x v="3"/>
    <n v="1890"/>
    <m/>
    <x v="1"/>
    <x v="1"/>
    <x v="261"/>
    <x v="263"/>
    <x v="0"/>
    <x v="0"/>
    <x v="11"/>
    <x v="6"/>
    <x v="11"/>
  </r>
  <r>
    <n v="271"/>
    <x v="270"/>
    <s v="Progressive zero administration leverage"/>
    <n v="153700"/>
    <n v="1953"/>
    <n v="1"/>
    <x v="2"/>
    <n v="61"/>
    <m/>
    <x v="1"/>
    <x v="1"/>
    <x v="262"/>
    <x v="264"/>
    <x v="0"/>
    <x v="0"/>
    <x v="14"/>
    <x v="7"/>
    <x v="14"/>
  </r>
  <r>
    <n v="272"/>
    <x v="271"/>
    <s v="Networked radical neural-net"/>
    <n v="51100"/>
    <n v="155349"/>
    <n v="304"/>
    <x v="1"/>
    <n v="1894"/>
    <m/>
    <x v="1"/>
    <x v="1"/>
    <x v="263"/>
    <x v="265"/>
    <x v="0"/>
    <x v="1"/>
    <x v="3"/>
    <x v="3"/>
    <x v="3"/>
  </r>
  <r>
    <n v="273"/>
    <x v="272"/>
    <s v="Re-engineered heuristic forecast"/>
    <n v="7800"/>
    <n v="10704"/>
    <n v="137"/>
    <x v="1"/>
    <n v="282"/>
    <m/>
    <x v="0"/>
    <x v="0"/>
    <x v="264"/>
    <x v="266"/>
    <x v="0"/>
    <x v="0"/>
    <x v="3"/>
    <x v="3"/>
    <x v="3"/>
  </r>
  <r>
    <n v="274"/>
    <x v="273"/>
    <s v="Fully-configurable background algorithm"/>
    <n v="2400"/>
    <n v="773"/>
    <n v="32"/>
    <x v="0"/>
    <n v="15"/>
    <m/>
    <x v="1"/>
    <x v="1"/>
    <x v="265"/>
    <x v="267"/>
    <x v="0"/>
    <x v="0"/>
    <x v="3"/>
    <x v="3"/>
    <x v="3"/>
  </r>
  <r>
    <n v="275"/>
    <x v="274"/>
    <s v="Stand-alone discrete Graphical User Interface"/>
    <n v="3900"/>
    <n v="9419"/>
    <n v="242"/>
    <x v="1"/>
    <n v="116"/>
    <m/>
    <x v="1"/>
    <x v="1"/>
    <x v="266"/>
    <x v="153"/>
    <x v="0"/>
    <x v="0"/>
    <x v="18"/>
    <x v="5"/>
    <x v="18"/>
  </r>
  <r>
    <n v="276"/>
    <x v="275"/>
    <s v="Front-line foreground project"/>
    <n v="5500"/>
    <n v="5324"/>
    <n v="97"/>
    <x v="0"/>
    <n v="133"/>
    <m/>
    <x v="1"/>
    <x v="1"/>
    <x v="267"/>
    <x v="268"/>
    <x v="0"/>
    <x v="1"/>
    <x v="11"/>
    <x v="6"/>
    <x v="11"/>
  </r>
  <r>
    <n v="277"/>
    <x v="276"/>
    <s v="Persevering system-worthy info-mediaries"/>
    <n v="700"/>
    <n v="7465"/>
    <n v="1066"/>
    <x v="1"/>
    <n v="83"/>
    <m/>
    <x v="1"/>
    <x v="1"/>
    <x v="268"/>
    <x v="269"/>
    <x v="0"/>
    <x v="0"/>
    <x v="3"/>
    <x v="3"/>
    <x v="3"/>
  </r>
  <r>
    <n v="278"/>
    <x v="277"/>
    <s v="Distributed multi-tasking strategy"/>
    <n v="2700"/>
    <n v="8799"/>
    <n v="326"/>
    <x v="1"/>
    <n v="91"/>
    <m/>
    <x v="1"/>
    <x v="1"/>
    <x v="269"/>
    <x v="270"/>
    <x v="0"/>
    <x v="0"/>
    <x v="2"/>
    <x v="2"/>
    <x v="2"/>
  </r>
  <r>
    <n v="279"/>
    <x v="278"/>
    <s v="Vision-oriented methodical application"/>
    <n v="8000"/>
    <n v="13656"/>
    <n v="171"/>
    <x v="1"/>
    <n v="546"/>
    <m/>
    <x v="1"/>
    <x v="1"/>
    <x v="270"/>
    <x v="271"/>
    <x v="0"/>
    <x v="0"/>
    <x v="3"/>
    <x v="3"/>
    <x v="3"/>
  </r>
  <r>
    <n v="280"/>
    <x v="279"/>
    <s v="Function-based high-level infrastructure"/>
    <n v="2500"/>
    <n v="14536"/>
    <n v="581"/>
    <x v="1"/>
    <n v="393"/>
    <m/>
    <x v="1"/>
    <x v="1"/>
    <x v="271"/>
    <x v="272"/>
    <x v="0"/>
    <x v="0"/>
    <x v="10"/>
    <x v="4"/>
    <x v="10"/>
  </r>
  <r>
    <n v="281"/>
    <x v="280"/>
    <s v="Profound object-oriented paradigm"/>
    <n v="164500"/>
    <n v="150552"/>
    <n v="92"/>
    <x v="0"/>
    <n v="2062"/>
    <m/>
    <x v="1"/>
    <x v="1"/>
    <x v="272"/>
    <x v="273"/>
    <x v="0"/>
    <x v="1"/>
    <x v="3"/>
    <x v="3"/>
    <x v="3"/>
  </r>
  <r>
    <n v="282"/>
    <x v="281"/>
    <s v="Virtual contextually-based circuit"/>
    <n v="8400"/>
    <n v="9076"/>
    <n v="108"/>
    <x v="1"/>
    <n v="133"/>
    <m/>
    <x v="1"/>
    <x v="1"/>
    <x v="73"/>
    <x v="274"/>
    <x v="0"/>
    <x v="1"/>
    <x v="19"/>
    <x v="4"/>
    <x v="19"/>
  </r>
  <r>
    <n v="283"/>
    <x v="282"/>
    <s v="Business-focused dynamic instruction set"/>
    <n v="8100"/>
    <n v="1517"/>
    <n v="19"/>
    <x v="0"/>
    <n v="29"/>
    <m/>
    <x v="3"/>
    <x v="3"/>
    <x v="273"/>
    <x v="148"/>
    <x v="0"/>
    <x v="0"/>
    <x v="1"/>
    <x v="1"/>
    <x v="1"/>
  </r>
  <r>
    <n v="284"/>
    <x v="283"/>
    <s v="Ameliorated fresh-thinking protocol"/>
    <n v="9800"/>
    <n v="8153"/>
    <n v="83"/>
    <x v="0"/>
    <n v="132"/>
    <m/>
    <x v="1"/>
    <x v="1"/>
    <x v="274"/>
    <x v="275"/>
    <x v="0"/>
    <x v="0"/>
    <x v="2"/>
    <x v="2"/>
    <x v="2"/>
  </r>
  <r>
    <n v="285"/>
    <x v="284"/>
    <s v="Front-line optimizing emulation"/>
    <n v="900"/>
    <n v="6357"/>
    <n v="706"/>
    <x v="1"/>
    <n v="254"/>
    <m/>
    <x v="1"/>
    <x v="1"/>
    <x v="275"/>
    <x v="276"/>
    <x v="0"/>
    <x v="0"/>
    <x v="3"/>
    <x v="3"/>
    <x v="3"/>
  </r>
  <r>
    <n v="286"/>
    <x v="285"/>
    <s v="Devolved uniform complexity"/>
    <n v="112100"/>
    <n v="19557"/>
    <n v="17"/>
    <x v="3"/>
    <n v="184"/>
    <m/>
    <x v="1"/>
    <x v="1"/>
    <x v="276"/>
    <x v="72"/>
    <x v="0"/>
    <x v="0"/>
    <x v="3"/>
    <x v="3"/>
    <x v="3"/>
  </r>
  <r>
    <n v="287"/>
    <x v="286"/>
    <s v="Public-key intangible superstructure"/>
    <n v="6300"/>
    <n v="13213"/>
    <n v="210"/>
    <x v="1"/>
    <n v="176"/>
    <m/>
    <x v="1"/>
    <x v="1"/>
    <x v="277"/>
    <x v="277"/>
    <x v="0"/>
    <x v="0"/>
    <x v="5"/>
    <x v="1"/>
    <x v="5"/>
  </r>
  <r>
    <n v="288"/>
    <x v="287"/>
    <s v="Secured global success"/>
    <n v="5600"/>
    <n v="5476"/>
    <n v="98"/>
    <x v="0"/>
    <n v="137"/>
    <m/>
    <x v="3"/>
    <x v="3"/>
    <x v="278"/>
    <x v="278"/>
    <x v="0"/>
    <x v="1"/>
    <x v="16"/>
    <x v="1"/>
    <x v="16"/>
  </r>
  <r>
    <n v="289"/>
    <x v="288"/>
    <s v="Grass-roots mission-critical capability"/>
    <n v="800"/>
    <n v="13474"/>
    <n v="1684"/>
    <x v="1"/>
    <n v="337"/>
    <m/>
    <x v="0"/>
    <x v="0"/>
    <x v="279"/>
    <x v="71"/>
    <x v="0"/>
    <x v="0"/>
    <x v="3"/>
    <x v="3"/>
    <x v="3"/>
  </r>
  <r>
    <n v="290"/>
    <x v="289"/>
    <s v="Advanced global data-warehouse"/>
    <n v="168600"/>
    <n v="91722"/>
    <n v="54"/>
    <x v="0"/>
    <n v="908"/>
    <m/>
    <x v="1"/>
    <x v="1"/>
    <x v="280"/>
    <x v="279"/>
    <x v="0"/>
    <x v="1"/>
    <x v="4"/>
    <x v="4"/>
    <x v="4"/>
  </r>
  <r>
    <n v="291"/>
    <x v="290"/>
    <s v="Self-enabling uniform complexity"/>
    <n v="1800"/>
    <n v="8219"/>
    <n v="457"/>
    <x v="1"/>
    <n v="107"/>
    <m/>
    <x v="1"/>
    <x v="1"/>
    <x v="281"/>
    <x v="280"/>
    <x v="1"/>
    <x v="0"/>
    <x v="2"/>
    <x v="2"/>
    <x v="2"/>
  </r>
  <r>
    <n v="292"/>
    <x v="291"/>
    <s v="Versatile cohesive encoding"/>
    <n v="7300"/>
    <n v="717"/>
    <n v="10"/>
    <x v="0"/>
    <n v="10"/>
    <m/>
    <x v="1"/>
    <x v="1"/>
    <x v="282"/>
    <x v="281"/>
    <x v="0"/>
    <x v="0"/>
    <x v="0"/>
    <x v="0"/>
    <x v="0"/>
  </r>
  <r>
    <n v="293"/>
    <x v="292"/>
    <s v="Organized executive solution"/>
    <n v="6500"/>
    <n v="1065"/>
    <n v="16"/>
    <x v="3"/>
    <n v="32"/>
    <m/>
    <x v="6"/>
    <x v="6"/>
    <x v="283"/>
    <x v="282"/>
    <x v="0"/>
    <x v="0"/>
    <x v="3"/>
    <x v="3"/>
    <x v="3"/>
  </r>
  <r>
    <n v="294"/>
    <x v="293"/>
    <s v="Automated local emulation"/>
    <n v="600"/>
    <n v="8038"/>
    <n v="1340"/>
    <x v="1"/>
    <n v="183"/>
    <m/>
    <x v="1"/>
    <x v="1"/>
    <x v="284"/>
    <x v="283"/>
    <x v="0"/>
    <x v="0"/>
    <x v="3"/>
    <x v="3"/>
    <x v="3"/>
  </r>
  <r>
    <n v="295"/>
    <x v="294"/>
    <s v="Enterprise-wide intermediate middleware"/>
    <n v="192900"/>
    <n v="68769"/>
    <n v="36"/>
    <x v="0"/>
    <n v="1910"/>
    <m/>
    <x v="5"/>
    <x v="5"/>
    <x v="285"/>
    <x v="284"/>
    <x v="0"/>
    <x v="0"/>
    <x v="3"/>
    <x v="3"/>
    <x v="3"/>
  </r>
  <r>
    <n v="296"/>
    <x v="295"/>
    <s v="Grass-roots real-time Local Area Network"/>
    <n v="6100"/>
    <n v="3352"/>
    <n v="55"/>
    <x v="0"/>
    <n v="38"/>
    <m/>
    <x v="2"/>
    <x v="2"/>
    <x v="286"/>
    <x v="285"/>
    <x v="0"/>
    <x v="0"/>
    <x v="3"/>
    <x v="3"/>
    <x v="3"/>
  </r>
  <r>
    <n v="297"/>
    <x v="296"/>
    <s v="Organized client-driven capacity"/>
    <n v="7200"/>
    <n v="6785"/>
    <n v="94"/>
    <x v="0"/>
    <n v="104"/>
    <m/>
    <x v="2"/>
    <x v="2"/>
    <x v="287"/>
    <x v="286"/>
    <x v="0"/>
    <x v="1"/>
    <x v="3"/>
    <x v="3"/>
    <x v="3"/>
  </r>
  <r>
    <n v="298"/>
    <x v="297"/>
    <s v="Adaptive intangible database"/>
    <n v="3500"/>
    <n v="5037"/>
    <n v="144"/>
    <x v="1"/>
    <n v="72"/>
    <m/>
    <x v="1"/>
    <x v="1"/>
    <x v="288"/>
    <x v="287"/>
    <x v="0"/>
    <x v="1"/>
    <x v="1"/>
    <x v="1"/>
    <x v="1"/>
  </r>
  <r>
    <n v="299"/>
    <x v="298"/>
    <s v="Grass-roots contextually-based algorithm"/>
    <n v="3800"/>
    <n v="1954"/>
    <n v="51"/>
    <x v="0"/>
    <n v="49"/>
    <m/>
    <x v="1"/>
    <x v="1"/>
    <x v="289"/>
    <x v="288"/>
    <x v="0"/>
    <x v="0"/>
    <x v="0"/>
    <x v="0"/>
    <x v="0"/>
  </r>
  <r>
    <n v="300"/>
    <x v="299"/>
    <s v="Focused executive core"/>
    <n v="100"/>
    <n v="5"/>
    <n v="5"/>
    <x v="0"/>
    <n v="1"/>
    <m/>
    <x v="3"/>
    <x v="3"/>
    <x v="290"/>
    <x v="289"/>
    <x v="0"/>
    <x v="1"/>
    <x v="9"/>
    <x v="5"/>
    <x v="9"/>
  </r>
  <r>
    <n v="301"/>
    <x v="300"/>
    <s v="Multi-channeled disintermediate policy"/>
    <n v="900"/>
    <n v="12102"/>
    <n v="1345"/>
    <x v="1"/>
    <n v="295"/>
    <m/>
    <x v="1"/>
    <x v="1"/>
    <x v="291"/>
    <x v="290"/>
    <x v="0"/>
    <x v="0"/>
    <x v="4"/>
    <x v="4"/>
    <x v="4"/>
  </r>
  <r>
    <n v="302"/>
    <x v="301"/>
    <s v="Customizable bi-directional hardware"/>
    <n v="76100"/>
    <n v="24234"/>
    <n v="32"/>
    <x v="0"/>
    <n v="245"/>
    <m/>
    <x v="1"/>
    <x v="1"/>
    <x v="292"/>
    <x v="18"/>
    <x v="0"/>
    <x v="0"/>
    <x v="3"/>
    <x v="3"/>
    <x v="3"/>
  </r>
  <r>
    <n v="303"/>
    <x v="302"/>
    <s v="Networked optimal architecture"/>
    <n v="3400"/>
    <n v="2809"/>
    <n v="83"/>
    <x v="0"/>
    <n v="32"/>
    <m/>
    <x v="1"/>
    <x v="1"/>
    <x v="293"/>
    <x v="291"/>
    <x v="0"/>
    <x v="0"/>
    <x v="7"/>
    <x v="1"/>
    <x v="7"/>
  </r>
  <r>
    <n v="304"/>
    <x v="303"/>
    <s v="User-friendly discrete benchmark"/>
    <n v="2100"/>
    <n v="11469"/>
    <n v="546"/>
    <x v="1"/>
    <n v="142"/>
    <m/>
    <x v="1"/>
    <x v="1"/>
    <x v="294"/>
    <x v="292"/>
    <x v="0"/>
    <x v="0"/>
    <x v="4"/>
    <x v="4"/>
    <x v="4"/>
  </r>
  <r>
    <n v="305"/>
    <x v="304"/>
    <s v="Grass-roots actuating policy"/>
    <n v="2800"/>
    <n v="8014"/>
    <n v="286"/>
    <x v="1"/>
    <n v="85"/>
    <m/>
    <x v="1"/>
    <x v="1"/>
    <x v="295"/>
    <x v="293"/>
    <x v="0"/>
    <x v="0"/>
    <x v="3"/>
    <x v="3"/>
    <x v="3"/>
  </r>
  <r>
    <n v="306"/>
    <x v="305"/>
    <s v="Enterprise-wide 3rdgeneration knowledge user"/>
    <n v="6500"/>
    <n v="514"/>
    <n v="8"/>
    <x v="0"/>
    <n v="7"/>
    <m/>
    <x v="1"/>
    <x v="1"/>
    <x v="296"/>
    <x v="294"/>
    <x v="0"/>
    <x v="1"/>
    <x v="3"/>
    <x v="3"/>
    <x v="3"/>
  </r>
  <r>
    <n v="307"/>
    <x v="306"/>
    <s v="Face-to-face zero tolerance moderator"/>
    <n v="32900"/>
    <n v="43473"/>
    <n v="132"/>
    <x v="1"/>
    <n v="659"/>
    <m/>
    <x v="3"/>
    <x v="3"/>
    <x v="297"/>
    <x v="295"/>
    <x v="0"/>
    <x v="1"/>
    <x v="13"/>
    <x v="5"/>
    <x v="13"/>
  </r>
  <r>
    <n v="308"/>
    <x v="307"/>
    <s v="Grass-roots optimizing projection"/>
    <n v="118200"/>
    <n v="87560"/>
    <n v="74"/>
    <x v="0"/>
    <n v="803"/>
    <m/>
    <x v="1"/>
    <x v="1"/>
    <x v="298"/>
    <x v="296"/>
    <x v="0"/>
    <x v="0"/>
    <x v="3"/>
    <x v="3"/>
    <x v="3"/>
  </r>
  <r>
    <n v="309"/>
    <x v="308"/>
    <s v="User-centric 6thgeneration attitude"/>
    <n v="4100"/>
    <n v="3087"/>
    <n v="75"/>
    <x v="3"/>
    <n v="75"/>
    <m/>
    <x v="1"/>
    <x v="1"/>
    <x v="299"/>
    <x v="297"/>
    <x v="0"/>
    <x v="1"/>
    <x v="7"/>
    <x v="1"/>
    <x v="7"/>
  </r>
  <r>
    <n v="310"/>
    <x v="309"/>
    <s v="Switchable zero tolerance website"/>
    <n v="7800"/>
    <n v="1586"/>
    <n v="20"/>
    <x v="0"/>
    <n v="16"/>
    <m/>
    <x v="1"/>
    <x v="1"/>
    <x v="300"/>
    <x v="298"/>
    <x v="0"/>
    <x v="0"/>
    <x v="11"/>
    <x v="6"/>
    <x v="11"/>
  </r>
  <r>
    <n v="311"/>
    <x v="310"/>
    <s v="Focused real-time help-desk"/>
    <n v="6300"/>
    <n v="12812"/>
    <n v="203"/>
    <x v="1"/>
    <n v="121"/>
    <m/>
    <x v="1"/>
    <x v="1"/>
    <x v="247"/>
    <x v="299"/>
    <x v="0"/>
    <x v="0"/>
    <x v="3"/>
    <x v="3"/>
    <x v="3"/>
  </r>
  <r>
    <n v="312"/>
    <x v="311"/>
    <s v="Robust impactful approach"/>
    <n v="59100"/>
    <n v="183345"/>
    <n v="310"/>
    <x v="1"/>
    <n v="3742"/>
    <m/>
    <x v="1"/>
    <x v="1"/>
    <x v="244"/>
    <x v="300"/>
    <x v="0"/>
    <x v="0"/>
    <x v="3"/>
    <x v="3"/>
    <x v="3"/>
  </r>
  <r>
    <n v="313"/>
    <x v="312"/>
    <s v="Secured maximized policy"/>
    <n v="2200"/>
    <n v="8697"/>
    <n v="395"/>
    <x v="1"/>
    <n v="223"/>
    <m/>
    <x v="1"/>
    <x v="1"/>
    <x v="301"/>
    <x v="301"/>
    <x v="0"/>
    <x v="0"/>
    <x v="1"/>
    <x v="1"/>
    <x v="1"/>
  </r>
  <r>
    <n v="314"/>
    <x v="313"/>
    <s v="Realigned upward-trending strategy"/>
    <n v="1400"/>
    <n v="4126"/>
    <n v="295"/>
    <x v="1"/>
    <n v="133"/>
    <m/>
    <x v="1"/>
    <x v="1"/>
    <x v="188"/>
    <x v="162"/>
    <x v="0"/>
    <x v="1"/>
    <x v="4"/>
    <x v="4"/>
    <x v="4"/>
  </r>
  <r>
    <n v="315"/>
    <x v="314"/>
    <s v="Open-source interactive knowledge user"/>
    <n v="9500"/>
    <n v="3220"/>
    <n v="34"/>
    <x v="0"/>
    <n v="31"/>
    <m/>
    <x v="1"/>
    <x v="1"/>
    <x v="302"/>
    <x v="302"/>
    <x v="0"/>
    <x v="0"/>
    <x v="3"/>
    <x v="3"/>
    <x v="3"/>
  </r>
  <r>
    <n v="316"/>
    <x v="315"/>
    <s v="Configurable demand-driven matrix"/>
    <n v="9600"/>
    <n v="6401"/>
    <n v="67"/>
    <x v="0"/>
    <n v="108"/>
    <m/>
    <x v="6"/>
    <x v="6"/>
    <x v="303"/>
    <x v="303"/>
    <x v="0"/>
    <x v="1"/>
    <x v="0"/>
    <x v="0"/>
    <x v="0"/>
  </r>
  <r>
    <n v="317"/>
    <x v="316"/>
    <s v="Cross-group coherent hierarchy"/>
    <n v="6600"/>
    <n v="1269"/>
    <n v="19"/>
    <x v="0"/>
    <n v="30"/>
    <m/>
    <x v="1"/>
    <x v="1"/>
    <x v="304"/>
    <x v="304"/>
    <x v="0"/>
    <x v="0"/>
    <x v="3"/>
    <x v="3"/>
    <x v="3"/>
  </r>
  <r>
    <n v="318"/>
    <x v="317"/>
    <s v="Decentralized demand-driven open system"/>
    <n v="5700"/>
    <n v="903"/>
    <n v="16"/>
    <x v="0"/>
    <n v="17"/>
    <m/>
    <x v="1"/>
    <x v="1"/>
    <x v="305"/>
    <x v="305"/>
    <x v="0"/>
    <x v="0"/>
    <x v="1"/>
    <x v="1"/>
    <x v="1"/>
  </r>
  <r>
    <n v="319"/>
    <x v="318"/>
    <s v="Advanced empowering matrix"/>
    <n v="8400"/>
    <n v="3251"/>
    <n v="39"/>
    <x v="3"/>
    <n v="64"/>
    <m/>
    <x v="1"/>
    <x v="1"/>
    <x v="306"/>
    <x v="306"/>
    <x v="0"/>
    <x v="0"/>
    <x v="2"/>
    <x v="2"/>
    <x v="2"/>
  </r>
  <r>
    <n v="320"/>
    <x v="319"/>
    <s v="Phased holistic implementation"/>
    <n v="84400"/>
    <n v="8092"/>
    <n v="10"/>
    <x v="0"/>
    <n v="80"/>
    <m/>
    <x v="1"/>
    <x v="1"/>
    <x v="307"/>
    <x v="307"/>
    <x v="0"/>
    <x v="0"/>
    <x v="13"/>
    <x v="5"/>
    <x v="13"/>
  </r>
  <r>
    <n v="321"/>
    <x v="320"/>
    <s v="Proactive attitude-oriented knowledge user"/>
    <n v="170400"/>
    <n v="160422"/>
    <n v="94"/>
    <x v="0"/>
    <n v="2468"/>
    <m/>
    <x v="1"/>
    <x v="1"/>
    <x v="308"/>
    <x v="308"/>
    <x v="0"/>
    <x v="0"/>
    <x v="12"/>
    <x v="4"/>
    <x v="12"/>
  </r>
  <r>
    <n v="322"/>
    <x v="321"/>
    <s v="Visionary asymmetric Graphical User Interface"/>
    <n v="117900"/>
    <n v="196377"/>
    <n v="167"/>
    <x v="1"/>
    <n v="5168"/>
    <m/>
    <x v="1"/>
    <x v="1"/>
    <x v="309"/>
    <x v="309"/>
    <x v="0"/>
    <x v="0"/>
    <x v="3"/>
    <x v="3"/>
    <x v="3"/>
  </r>
  <r>
    <n v="323"/>
    <x v="322"/>
    <s v="Integrated zero-defect help-desk"/>
    <n v="8900"/>
    <n v="2148"/>
    <n v="24"/>
    <x v="0"/>
    <n v="26"/>
    <m/>
    <x v="4"/>
    <x v="4"/>
    <x v="310"/>
    <x v="310"/>
    <x v="0"/>
    <x v="0"/>
    <x v="4"/>
    <x v="4"/>
    <x v="4"/>
  </r>
  <r>
    <n v="324"/>
    <x v="323"/>
    <s v="Inverse analyzing matrices"/>
    <n v="7100"/>
    <n v="11648"/>
    <n v="164"/>
    <x v="1"/>
    <n v="307"/>
    <m/>
    <x v="1"/>
    <x v="1"/>
    <x v="311"/>
    <x v="311"/>
    <x v="0"/>
    <x v="1"/>
    <x v="3"/>
    <x v="3"/>
    <x v="3"/>
  </r>
  <r>
    <n v="325"/>
    <x v="324"/>
    <s v="Programmable systemic implementation"/>
    <n v="6500"/>
    <n v="5897"/>
    <n v="91"/>
    <x v="0"/>
    <n v="73"/>
    <m/>
    <x v="1"/>
    <x v="1"/>
    <x v="79"/>
    <x v="312"/>
    <x v="0"/>
    <x v="1"/>
    <x v="3"/>
    <x v="3"/>
    <x v="3"/>
  </r>
  <r>
    <n v="326"/>
    <x v="325"/>
    <s v="Multi-channeled next generation architecture"/>
    <n v="7200"/>
    <n v="3326"/>
    <n v="46"/>
    <x v="0"/>
    <n v="128"/>
    <m/>
    <x v="1"/>
    <x v="1"/>
    <x v="312"/>
    <x v="313"/>
    <x v="0"/>
    <x v="0"/>
    <x v="10"/>
    <x v="4"/>
    <x v="10"/>
  </r>
  <r>
    <n v="327"/>
    <x v="326"/>
    <s v="Digitized 3rdgeneration encoding"/>
    <n v="2600"/>
    <n v="1002"/>
    <n v="39"/>
    <x v="0"/>
    <n v="33"/>
    <m/>
    <x v="1"/>
    <x v="1"/>
    <x v="313"/>
    <x v="314"/>
    <x v="0"/>
    <x v="1"/>
    <x v="3"/>
    <x v="3"/>
    <x v="3"/>
  </r>
  <r>
    <n v="328"/>
    <x v="327"/>
    <s v="Innovative well-modulated functionalities"/>
    <n v="98700"/>
    <n v="131826"/>
    <n v="134"/>
    <x v="1"/>
    <n v="2441"/>
    <m/>
    <x v="1"/>
    <x v="1"/>
    <x v="314"/>
    <x v="315"/>
    <x v="0"/>
    <x v="0"/>
    <x v="1"/>
    <x v="1"/>
    <x v="1"/>
  </r>
  <r>
    <n v="329"/>
    <x v="328"/>
    <s v="Fundamental incremental database"/>
    <n v="93800"/>
    <n v="21477"/>
    <n v="23"/>
    <x v="2"/>
    <n v="211"/>
    <m/>
    <x v="1"/>
    <x v="1"/>
    <x v="315"/>
    <x v="316"/>
    <x v="0"/>
    <x v="0"/>
    <x v="11"/>
    <x v="6"/>
    <x v="11"/>
  </r>
  <r>
    <n v="330"/>
    <x v="329"/>
    <s v="Expanded encompassing open architecture"/>
    <n v="33700"/>
    <n v="62330"/>
    <n v="185"/>
    <x v="1"/>
    <n v="1385"/>
    <m/>
    <x v="4"/>
    <x v="4"/>
    <x v="316"/>
    <x v="317"/>
    <x v="0"/>
    <x v="0"/>
    <x v="4"/>
    <x v="4"/>
    <x v="4"/>
  </r>
  <r>
    <n v="331"/>
    <x v="330"/>
    <s v="Intuitive static portal"/>
    <n v="3300"/>
    <n v="14643"/>
    <n v="444"/>
    <x v="1"/>
    <n v="190"/>
    <m/>
    <x v="1"/>
    <x v="1"/>
    <x v="317"/>
    <x v="318"/>
    <x v="0"/>
    <x v="0"/>
    <x v="0"/>
    <x v="0"/>
    <x v="0"/>
  </r>
  <r>
    <n v="332"/>
    <x v="331"/>
    <s v="Optional bandwidth-monitored definition"/>
    <n v="20700"/>
    <n v="41396"/>
    <n v="200"/>
    <x v="1"/>
    <n v="470"/>
    <m/>
    <x v="1"/>
    <x v="1"/>
    <x v="318"/>
    <x v="319"/>
    <x v="0"/>
    <x v="0"/>
    <x v="8"/>
    <x v="2"/>
    <x v="8"/>
  </r>
  <r>
    <n v="333"/>
    <x v="332"/>
    <s v="Persistent well-modulated synergy"/>
    <n v="9600"/>
    <n v="11900"/>
    <n v="124"/>
    <x v="1"/>
    <n v="253"/>
    <m/>
    <x v="1"/>
    <x v="1"/>
    <x v="319"/>
    <x v="320"/>
    <x v="0"/>
    <x v="0"/>
    <x v="3"/>
    <x v="3"/>
    <x v="3"/>
  </r>
  <r>
    <n v="334"/>
    <x v="333"/>
    <s v="Assimilated discrete algorithm"/>
    <n v="66200"/>
    <n v="123538"/>
    <n v="187"/>
    <x v="1"/>
    <n v="1113"/>
    <m/>
    <x v="1"/>
    <x v="1"/>
    <x v="32"/>
    <x v="321"/>
    <x v="0"/>
    <x v="0"/>
    <x v="1"/>
    <x v="1"/>
    <x v="1"/>
  </r>
  <r>
    <n v="335"/>
    <x v="334"/>
    <s v="Operative uniform hub"/>
    <n v="173800"/>
    <n v="198628"/>
    <n v="114"/>
    <x v="1"/>
    <n v="2283"/>
    <m/>
    <x v="1"/>
    <x v="1"/>
    <x v="320"/>
    <x v="322"/>
    <x v="0"/>
    <x v="0"/>
    <x v="1"/>
    <x v="1"/>
    <x v="1"/>
  </r>
  <r>
    <n v="336"/>
    <x v="335"/>
    <s v="Customizable intangible capability"/>
    <n v="70700"/>
    <n v="68602"/>
    <n v="97"/>
    <x v="0"/>
    <n v="1072"/>
    <m/>
    <x v="1"/>
    <x v="1"/>
    <x v="321"/>
    <x v="323"/>
    <x v="0"/>
    <x v="1"/>
    <x v="1"/>
    <x v="1"/>
    <x v="1"/>
  </r>
  <r>
    <n v="337"/>
    <x v="336"/>
    <s v="Innovative didactic analyzer"/>
    <n v="94500"/>
    <n v="116064"/>
    <n v="123"/>
    <x v="1"/>
    <n v="1095"/>
    <m/>
    <x v="1"/>
    <x v="1"/>
    <x v="322"/>
    <x v="324"/>
    <x v="0"/>
    <x v="0"/>
    <x v="3"/>
    <x v="3"/>
    <x v="3"/>
  </r>
  <r>
    <n v="338"/>
    <x v="337"/>
    <s v="Decentralized intangible encoding"/>
    <n v="69800"/>
    <n v="125042"/>
    <n v="179"/>
    <x v="1"/>
    <n v="1690"/>
    <m/>
    <x v="1"/>
    <x v="1"/>
    <x v="323"/>
    <x v="325"/>
    <x v="0"/>
    <x v="0"/>
    <x v="3"/>
    <x v="3"/>
    <x v="3"/>
  </r>
  <r>
    <n v="339"/>
    <x v="338"/>
    <s v="Front-line transitional algorithm"/>
    <n v="136300"/>
    <n v="108974"/>
    <n v="80"/>
    <x v="3"/>
    <n v="1297"/>
    <m/>
    <x v="0"/>
    <x v="0"/>
    <x v="324"/>
    <x v="326"/>
    <x v="0"/>
    <x v="0"/>
    <x v="3"/>
    <x v="3"/>
    <x v="3"/>
  </r>
  <r>
    <n v="340"/>
    <x v="339"/>
    <s v="Switchable didactic matrices"/>
    <n v="37100"/>
    <n v="34964"/>
    <n v="94"/>
    <x v="0"/>
    <n v="393"/>
    <m/>
    <x v="1"/>
    <x v="1"/>
    <x v="325"/>
    <x v="327"/>
    <x v="0"/>
    <x v="0"/>
    <x v="14"/>
    <x v="7"/>
    <x v="14"/>
  </r>
  <r>
    <n v="341"/>
    <x v="340"/>
    <s v="Ameliorated disintermediate utilization"/>
    <n v="114300"/>
    <n v="96777"/>
    <n v="85"/>
    <x v="0"/>
    <n v="1257"/>
    <m/>
    <x v="1"/>
    <x v="1"/>
    <x v="326"/>
    <x v="328"/>
    <x v="0"/>
    <x v="0"/>
    <x v="7"/>
    <x v="1"/>
    <x v="7"/>
  </r>
  <r>
    <n v="342"/>
    <x v="341"/>
    <s v="Visionary foreground middleware"/>
    <n v="47900"/>
    <n v="31864"/>
    <n v="67"/>
    <x v="0"/>
    <n v="328"/>
    <m/>
    <x v="1"/>
    <x v="1"/>
    <x v="327"/>
    <x v="329"/>
    <x v="0"/>
    <x v="0"/>
    <x v="3"/>
    <x v="3"/>
    <x v="3"/>
  </r>
  <r>
    <n v="343"/>
    <x v="342"/>
    <s v="Optional zero-defect task-force"/>
    <n v="9000"/>
    <n v="4853"/>
    <n v="54"/>
    <x v="0"/>
    <n v="147"/>
    <m/>
    <x v="1"/>
    <x v="1"/>
    <x v="328"/>
    <x v="151"/>
    <x v="0"/>
    <x v="0"/>
    <x v="3"/>
    <x v="3"/>
    <x v="3"/>
  </r>
  <r>
    <n v="344"/>
    <x v="343"/>
    <s v="Devolved exuding emulation"/>
    <n v="197600"/>
    <n v="82959"/>
    <n v="42"/>
    <x v="0"/>
    <n v="830"/>
    <m/>
    <x v="1"/>
    <x v="1"/>
    <x v="329"/>
    <x v="330"/>
    <x v="0"/>
    <x v="0"/>
    <x v="11"/>
    <x v="6"/>
    <x v="11"/>
  </r>
  <r>
    <n v="345"/>
    <x v="344"/>
    <s v="Open-source neutral task-force"/>
    <n v="157600"/>
    <n v="23159"/>
    <n v="15"/>
    <x v="0"/>
    <n v="331"/>
    <m/>
    <x v="4"/>
    <x v="4"/>
    <x v="330"/>
    <x v="331"/>
    <x v="0"/>
    <x v="0"/>
    <x v="6"/>
    <x v="4"/>
    <x v="6"/>
  </r>
  <r>
    <n v="346"/>
    <x v="345"/>
    <s v="Virtual attitude-oriented migration"/>
    <n v="8000"/>
    <n v="2758"/>
    <n v="34"/>
    <x v="0"/>
    <n v="25"/>
    <m/>
    <x v="1"/>
    <x v="1"/>
    <x v="331"/>
    <x v="332"/>
    <x v="0"/>
    <x v="1"/>
    <x v="7"/>
    <x v="1"/>
    <x v="7"/>
  </r>
  <r>
    <n v="347"/>
    <x v="346"/>
    <s v="Open-source full-range portal"/>
    <n v="900"/>
    <n v="12607"/>
    <n v="1401"/>
    <x v="1"/>
    <n v="191"/>
    <m/>
    <x v="1"/>
    <x v="1"/>
    <x v="332"/>
    <x v="333"/>
    <x v="0"/>
    <x v="0"/>
    <x v="2"/>
    <x v="2"/>
    <x v="2"/>
  </r>
  <r>
    <n v="348"/>
    <x v="347"/>
    <s v="Versatile cohesive open system"/>
    <n v="199000"/>
    <n v="142823"/>
    <n v="72"/>
    <x v="0"/>
    <n v="3483"/>
    <m/>
    <x v="1"/>
    <x v="1"/>
    <x v="333"/>
    <x v="334"/>
    <x v="0"/>
    <x v="0"/>
    <x v="0"/>
    <x v="0"/>
    <x v="0"/>
  </r>
  <r>
    <n v="349"/>
    <x v="348"/>
    <s v="Multi-layered bottom-line frame"/>
    <n v="180800"/>
    <n v="95958"/>
    <n v="53"/>
    <x v="0"/>
    <n v="923"/>
    <m/>
    <x v="1"/>
    <x v="1"/>
    <x v="296"/>
    <x v="335"/>
    <x v="0"/>
    <x v="0"/>
    <x v="3"/>
    <x v="3"/>
    <x v="3"/>
  </r>
  <r>
    <n v="350"/>
    <x v="349"/>
    <s v="Pre-emptive neutral capacity"/>
    <n v="100"/>
    <n v="5"/>
    <n v="5"/>
    <x v="0"/>
    <n v="1"/>
    <m/>
    <x v="1"/>
    <x v="1"/>
    <x v="334"/>
    <x v="336"/>
    <x v="0"/>
    <x v="1"/>
    <x v="17"/>
    <x v="1"/>
    <x v="17"/>
  </r>
  <r>
    <n v="351"/>
    <x v="350"/>
    <s v="Universal maximized methodology"/>
    <n v="74100"/>
    <n v="94631"/>
    <n v="128"/>
    <x v="1"/>
    <n v="2013"/>
    <m/>
    <x v="1"/>
    <x v="1"/>
    <x v="335"/>
    <x v="337"/>
    <x v="0"/>
    <x v="0"/>
    <x v="1"/>
    <x v="1"/>
    <x v="1"/>
  </r>
  <r>
    <n v="352"/>
    <x v="351"/>
    <s v="Expanded hybrid hardware"/>
    <n v="2800"/>
    <n v="977"/>
    <n v="35"/>
    <x v="0"/>
    <n v="33"/>
    <m/>
    <x v="0"/>
    <x v="0"/>
    <x v="336"/>
    <x v="338"/>
    <x v="0"/>
    <x v="0"/>
    <x v="3"/>
    <x v="3"/>
    <x v="3"/>
  </r>
  <r>
    <n v="353"/>
    <x v="352"/>
    <s v="Profit-focused multi-tasking access"/>
    <n v="33600"/>
    <n v="137961"/>
    <n v="411"/>
    <x v="1"/>
    <n v="1703"/>
    <m/>
    <x v="1"/>
    <x v="1"/>
    <x v="337"/>
    <x v="339"/>
    <x v="0"/>
    <x v="0"/>
    <x v="3"/>
    <x v="3"/>
    <x v="3"/>
  </r>
  <r>
    <n v="354"/>
    <x v="353"/>
    <s v="Profit-focused transitional capability"/>
    <n v="6100"/>
    <n v="7548"/>
    <n v="124"/>
    <x v="1"/>
    <n v="80"/>
    <m/>
    <x v="3"/>
    <x v="3"/>
    <x v="338"/>
    <x v="340"/>
    <x v="0"/>
    <x v="0"/>
    <x v="4"/>
    <x v="4"/>
    <x v="4"/>
  </r>
  <r>
    <n v="355"/>
    <x v="354"/>
    <s v="Front-line scalable definition"/>
    <n v="3800"/>
    <n v="2241"/>
    <n v="59"/>
    <x v="2"/>
    <n v="86"/>
    <m/>
    <x v="1"/>
    <x v="1"/>
    <x v="339"/>
    <x v="341"/>
    <x v="0"/>
    <x v="0"/>
    <x v="8"/>
    <x v="2"/>
    <x v="8"/>
  </r>
  <r>
    <n v="356"/>
    <x v="355"/>
    <s v="Open-source systematic protocol"/>
    <n v="9300"/>
    <n v="3431"/>
    <n v="37"/>
    <x v="0"/>
    <n v="40"/>
    <m/>
    <x v="6"/>
    <x v="6"/>
    <x v="340"/>
    <x v="342"/>
    <x v="0"/>
    <x v="0"/>
    <x v="3"/>
    <x v="3"/>
    <x v="3"/>
  </r>
  <r>
    <n v="357"/>
    <x v="356"/>
    <s v="Implemented tangible algorithm"/>
    <n v="2300"/>
    <n v="4253"/>
    <n v="185"/>
    <x v="1"/>
    <n v="41"/>
    <m/>
    <x v="1"/>
    <x v="1"/>
    <x v="341"/>
    <x v="343"/>
    <x v="0"/>
    <x v="0"/>
    <x v="11"/>
    <x v="6"/>
    <x v="11"/>
  </r>
  <r>
    <n v="358"/>
    <x v="357"/>
    <s v="Profit-focused 3rdgeneration circuit"/>
    <n v="9700"/>
    <n v="1146"/>
    <n v="12"/>
    <x v="0"/>
    <n v="23"/>
    <m/>
    <x v="0"/>
    <x v="0"/>
    <x v="342"/>
    <x v="344"/>
    <x v="1"/>
    <x v="0"/>
    <x v="14"/>
    <x v="7"/>
    <x v="14"/>
  </r>
  <r>
    <n v="359"/>
    <x v="358"/>
    <s v="Compatible needs-based architecture"/>
    <n v="4000"/>
    <n v="11948"/>
    <n v="299"/>
    <x v="1"/>
    <n v="187"/>
    <m/>
    <x v="1"/>
    <x v="1"/>
    <x v="343"/>
    <x v="127"/>
    <x v="0"/>
    <x v="0"/>
    <x v="10"/>
    <x v="4"/>
    <x v="10"/>
  </r>
  <r>
    <n v="360"/>
    <x v="359"/>
    <s v="Right-sized zero tolerance migration"/>
    <n v="59700"/>
    <n v="135132"/>
    <n v="226"/>
    <x v="1"/>
    <n v="2875"/>
    <m/>
    <x v="4"/>
    <x v="4"/>
    <x v="344"/>
    <x v="345"/>
    <x v="0"/>
    <x v="1"/>
    <x v="3"/>
    <x v="3"/>
    <x v="3"/>
  </r>
  <r>
    <n v="361"/>
    <x v="360"/>
    <s v="Quality-focused reciprocal structure"/>
    <n v="5500"/>
    <n v="9546"/>
    <n v="174"/>
    <x v="1"/>
    <n v="88"/>
    <m/>
    <x v="1"/>
    <x v="1"/>
    <x v="345"/>
    <x v="346"/>
    <x v="0"/>
    <x v="0"/>
    <x v="3"/>
    <x v="3"/>
    <x v="3"/>
  </r>
  <r>
    <n v="362"/>
    <x v="361"/>
    <s v="Automated actuating conglomeration"/>
    <n v="3700"/>
    <n v="13755"/>
    <n v="372"/>
    <x v="1"/>
    <n v="191"/>
    <m/>
    <x v="1"/>
    <x v="1"/>
    <x v="65"/>
    <x v="347"/>
    <x v="0"/>
    <x v="0"/>
    <x v="1"/>
    <x v="1"/>
    <x v="1"/>
  </r>
  <r>
    <n v="363"/>
    <x v="362"/>
    <s v="Re-contextualized local initiative"/>
    <n v="5200"/>
    <n v="8330"/>
    <n v="160"/>
    <x v="1"/>
    <n v="139"/>
    <m/>
    <x v="1"/>
    <x v="1"/>
    <x v="346"/>
    <x v="348"/>
    <x v="0"/>
    <x v="0"/>
    <x v="1"/>
    <x v="1"/>
    <x v="1"/>
  </r>
  <r>
    <n v="364"/>
    <x v="363"/>
    <s v="Switchable intangible definition"/>
    <n v="900"/>
    <n v="14547"/>
    <n v="1616"/>
    <x v="1"/>
    <n v="186"/>
    <m/>
    <x v="1"/>
    <x v="1"/>
    <x v="347"/>
    <x v="349"/>
    <x v="0"/>
    <x v="0"/>
    <x v="7"/>
    <x v="1"/>
    <x v="7"/>
  </r>
  <r>
    <n v="365"/>
    <x v="364"/>
    <s v="Networked bottom-line initiative"/>
    <n v="1600"/>
    <n v="11735"/>
    <n v="733"/>
    <x v="1"/>
    <n v="112"/>
    <m/>
    <x v="2"/>
    <x v="2"/>
    <x v="348"/>
    <x v="350"/>
    <x v="0"/>
    <x v="0"/>
    <x v="3"/>
    <x v="3"/>
    <x v="3"/>
  </r>
  <r>
    <n v="366"/>
    <x v="365"/>
    <s v="Robust directional system engine"/>
    <n v="1800"/>
    <n v="10658"/>
    <n v="592"/>
    <x v="1"/>
    <n v="101"/>
    <m/>
    <x v="1"/>
    <x v="1"/>
    <x v="349"/>
    <x v="351"/>
    <x v="0"/>
    <x v="1"/>
    <x v="3"/>
    <x v="3"/>
    <x v="3"/>
  </r>
  <r>
    <n v="367"/>
    <x v="366"/>
    <s v="Triple-buffered explicit methodology"/>
    <n v="9900"/>
    <n v="1870"/>
    <n v="19"/>
    <x v="0"/>
    <n v="75"/>
    <m/>
    <x v="1"/>
    <x v="1"/>
    <x v="350"/>
    <x v="33"/>
    <x v="0"/>
    <x v="1"/>
    <x v="3"/>
    <x v="3"/>
    <x v="3"/>
  </r>
  <r>
    <n v="368"/>
    <x v="367"/>
    <s v="Reactive directional capacity"/>
    <n v="5200"/>
    <n v="14394"/>
    <n v="277"/>
    <x v="1"/>
    <n v="206"/>
    <m/>
    <x v="4"/>
    <x v="4"/>
    <x v="351"/>
    <x v="352"/>
    <x v="0"/>
    <x v="1"/>
    <x v="4"/>
    <x v="4"/>
    <x v="4"/>
  </r>
  <r>
    <n v="369"/>
    <x v="368"/>
    <s v="Polarized needs-based approach"/>
    <n v="5400"/>
    <n v="14743"/>
    <n v="273"/>
    <x v="1"/>
    <n v="154"/>
    <m/>
    <x v="1"/>
    <x v="1"/>
    <x v="352"/>
    <x v="353"/>
    <x v="0"/>
    <x v="1"/>
    <x v="19"/>
    <x v="4"/>
    <x v="19"/>
  </r>
  <r>
    <n v="370"/>
    <x v="369"/>
    <s v="Intuitive well-modulated middleware"/>
    <n v="112300"/>
    <n v="178965"/>
    <n v="159"/>
    <x v="1"/>
    <n v="5966"/>
    <m/>
    <x v="1"/>
    <x v="1"/>
    <x v="353"/>
    <x v="354"/>
    <x v="0"/>
    <x v="0"/>
    <x v="3"/>
    <x v="3"/>
    <x v="3"/>
  </r>
  <r>
    <n v="371"/>
    <x v="370"/>
    <s v="Multi-channeled logistical matrices"/>
    <n v="189200"/>
    <n v="128410"/>
    <n v="68"/>
    <x v="0"/>
    <n v="2176"/>
    <m/>
    <x v="1"/>
    <x v="1"/>
    <x v="354"/>
    <x v="355"/>
    <x v="0"/>
    <x v="0"/>
    <x v="3"/>
    <x v="3"/>
    <x v="3"/>
  </r>
  <r>
    <n v="372"/>
    <x v="371"/>
    <s v="Pre-emptive bifurcated artificial intelligence"/>
    <n v="900"/>
    <n v="14324"/>
    <n v="1592"/>
    <x v="1"/>
    <n v="169"/>
    <m/>
    <x v="1"/>
    <x v="1"/>
    <x v="355"/>
    <x v="356"/>
    <x v="0"/>
    <x v="1"/>
    <x v="4"/>
    <x v="4"/>
    <x v="4"/>
  </r>
  <r>
    <n v="373"/>
    <x v="372"/>
    <s v="Down-sized coherent toolset"/>
    <n v="22500"/>
    <n v="164291"/>
    <n v="730"/>
    <x v="1"/>
    <n v="2106"/>
    <m/>
    <x v="1"/>
    <x v="1"/>
    <x v="356"/>
    <x v="357"/>
    <x v="0"/>
    <x v="0"/>
    <x v="3"/>
    <x v="3"/>
    <x v="3"/>
  </r>
  <r>
    <n v="374"/>
    <x v="373"/>
    <s v="Open-source multi-tasking data-warehouse"/>
    <n v="167400"/>
    <n v="22073"/>
    <n v="13"/>
    <x v="0"/>
    <n v="441"/>
    <m/>
    <x v="1"/>
    <x v="1"/>
    <x v="357"/>
    <x v="358"/>
    <x v="0"/>
    <x v="1"/>
    <x v="4"/>
    <x v="4"/>
    <x v="4"/>
  </r>
  <r>
    <n v="375"/>
    <x v="374"/>
    <s v="Future-proofed upward-trending contingency"/>
    <n v="2700"/>
    <n v="1479"/>
    <n v="55"/>
    <x v="0"/>
    <n v="25"/>
    <m/>
    <x v="1"/>
    <x v="1"/>
    <x v="358"/>
    <x v="359"/>
    <x v="0"/>
    <x v="0"/>
    <x v="7"/>
    <x v="1"/>
    <x v="7"/>
  </r>
  <r>
    <n v="376"/>
    <x v="375"/>
    <s v="Mandatory uniform matrix"/>
    <n v="3400"/>
    <n v="12275"/>
    <n v="361"/>
    <x v="1"/>
    <n v="131"/>
    <m/>
    <x v="1"/>
    <x v="1"/>
    <x v="359"/>
    <x v="360"/>
    <x v="0"/>
    <x v="0"/>
    <x v="1"/>
    <x v="1"/>
    <x v="1"/>
  </r>
  <r>
    <n v="377"/>
    <x v="376"/>
    <s v="Phased methodical initiative"/>
    <n v="49700"/>
    <n v="5098"/>
    <n v="10"/>
    <x v="0"/>
    <n v="127"/>
    <m/>
    <x v="1"/>
    <x v="1"/>
    <x v="12"/>
    <x v="361"/>
    <x v="0"/>
    <x v="0"/>
    <x v="3"/>
    <x v="3"/>
    <x v="3"/>
  </r>
  <r>
    <n v="378"/>
    <x v="377"/>
    <s v="Managed stable function"/>
    <n v="178200"/>
    <n v="24882"/>
    <n v="14"/>
    <x v="0"/>
    <n v="355"/>
    <m/>
    <x v="1"/>
    <x v="1"/>
    <x v="360"/>
    <x v="362"/>
    <x v="0"/>
    <x v="0"/>
    <x v="4"/>
    <x v="4"/>
    <x v="4"/>
  </r>
  <r>
    <n v="379"/>
    <x v="378"/>
    <s v="Realigned clear-thinking migration"/>
    <n v="7200"/>
    <n v="2912"/>
    <n v="40"/>
    <x v="0"/>
    <n v="44"/>
    <m/>
    <x v="4"/>
    <x v="4"/>
    <x v="361"/>
    <x v="363"/>
    <x v="0"/>
    <x v="0"/>
    <x v="3"/>
    <x v="3"/>
    <x v="3"/>
  </r>
  <r>
    <n v="380"/>
    <x v="379"/>
    <s v="Optional clear-thinking process improvement"/>
    <n v="2500"/>
    <n v="4008"/>
    <n v="160"/>
    <x v="1"/>
    <n v="84"/>
    <m/>
    <x v="1"/>
    <x v="1"/>
    <x v="362"/>
    <x v="364"/>
    <x v="0"/>
    <x v="0"/>
    <x v="3"/>
    <x v="3"/>
    <x v="3"/>
  </r>
  <r>
    <n v="381"/>
    <x v="380"/>
    <s v="Cross-group global moratorium"/>
    <n v="5300"/>
    <n v="9749"/>
    <n v="184"/>
    <x v="1"/>
    <n v="155"/>
    <m/>
    <x v="1"/>
    <x v="1"/>
    <x v="363"/>
    <x v="365"/>
    <x v="0"/>
    <x v="0"/>
    <x v="3"/>
    <x v="3"/>
    <x v="3"/>
  </r>
  <r>
    <n v="382"/>
    <x v="381"/>
    <s v="Visionary systemic process improvement"/>
    <n v="9100"/>
    <n v="5803"/>
    <n v="64"/>
    <x v="0"/>
    <n v="67"/>
    <m/>
    <x v="1"/>
    <x v="1"/>
    <x v="364"/>
    <x v="366"/>
    <x v="0"/>
    <x v="0"/>
    <x v="14"/>
    <x v="7"/>
    <x v="14"/>
  </r>
  <r>
    <n v="383"/>
    <x v="382"/>
    <s v="Progressive intangible flexibility"/>
    <n v="6300"/>
    <n v="14199"/>
    <n v="225"/>
    <x v="1"/>
    <n v="189"/>
    <m/>
    <x v="1"/>
    <x v="1"/>
    <x v="210"/>
    <x v="285"/>
    <x v="0"/>
    <x v="1"/>
    <x v="0"/>
    <x v="0"/>
    <x v="0"/>
  </r>
  <r>
    <n v="384"/>
    <x v="383"/>
    <s v="Reactive real-time software"/>
    <n v="114400"/>
    <n v="196779"/>
    <n v="172"/>
    <x v="1"/>
    <n v="4799"/>
    <m/>
    <x v="1"/>
    <x v="1"/>
    <x v="365"/>
    <x v="367"/>
    <x v="1"/>
    <x v="1"/>
    <x v="4"/>
    <x v="4"/>
    <x v="4"/>
  </r>
  <r>
    <n v="385"/>
    <x v="384"/>
    <s v="Programmable incremental knowledge user"/>
    <n v="38900"/>
    <n v="56859"/>
    <n v="146"/>
    <x v="1"/>
    <n v="1137"/>
    <m/>
    <x v="1"/>
    <x v="1"/>
    <x v="366"/>
    <x v="368"/>
    <x v="0"/>
    <x v="0"/>
    <x v="9"/>
    <x v="5"/>
    <x v="9"/>
  </r>
  <r>
    <n v="386"/>
    <x v="385"/>
    <s v="Progressive 5thgeneration customer loyalty"/>
    <n v="135500"/>
    <n v="103554"/>
    <n v="76"/>
    <x v="0"/>
    <n v="1068"/>
    <m/>
    <x v="1"/>
    <x v="1"/>
    <x v="367"/>
    <x v="369"/>
    <x v="0"/>
    <x v="0"/>
    <x v="3"/>
    <x v="3"/>
    <x v="3"/>
  </r>
  <r>
    <n v="387"/>
    <x v="386"/>
    <s v="Triple-buffered logistical frame"/>
    <n v="109000"/>
    <n v="42795"/>
    <n v="39"/>
    <x v="0"/>
    <n v="424"/>
    <m/>
    <x v="1"/>
    <x v="1"/>
    <x v="368"/>
    <x v="370"/>
    <x v="0"/>
    <x v="0"/>
    <x v="8"/>
    <x v="2"/>
    <x v="8"/>
  </r>
  <r>
    <n v="388"/>
    <x v="387"/>
    <s v="Exclusive dynamic adapter"/>
    <n v="114800"/>
    <n v="12938"/>
    <n v="11"/>
    <x v="3"/>
    <n v="145"/>
    <m/>
    <x v="5"/>
    <x v="5"/>
    <x v="369"/>
    <x v="371"/>
    <x v="0"/>
    <x v="0"/>
    <x v="7"/>
    <x v="1"/>
    <x v="7"/>
  </r>
  <r>
    <n v="389"/>
    <x v="388"/>
    <s v="Automated systemic hierarchy"/>
    <n v="83000"/>
    <n v="101352"/>
    <n v="122"/>
    <x v="1"/>
    <n v="1152"/>
    <m/>
    <x v="1"/>
    <x v="1"/>
    <x v="370"/>
    <x v="372"/>
    <x v="0"/>
    <x v="0"/>
    <x v="3"/>
    <x v="3"/>
    <x v="3"/>
  </r>
  <r>
    <n v="390"/>
    <x v="389"/>
    <s v="Digitized eco-centric core"/>
    <n v="2400"/>
    <n v="4477"/>
    <n v="187"/>
    <x v="1"/>
    <n v="50"/>
    <m/>
    <x v="1"/>
    <x v="1"/>
    <x v="371"/>
    <x v="373"/>
    <x v="0"/>
    <x v="0"/>
    <x v="14"/>
    <x v="7"/>
    <x v="14"/>
  </r>
  <r>
    <n v="391"/>
    <x v="390"/>
    <s v="Mandatory uniform strategy"/>
    <n v="60400"/>
    <n v="4393"/>
    <n v="7"/>
    <x v="0"/>
    <n v="151"/>
    <m/>
    <x v="1"/>
    <x v="1"/>
    <x v="287"/>
    <x v="374"/>
    <x v="0"/>
    <x v="0"/>
    <x v="9"/>
    <x v="5"/>
    <x v="9"/>
  </r>
  <r>
    <n v="392"/>
    <x v="391"/>
    <s v="Profit-focused zero administration forecast"/>
    <n v="102900"/>
    <n v="67546"/>
    <n v="66"/>
    <x v="0"/>
    <n v="1608"/>
    <m/>
    <x v="1"/>
    <x v="1"/>
    <x v="372"/>
    <x v="375"/>
    <x v="0"/>
    <x v="0"/>
    <x v="8"/>
    <x v="2"/>
    <x v="8"/>
  </r>
  <r>
    <n v="393"/>
    <x v="392"/>
    <s v="De-engineered static orchestration"/>
    <n v="62800"/>
    <n v="143788"/>
    <n v="229"/>
    <x v="1"/>
    <n v="3059"/>
    <m/>
    <x v="0"/>
    <x v="0"/>
    <x v="373"/>
    <x v="376"/>
    <x v="0"/>
    <x v="0"/>
    <x v="17"/>
    <x v="1"/>
    <x v="17"/>
  </r>
  <r>
    <n v="394"/>
    <x v="393"/>
    <s v="Customizable dynamic info-mediaries"/>
    <n v="800"/>
    <n v="3755"/>
    <n v="469"/>
    <x v="1"/>
    <n v="34"/>
    <m/>
    <x v="1"/>
    <x v="1"/>
    <x v="374"/>
    <x v="377"/>
    <x v="0"/>
    <x v="1"/>
    <x v="4"/>
    <x v="4"/>
    <x v="4"/>
  </r>
  <r>
    <n v="395"/>
    <x v="122"/>
    <s v="Enhanced incremental budgetary management"/>
    <n v="7100"/>
    <n v="9238"/>
    <n v="130"/>
    <x v="1"/>
    <n v="220"/>
    <m/>
    <x v="1"/>
    <x v="1"/>
    <x v="375"/>
    <x v="378"/>
    <x v="1"/>
    <x v="0"/>
    <x v="3"/>
    <x v="3"/>
    <x v="3"/>
  </r>
  <r>
    <n v="396"/>
    <x v="394"/>
    <s v="Digitized local info-mediaries"/>
    <n v="46100"/>
    <n v="77012"/>
    <n v="167"/>
    <x v="1"/>
    <n v="1604"/>
    <m/>
    <x v="2"/>
    <x v="2"/>
    <x v="376"/>
    <x v="379"/>
    <x v="0"/>
    <x v="0"/>
    <x v="6"/>
    <x v="4"/>
    <x v="6"/>
  </r>
  <r>
    <n v="397"/>
    <x v="395"/>
    <s v="Virtual systematic monitoring"/>
    <n v="8100"/>
    <n v="14083"/>
    <n v="174"/>
    <x v="1"/>
    <n v="454"/>
    <m/>
    <x v="1"/>
    <x v="1"/>
    <x v="377"/>
    <x v="380"/>
    <x v="0"/>
    <x v="0"/>
    <x v="1"/>
    <x v="1"/>
    <x v="1"/>
  </r>
  <r>
    <n v="398"/>
    <x v="396"/>
    <s v="Reactive bottom-line open architecture"/>
    <n v="1700"/>
    <n v="12202"/>
    <n v="718"/>
    <x v="1"/>
    <n v="123"/>
    <m/>
    <x v="6"/>
    <x v="6"/>
    <x v="378"/>
    <x v="103"/>
    <x v="0"/>
    <x v="1"/>
    <x v="10"/>
    <x v="4"/>
    <x v="10"/>
  </r>
  <r>
    <n v="399"/>
    <x v="397"/>
    <s v="Pre-emptive interactive model"/>
    <n v="97300"/>
    <n v="62127"/>
    <n v="64"/>
    <x v="0"/>
    <n v="941"/>
    <m/>
    <x v="1"/>
    <x v="1"/>
    <x v="379"/>
    <x v="381"/>
    <x v="0"/>
    <x v="0"/>
    <x v="7"/>
    <x v="1"/>
    <x v="7"/>
  </r>
  <r>
    <n v="400"/>
    <x v="398"/>
    <s v="Ergonomic eco-centric open architecture"/>
    <n v="100"/>
    <n v="2"/>
    <n v="2"/>
    <x v="0"/>
    <n v="1"/>
    <m/>
    <x v="1"/>
    <x v="1"/>
    <x v="380"/>
    <x v="382"/>
    <x v="0"/>
    <x v="1"/>
    <x v="14"/>
    <x v="7"/>
    <x v="14"/>
  </r>
  <r>
    <n v="401"/>
    <x v="399"/>
    <s v="Inverse radical hierarchy"/>
    <n v="900"/>
    <n v="13772"/>
    <n v="1530"/>
    <x v="1"/>
    <n v="299"/>
    <m/>
    <x v="1"/>
    <x v="1"/>
    <x v="381"/>
    <x v="383"/>
    <x v="0"/>
    <x v="0"/>
    <x v="3"/>
    <x v="3"/>
    <x v="3"/>
  </r>
  <r>
    <n v="402"/>
    <x v="400"/>
    <s v="Team-oriented static interface"/>
    <n v="7300"/>
    <n v="2946"/>
    <n v="40"/>
    <x v="0"/>
    <n v="40"/>
    <m/>
    <x v="1"/>
    <x v="1"/>
    <x v="382"/>
    <x v="384"/>
    <x v="0"/>
    <x v="1"/>
    <x v="12"/>
    <x v="4"/>
    <x v="12"/>
  </r>
  <r>
    <n v="403"/>
    <x v="401"/>
    <s v="Virtual foreground throughput"/>
    <n v="195800"/>
    <n v="168820"/>
    <n v="86"/>
    <x v="0"/>
    <n v="3015"/>
    <m/>
    <x v="0"/>
    <x v="0"/>
    <x v="125"/>
    <x v="385"/>
    <x v="0"/>
    <x v="1"/>
    <x v="3"/>
    <x v="3"/>
    <x v="3"/>
  </r>
  <r>
    <n v="404"/>
    <x v="402"/>
    <s v="Visionary exuding Internet solution"/>
    <n v="48900"/>
    <n v="154321"/>
    <n v="316"/>
    <x v="1"/>
    <n v="2237"/>
    <m/>
    <x v="1"/>
    <x v="1"/>
    <x v="383"/>
    <x v="386"/>
    <x v="0"/>
    <x v="0"/>
    <x v="3"/>
    <x v="3"/>
    <x v="3"/>
  </r>
  <r>
    <n v="405"/>
    <x v="403"/>
    <s v="Synchronized secondary analyzer"/>
    <n v="29600"/>
    <n v="26527"/>
    <n v="90"/>
    <x v="0"/>
    <n v="435"/>
    <m/>
    <x v="1"/>
    <x v="1"/>
    <x v="384"/>
    <x v="387"/>
    <x v="0"/>
    <x v="0"/>
    <x v="3"/>
    <x v="3"/>
    <x v="3"/>
  </r>
  <r>
    <n v="406"/>
    <x v="404"/>
    <s v="Balanced attitude-oriented parallelism"/>
    <n v="39300"/>
    <n v="71583"/>
    <n v="182"/>
    <x v="1"/>
    <n v="645"/>
    <m/>
    <x v="1"/>
    <x v="1"/>
    <x v="385"/>
    <x v="388"/>
    <x v="1"/>
    <x v="0"/>
    <x v="4"/>
    <x v="4"/>
    <x v="4"/>
  </r>
  <r>
    <n v="407"/>
    <x v="405"/>
    <s v="Organized bandwidth-monitored core"/>
    <n v="3400"/>
    <n v="12100"/>
    <n v="356"/>
    <x v="1"/>
    <n v="484"/>
    <m/>
    <x v="3"/>
    <x v="3"/>
    <x v="386"/>
    <x v="389"/>
    <x v="0"/>
    <x v="0"/>
    <x v="3"/>
    <x v="3"/>
    <x v="3"/>
  </r>
  <r>
    <n v="408"/>
    <x v="406"/>
    <s v="Cloned leadingedge utilization"/>
    <n v="9200"/>
    <n v="12129"/>
    <n v="132"/>
    <x v="1"/>
    <n v="154"/>
    <m/>
    <x v="0"/>
    <x v="0"/>
    <x v="387"/>
    <x v="390"/>
    <x v="0"/>
    <x v="0"/>
    <x v="4"/>
    <x v="4"/>
    <x v="4"/>
  </r>
  <r>
    <n v="409"/>
    <x v="97"/>
    <s v="Secured asymmetric projection"/>
    <n v="135600"/>
    <n v="62804"/>
    <n v="46"/>
    <x v="0"/>
    <n v="714"/>
    <m/>
    <x v="1"/>
    <x v="1"/>
    <x v="388"/>
    <x v="391"/>
    <x v="0"/>
    <x v="0"/>
    <x v="1"/>
    <x v="1"/>
    <x v="1"/>
  </r>
  <r>
    <n v="410"/>
    <x v="407"/>
    <s v="Advanced cohesive Graphic Interface"/>
    <n v="153700"/>
    <n v="55536"/>
    <n v="36"/>
    <x v="2"/>
    <n v="1111"/>
    <m/>
    <x v="1"/>
    <x v="1"/>
    <x v="277"/>
    <x v="277"/>
    <x v="0"/>
    <x v="0"/>
    <x v="20"/>
    <x v="6"/>
    <x v="20"/>
  </r>
  <r>
    <n v="411"/>
    <x v="408"/>
    <s v="Down-sized maximized function"/>
    <n v="7800"/>
    <n v="8161"/>
    <n v="105"/>
    <x v="1"/>
    <n v="82"/>
    <m/>
    <x v="1"/>
    <x v="1"/>
    <x v="389"/>
    <x v="392"/>
    <x v="0"/>
    <x v="0"/>
    <x v="3"/>
    <x v="3"/>
    <x v="3"/>
  </r>
  <r>
    <n v="412"/>
    <x v="409"/>
    <s v="Realigned zero tolerance software"/>
    <n v="2100"/>
    <n v="14046"/>
    <n v="669"/>
    <x v="1"/>
    <n v="134"/>
    <m/>
    <x v="1"/>
    <x v="1"/>
    <x v="390"/>
    <x v="393"/>
    <x v="0"/>
    <x v="0"/>
    <x v="13"/>
    <x v="5"/>
    <x v="13"/>
  </r>
  <r>
    <n v="413"/>
    <x v="410"/>
    <s v="Persevering analyzing extranet"/>
    <n v="189500"/>
    <n v="117628"/>
    <n v="62"/>
    <x v="2"/>
    <n v="1089"/>
    <m/>
    <x v="1"/>
    <x v="1"/>
    <x v="391"/>
    <x v="394"/>
    <x v="0"/>
    <x v="0"/>
    <x v="10"/>
    <x v="4"/>
    <x v="10"/>
  </r>
  <r>
    <n v="414"/>
    <x v="411"/>
    <s v="Innovative human-resource migration"/>
    <n v="188200"/>
    <n v="159405"/>
    <n v="85"/>
    <x v="0"/>
    <n v="5497"/>
    <m/>
    <x v="1"/>
    <x v="1"/>
    <x v="392"/>
    <x v="395"/>
    <x v="0"/>
    <x v="1"/>
    <x v="0"/>
    <x v="0"/>
    <x v="0"/>
  </r>
  <r>
    <n v="415"/>
    <x v="412"/>
    <s v="Intuitive needs-based monitoring"/>
    <n v="113500"/>
    <n v="12552"/>
    <n v="11"/>
    <x v="0"/>
    <n v="418"/>
    <m/>
    <x v="1"/>
    <x v="1"/>
    <x v="393"/>
    <x v="396"/>
    <x v="0"/>
    <x v="0"/>
    <x v="3"/>
    <x v="3"/>
    <x v="3"/>
  </r>
  <r>
    <n v="416"/>
    <x v="413"/>
    <s v="Customer-focused disintermediate toolset"/>
    <n v="134600"/>
    <n v="59007"/>
    <n v="44"/>
    <x v="0"/>
    <n v="1439"/>
    <m/>
    <x v="1"/>
    <x v="1"/>
    <x v="394"/>
    <x v="397"/>
    <x v="0"/>
    <x v="1"/>
    <x v="4"/>
    <x v="4"/>
    <x v="4"/>
  </r>
  <r>
    <n v="417"/>
    <x v="414"/>
    <s v="Upgradable 24/7 emulation"/>
    <n v="1700"/>
    <n v="943"/>
    <n v="55"/>
    <x v="0"/>
    <n v="15"/>
    <m/>
    <x v="1"/>
    <x v="1"/>
    <x v="395"/>
    <x v="398"/>
    <x v="0"/>
    <x v="0"/>
    <x v="3"/>
    <x v="3"/>
    <x v="3"/>
  </r>
  <r>
    <n v="418"/>
    <x v="32"/>
    <s v="Quality-focused client-server core"/>
    <n v="163700"/>
    <n v="93963"/>
    <n v="57"/>
    <x v="0"/>
    <n v="1999"/>
    <m/>
    <x v="0"/>
    <x v="0"/>
    <x v="396"/>
    <x v="399"/>
    <x v="0"/>
    <x v="0"/>
    <x v="4"/>
    <x v="4"/>
    <x v="4"/>
  </r>
  <r>
    <n v="419"/>
    <x v="415"/>
    <s v="Upgradable maximized protocol"/>
    <n v="113800"/>
    <n v="140469"/>
    <n v="123"/>
    <x v="1"/>
    <n v="5203"/>
    <m/>
    <x v="1"/>
    <x v="1"/>
    <x v="397"/>
    <x v="348"/>
    <x v="0"/>
    <x v="0"/>
    <x v="2"/>
    <x v="2"/>
    <x v="2"/>
  </r>
  <r>
    <n v="420"/>
    <x v="416"/>
    <s v="Cross-platform interactive synergy"/>
    <n v="5000"/>
    <n v="6423"/>
    <n v="128"/>
    <x v="1"/>
    <n v="94"/>
    <m/>
    <x v="1"/>
    <x v="1"/>
    <x v="398"/>
    <x v="400"/>
    <x v="0"/>
    <x v="0"/>
    <x v="3"/>
    <x v="3"/>
    <x v="3"/>
  </r>
  <r>
    <n v="421"/>
    <x v="417"/>
    <s v="User-centric fault-tolerant archive"/>
    <n v="9400"/>
    <n v="6015"/>
    <n v="64"/>
    <x v="0"/>
    <n v="118"/>
    <m/>
    <x v="1"/>
    <x v="1"/>
    <x v="399"/>
    <x v="401"/>
    <x v="0"/>
    <x v="1"/>
    <x v="8"/>
    <x v="2"/>
    <x v="8"/>
  </r>
  <r>
    <n v="422"/>
    <x v="418"/>
    <s v="Reverse-engineered regional knowledge user"/>
    <n v="8700"/>
    <n v="11075"/>
    <n v="127"/>
    <x v="1"/>
    <n v="205"/>
    <m/>
    <x v="1"/>
    <x v="1"/>
    <x v="400"/>
    <x v="402"/>
    <x v="0"/>
    <x v="1"/>
    <x v="3"/>
    <x v="3"/>
    <x v="3"/>
  </r>
  <r>
    <n v="423"/>
    <x v="419"/>
    <s v="Self-enabling real-time definition"/>
    <n v="147800"/>
    <n v="15723"/>
    <n v="11"/>
    <x v="0"/>
    <n v="162"/>
    <m/>
    <x v="1"/>
    <x v="1"/>
    <x v="116"/>
    <x v="403"/>
    <x v="0"/>
    <x v="1"/>
    <x v="0"/>
    <x v="0"/>
    <x v="0"/>
  </r>
  <r>
    <n v="424"/>
    <x v="420"/>
    <s v="User-centric impactful projection"/>
    <n v="5100"/>
    <n v="2064"/>
    <n v="40"/>
    <x v="0"/>
    <n v="83"/>
    <m/>
    <x v="1"/>
    <x v="1"/>
    <x v="401"/>
    <x v="404"/>
    <x v="0"/>
    <x v="0"/>
    <x v="7"/>
    <x v="1"/>
    <x v="7"/>
  </r>
  <r>
    <n v="425"/>
    <x v="421"/>
    <s v="Vision-oriented actuating hardware"/>
    <n v="2700"/>
    <n v="7767"/>
    <n v="288"/>
    <x v="1"/>
    <n v="92"/>
    <m/>
    <x v="1"/>
    <x v="1"/>
    <x v="402"/>
    <x v="405"/>
    <x v="0"/>
    <x v="0"/>
    <x v="14"/>
    <x v="7"/>
    <x v="14"/>
  </r>
  <r>
    <n v="426"/>
    <x v="422"/>
    <s v="Virtual leadingedge framework"/>
    <n v="1800"/>
    <n v="10313"/>
    <n v="573"/>
    <x v="1"/>
    <n v="219"/>
    <m/>
    <x v="1"/>
    <x v="1"/>
    <x v="403"/>
    <x v="406"/>
    <x v="0"/>
    <x v="0"/>
    <x v="3"/>
    <x v="3"/>
    <x v="3"/>
  </r>
  <r>
    <n v="427"/>
    <x v="423"/>
    <s v="Managed discrete framework"/>
    <n v="174500"/>
    <n v="197018"/>
    <n v="113"/>
    <x v="1"/>
    <n v="2526"/>
    <m/>
    <x v="1"/>
    <x v="1"/>
    <x v="404"/>
    <x v="407"/>
    <x v="0"/>
    <x v="1"/>
    <x v="3"/>
    <x v="3"/>
    <x v="3"/>
  </r>
  <r>
    <n v="428"/>
    <x v="424"/>
    <s v="Progressive zero-defect capability"/>
    <n v="101400"/>
    <n v="47037"/>
    <n v="46"/>
    <x v="0"/>
    <n v="747"/>
    <m/>
    <x v="1"/>
    <x v="1"/>
    <x v="405"/>
    <x v="408"/>
    <x v="0"/>
    <x v="0"/>
    <x v="10"/>
    <x v="4"/>
    <x v="10"/>
  </r>
  <r>
    <n v="429"/>
    <x v="425"/>
    <s v="Right-sized demand-driven adapter"/>
    <n v="191000"/>
    <n v="173191"/>
    <n v="91"/>
    <x v="3"/>
    <n v="2138"/>
    <m/>
    <x v="1"/>
    <x v="1"/>
    <x v="406"/>
    <x v="409"/>
    <x v="0"/>
    <x v="1"/>
    <x v="14"/>
    <x v="7"/>
    <x v="14"/>
  </r>
  <r>
    <n v="430"/>
    <x v="426"/>
    <s v="Re-engineered attitude-oriented frame"/>
    <n v="8100"/>
    <n v="5487"/>
    <n v="68"/>
    <x v="0"/>
    <n v="84"/>
    <m/>
    <x v="1"/>
    <x v="1"/>
    <x v="407"/>
    <x v="410"/>
    <x v="0"/>
    <x v="0"/>
    <x v="3"/>
    <x v="3"/>
    <x v="3"/>
  </r>
  <r>
    <n v="431"/>
    <x v="427"/>
    <s v="Compatible multimedia utilization"/>
    <n v="5100"/>
    <n v="9817"/>
    <n v="192"/>
    <x v="1"/>
    <n v="94"/>
    <m/>
    <x v="1"/>
    <x v="1"/>
    <x v="408"/>
    <x v="312"/>
    <x v="1"/>
    <x v="0"/>
    <x v="3"/>
    <x v="3"/>
    <x v="3"/>
  </r>
  <r>
    <n v="432"/>
    <x v="428"/>
    <s v="Re-contextualized dedicated hardware"/>
    <n v="7700"/>
    <n v="6369"/>
    <n v="83"/>
    <x v="0"/>
    <n v="91"/>
    <m/>
    <x v="1"/>
    <x v="1"/>
    <x v="409"/>
    <x v="411"/>
    <x v="0"/>
    <x v="0"/>
    <x v="3"/>
    <x v="3"/>
    <x v="3"/>
  </r>
  <r>
    <n v="433"/>
    <x v="429"/>
    <s v="Decentralized composite paradigm"/>
    <n v="121400"/>
    <n v="65755"/>
    <n v="54"/>
    <x v="0"/>
    <n v="792"/>
    <m/>
    <x v="1"/>
    <x v="1"/>
    <x v="410"/>
    <x v="412"/>
    <x v="0"/>
    <x v="1"/>
    <x v="4"/>
    <x v="4"/>
    <x v="4"/>
  </r>
  <r>
    <n v="434"/>
    <x v="430"/>
    <s v="Cloned transitional hierarchy"/>
    <n v="5400"/>
    <n v="903"/>
    <n v="17"/>
    <x v="3"/>
    <n v="10"/>
    <m/>
    <x v="0"/>
    <x v="0"/>
    <x v="411"/>
    <x v="413"/>
    <x v="1"/>
    <x v="0"/>
    <x v="3"/>
    <x v="3"/>
    <x v="3"/>
  </r>
  <r>
    <n v="435"/>
    <x v="431"/>
    <s v="Advanced discrete leverage"/>
    <n v="152400"/>
    <n v="178120"/>
    <n v="117"/>
    <x v="1"/>
    <n v="1713"/>
    <m/>
    <x v="6"/>
    <x v="6"/>
    <x v="412"/>
    <x v="414"/>
    <x v="0"/>
    <x v="1"/>
    <x v="3"/>
    <x v="3"/>
    <x v="3"/>
  </r>
  <r>
    <n v="436"/>
    <x v="432"/>
    <s v="Open-source incremental throughput"/>
    <n v="1300"/>
    <n v="13678"/>
    <n v="1052"/>
    <x v="1"/>
    <n v="249"/>
    <m/>
    <x v="1"/>
    <x v="1"/>
    <x v="413"/>
    <x v="354"/>
    <x v="0"/>
    <x v="0"/>
    <x v="17"/>
    <x v="1"/>
    <x v="17"/>
  </r>
  <r>
    <n v="437"/>
    <x v="433"/>
    <s v="Centralized regional interface"/>
    <n v="8100"/>
    <n v="9969"/>
    <n v="123"/>
    <x v="1"/>
    <n v="192"/>
    <m/>
    <x v="1"/>
    <x v="1"/>
    <x v="414"/>
    <x v="415"/>
    <x v="0"/>
    <x v="1"/>
    <x v="10"/>
    <x v="4"/>
    <x v="10"/>
  </r>
  <r>
    <n v="438"/>
    <x v="434"/>
    <s v="Streamlined web-enabled knowledgebase"/>
    <n v="8300"/>
    <n v="14827"/>
    <n v="179"/>
    <x v="1"/>
    <n v="247"/>
    <m/>
    <x v="1"/>
    <x v="1"/>
    <x v="415"/>
    <x v="416"/>
    <x v="0"/>
    <x v="0"/>
    <x v="3"/>
    <x v="3"/>
    <x v="3"/>
  </r>
  <r>
    <n v="439"/>
    <x v="435"/>
    <s v="Digitized transitional monitoring"/>
    <n v="28400"/>
    <n v="100900"/>
    <n v="355"/>
    <x v="1"/>
    <n v="2293"/>
    <m/>
    <x v="1"/>
    <x v="1"/>
    <x v="416"/>
    <x v="417"/>
    <x v="0"/>
    <x v="0"/>
    <x v="22"/>
    <x v="4"/>
    <x v="22"/>
  </r>
  <r>
    <n v="440"/>
    <x v="436"/>
    <s v="Networked optimal adapter"/>
    <n v="102500"/>
    <n v="165954"/>
    <n v="162"/>
    <x v="1"/>
    <n v="3131"/>
    <m/>
    <x v="1"/>
    <x v="1"/>
    <x v="417"/>
    <x v="418"/>
    <x v="0"/>
    <x v="0"/>
    <x v="19"/>
    <x v="4"/>
    <x v="19"/>
  </r>
  <r>
    <n v="441"/>
    <x v="437"/>
    <s v="Automated optimal function"/>
    <n v="7000"/>
    <n v="1744"/>
    <n v="25"/>
    <x v="0"/>
    <n v="32"/>
    <m/>
    <x v="1"/>
    <x v="1"/>
    <x v="418"/>
    <x v="419"/>
    <x v="0"/>
    <x v="0"/>
    <x v="8"/>
    <x v="2"/>
    <x v="8"/>
  </r>
  <r>
    <n v="442"/>
    <x v="438"/>
    <s v="Devolved system-worthy framework"/>
    <n v="5400"/>
    <n v="10731"/>
    <n v="199"/>
    <x v="1"/>
    <n v="143"/>
    <m/>
    <x v="6"/>
    <x v="6"/>
    <x v="419"/>
    <x v="420"/>
    <x v="0"/>
    <x v="0"/>
    <x v="3"/>
    <x v="3"/>
    <x v="3"/>
  </r>
  <r>
    <n v="443"/>
    <x v="439"/>
    <s v="Stand-alone user-facing service-desk"/>
    <n v="9300"/>
    <n v="3232"/>
    <n v="35"/>
    <x v="3"/>
    <n v="90"/>
    <m/>
    <x v="1"/>
    <x v="1"/>
    <x v="420"/>
    <x v="421"/>
    <x v="0"/>
    <x v="0"/>
    <x v="3"/>
    <x v="3"/>
    <x v="3"/>
  </r>
  <r>
    <n v="444"/>
    <x v="347"/>
    <s v="Versatile global attitude"/>
    <n v="6200"/>
    <n v="10938"/>
    <n v="176"/>
    <x v="1"/>
    <n v="296"/>
    <m/>
    <x v="1"/>
    <x v="1"/>
    <x v="421"/>
    <x v="422"/>
    <x v="0"/>
    <x v="1"/>
    <x v="7"/>
    <x v="1"/>
    <x v="7"/>
  </r>
  <r>
    <n v="445"/>
    <x v="440"/>
    <s v="Intuitive demand-driven Local Area Network"/>
    <n v="2100"/>
    <n v="10739"/>
    <n v="511"/>
    <x v="1"/>
    <n v="170"/>
    <m/>
    <x v="1"/>
    <x v="1"/>
    <x v="422"/>
    <x v="423"/>
    <x v="0"/>
    <x v="1"/>
    <x v="3"/>
    <x v="3"/>
    <x v="3"/>
  </r>
  <r>
    <n v="446"/>
    <x v="441"/>
    <s v="Assimilated uniform methodology"/>
    <n v="6800"/>
    <n v="5579"/>
    <n v="82"/>
    <x v="0"/>
    <n v="186"/>
    <m/>
    <x v="1"/>
    <x v="1"/>
    <x v="423"/>
    <x v="424"/>
    <x v="0"/>
    <x v="0"/>
    <x v="8"/>
    <x v="2"/>
    <x v="8"/>
  </r>
  <r>
    <n v="447"/>
    <x v="442"/>
    <s v="Self-enabling next generation algorithm"/>
    <n v="155200"/>
    <n v="37754"/>
    <n v="24"/>
    <x v="3"/>
    <n v="439"/>
    <m/>
    <x v="4"/>
    <x v="4"/>
    <x v="424"/>
    <x v="425"/>
    <x v="0"/>
    <x v="0"/>
    <x v="19"/>
    <x v="4"/>
    <x v="19"/>
  </r>
  <r>
    <n v="448"/>
    <x v="443"/>
    <s v="Object-based demand-driven strategy"/>
    <n v="89900"/>
    <n v="45384"/>
    <n v="50"/>
    <x v="0"/>
    <n v="605"/>
    <m/>
    <x v="1"/>
    <x v="1"/>
    <x v="425"/>
    <x v="426"/>
    <x v="0"/>
    <x v="1"/>
    <x v="11"/>
    <x v="6"/>
    <x v="11"/>
  </r>
  <r>
    <n v="449"/>
    <x v="444"/>
    <s v="Public-key coherent ability"/>
    <n v="900"/>
    <n v="8703"/>
    <n v="967"/>
    <x v="1"/>
    <n v="86"/>
    <m/>
    <x v="3"/>
    <x v="3"/>
    <x v="426"/>
    <x v="427"/>
    <x v="0"/>
    <x v="0"/>
    <x v="11"/>
    <x v="6"/>
    <x v="11"/>
  </r>
  <r>
    <n v="450"/>
    <x v="445"/>
    <s v="Up-sized composite success"/>
    <n v="100"/>
    <n v="4"/>
    <n v="4"/>
    <x v="0"/>
    <n v="1"/>
    <m/>
    <x v="0"/>
    <x v="0"/>
    <x v="427"/>
    <x v="428"/>
    <x v="0"/>
    <x v="0"/>
    <x v="10"/>
    <x v="4"/>
    <x v="10"/>
  </r>
  <r>
    <n v="451"/>
    <x v="446"/>
    <s v="Innovative exuding matrix"/>
    <n v="148400"/>
    <n v="182302"/>
    <n v="123"/>
    <x v="1"/>
    <n v="6286"/>
    <m/>
    <x v="1"/>
    <x v="1"/>
    <x v="428"/>
    <x v="429"/>
    <x v="0"/>
    <x v="0"/>
    <x v="1"/>
    <x v="1"/>
    <x v="1"/>
  </r>
  <r>
    <n v="452"/>
    <x v="447"/>
    <s v="Realigned impactful artificial intelligence"/>
    <n v="4800"/>
    <n v="3045"/>
    <n v="63"/>
    <x v="0"/>
    <n v="31"/>
    <m/>
    <x v="1"/>
    <x v="1"/>
    <x v="429"/>
    <x v="430"/>
    <x v="0"/>
    <x v="0"/>
    <x v="6"/>
    <x v="4"/>
    <x v="6"/>
  </r>
  <r>
    <n v="453"/>
    <x v="448"/>
    <s v="Multi-layered multi-tasking secured line"/>
    <n v="182400"/>
    <n v="102749"/>
    <n v="56"/>
    <x v="0"/>
    <n v="1181"/>
    <m/>
    <x v="1"/>
    <x v="1"/>
    <x v="411"/>
    <x v="431"/>
    <x v="0"/>
    <x v="0"/>
    <x v="22"/>
    <x v="4"/>
    <x v="22"/>
  </r>
  <r>
    <n v="454"/>
    <x v="449"/>
    <s v="Upgradable upward-trending portal"/>
    <n v="4000"/>
    <n v="1763"/>
    <n v="44"/>
    <x v="0"/>
    <n v="39"/>
    <m/>
    <x v="1"/>
    <x v="1"/>
    <x v="430"/>
    <x v="432"/>
    <x v="0"/>
    <x v="1"/>
    <x v="6"/>
    <x v="4"/>
    <x v="6"/>
  </r>
  <r>
    <n v="455"/>
    <x v="450"/>
    <s v="Profit-focused global product"/>
    <n v="116500"/>
    <n v="137904"/>
    <n v="118"/>
    <x v="1"/>
    <n v="3727"/>
    <m/>
    <x v="1"/>
    <x v="1"/>
    <x v="431"/>
    <x v="433"/>
    <x v="0"/>
    <x v="0"/>
    <x v="3"/>
    <x v="3"/>
    <x v="3"/>
  </r>
  <r>
    <n v="456"/>
    <x v="451"/>
    <s v="Operative well-modulated data-warehouse"/>
    <n v="146400"/>
    <n v="152438"/>
    <n v="104"/>
    <x v="1"/>
    <n v="1605"/>
    <m/>
    <x v="1"/>
    <x v="1"/>
    <x v="432"/>
    <x v="434"/>
    <x v="0"/>
    <x v="1"/>
    <x v="7"/>
    <x v="1"/>
    <x v="7"/>
  </r>
  <r>
    <n v="457"/>
    <x v="452"/>
    <s v="Cloned asymmetric functionalities"/>
    <n v="5000"/>
    <n v="1332"/>
    <n v="27"/>
    <x v="0"/>
    <n v="46"/>
    <m/>
    <x v="1"/>
    <x v="1"/>
    <x v="433"/>
    <x v="435"/>
    <x v="0"/>
    <x v="0"/>
    <x v="3"/>
    <x v="3"/>
    <x v="3"/>
  </r>
  <r>
    <n v="458"/>
    <x v="453"/>
    <s v="Pre-emptive neutral portal"/>
    <n v="33800"/>
    <n v="118706"/>
    <n v="351"/>
    <x v="1"/>
    <n v="2120"/>
    <m/>
    <x v="1"/>
    <x v="1"/>
    <x v="434"/>
    <x v="436"/>
    <x v="0"/>
    <x v="0"/>
    <x v="3"/>
    <x v="3"/>
    <x v="3"/>
  </r>
  <r>
    <n v="459"/>
    <x v="454"/>
    <s v="Switchable demand-driven help-desk"/>
    <n v="6300"/>
    <n v="5674"/>
    <n v="90"/>
    <x v="0"/>
    <n v="105"/>
    <m/>
    <x v="1"/>
    <x v="1"/>
    <x v="435"/>
    <x v="437"/>
    <x v="0"/>
    <x v="0"/>
    <x v="4"/>
    <x v="4"/>
    <x v="4"/>
  </r>
  <r>
    <n v="460"/>
    <x v="455"/>
    <s v="Business-focused static ability"/>
    <n v="2400"/>
    <n v="4119"/>
    <n v="172"/>
    <x v="1"/>
    <n v="50"/>
    <m/>
    <x v="1"/>
    <x v="1"/>
    <x v="8"/>
    <x v="438"/>
    <x v="0"/>
    <x v="0"/>
    <x v="3"/>
    <x v="3"/>
    <x v="3"/>
  </r>
  <r>
    <n v="461"/>
    <x v="456"/>
    <s v="Networked secondary structure"/>
    <n v="98800"/>
    <n v="139354"/>
    <n v="141"/>
    <x v="1"/>
    <n v="2080"/>
    <m/>
    <x v="1"/>
    <x v="1"/>
    <x v="436"/>
    <x v="439"/>
    <x v="0"/>
    <x v="0"/>
    <x v="6"/>
    <x v="4"/>
    <x v="6"/>
  </r>
  <r>
    <n v="462"/>
    <x v="457"/>
    <s v="Total multimedia website"/>
    <n v="188800"/>
    <n v="57734"/>
    <n v="31"/>
    <x v="0"/>
    <n v="535"/>
    <m/>
    <x v="1"/>
    <x v="1"/>
    <x v="385"/>
    <x v="440"/>
    <x v="0"/>
    <x v="0"/>
    <x v="20"/>
    <x v="6"/>
    <x v="20"/>
  </r>
  <r>
    <n v="463"/>
    <x v="458"/>
    <s v="Cross-platform upward-trending parallelism"/>
    <n v="134300"/>
    <n v="145265"/>
    <n v="108"/>
    <x v="1"/>
    <n v="2105"/>
    <m/>
    <x v="1"/>
    <x v="1"/>
    <x v="437"/>
    <x v="441"/>
    <x v="0"/>
    <x v="0"/>
    <x v="10"/>
    <x v="4"/>
    <x v="10"/>
  </r>
  <r>
    <n v="464"/>
    <x v="459"/>
    <s v="Pre-emptive mission-critical hardware"/>
    <n v="71200"/>
    <n v="95020"/>
    <n v="133"/>
    <x v="1"/>
    <n v="2436"/>
    <m/>
    <x v="1"/>
    <x v="1"/>
    <x v="438"/>
    <x v="442"/>
    <x v="0"/>
    <x v="0"/>
    <x v="3"/>
    <x v="3"/>
    <x v="3"/>
  </r>
  <r>
    <n v="465"/>
    <x v="460"/>
    <s v="Up-sized responsive protocol"/>
    <n v="4700"/>
    <n v="8829"/>
    <n v="188"/>
    <x v="1"/>
    <n v="80"/>
    <m/>
    <x v="1"/>
    <x v="1"/>
    <x v="439"/>
    <x v="443"/>
    <x v="0"/>
    <x v="0"/>
    <x v="18"/>
    <x v="5"/>
    <x v="18"/>
  </r>
  <r>
    <n v="466"/>
    <x v="461"/>
    <s v="Pre-emptive transitional frame"/>
    <n v="1200"/>
    <n v="3984"/>
    <n v="332"/>
    <x v="1"/>
    <n v="42"/>
    <m/>
    <x v="1"/>
    <x v="1"/>
    <x v="440"/>
    <x v="444"/>
    <x v="0"/>
    <x v="1"/>
    <x v="8"/>
    <x v="2"/>
    <x v="8"/>
  </r>
  <r>
    <n v="467"/>
    <x v="462"/>
    <s v="Profit-focused content-based application"/>
    <n v="1400"/>
    <n v="8053"/>
    <n v="575"/>
    <x v="1"/>
    <n v="139"/>
    <m/>
    <x v="0"/>
    <x v="0"/>
    <x v="441"/>
    <x v="445"/>
    <x v="0"/>
    <x v="1"/>
    <x v="2"/>
    <x v="2"/>
    <x v="2"/>
  </r>
  <r>
    <n v="468"/>
    <x v="463"/>
    <s v="Streamlined neutral analyzer"/>
    <n v="4000"/>
    <n v="1620"/>
    <n v="41"/>
    <x v="0"/>
    <n v="16"/>
    <m/>
    <x v="1"/>
    <x v="1"/>
    <x v="442"/>
    <x v="368"/>
    <x v="0"/>
    <x v="0"/>
    <x v="3"/>
    <x v="3"/>
    <x v="3"/>
  </r>
  <r>
    <n v="469"/>
    <x v="464"/>
    <s v="Assimilated neutral utilization"/>
    <n v="5600"/>
    <n v="10328"/>
    <n v="184"/>
    <x v="1"/>
    <n v="159"/>
    <m/>
    <x v="1"/>
    <x v="1"/>
    <x v="443"/>
    <x v="446"/>
    <x v="0"/>
    <x v="0"/>
    <x v="6"/>
    <x v="4"/>
    <x v="6"/>
  </r>
  <r>
    <n v="470"/>
    <x v="465"/>
    <s v="Extended dedicated archive"/>
    <n v="3600"/>
    <n v="10289"/>
    <n v="286"/>
    <x v="1"/>
    <n v="381"/>
    <m/>
    <x v="1"/>
    <x v="1"/>
    <x v="315"/>
    <x v="447"/>
    <x v="0"/>
    <x v="0"/>
    <x v="8"/>
    <x v="2"/>
    <x v="8"/>
  </r>
  <r>
    <n v="471"/>
    <x v="197"/>
    <s v="Configurable static help-desk"/>
    <n v="3100"/>
    <n v="9889"/>
    <n v="319"/>
    <x v="1"/>
    <n v="194"/>
    <m/>
    <x v="4"/>
    <x v="4"/>
    <x v="444"/>
    <x v="448"/>
    <x v="0"/>
    <x v="1"/>
    <x v="0"/>
    <x v="0"/>
    <x v="0"/>
  </r>
  <r>
    <n v="472"/>
    <x v="466"/>
    <s v="Self-enabling clear-thinking framework"/>
    <n v="153800"/>
    <n v="60342"/>
    <n v="39"/>
    <x v="0"/>
    <n v="575"/>
    <m/>
    <x v="1"/>
    <x v="1"/>
    <x v="445"/>
    <x v="178"/>
    <x v="0"/>
    <x v="0"/>
    <x v="1"/>
    <x v="1"/>
    <x v="1"/>
  </r>
  <r>
    <n v="473"/>
    <x v="467"/>
    <s v="Assimilated fault-tolerant capacity"/>
    <n v="5000"/>
    <n v="8907"/>
    <n v="178"/>
    <x v="1"/>
    <n v="106"/>
    <m/>
    <x v="1"/>
    <x v="1"/>
    <x v="446"/>
    <x v="449"/>
    <x v="0"/>
    <x v="0"/>
    <x v="5"/>
    <x v="1"/>
    <x v="5"/>
  </r>
  <r>
    <n v="474"/>
    <x v="468"/>
    <s v="Enhanced neutral ability"/>
    <n v="4000"/>
    <n v="14606"/>
    <n v="365"/>
    <x v="1"/>
    <n v="142"/>
    <m/>
    <x v="1"/>
    <x v="1"/>
    <x v="447"/>
    <x v="450"/>
    <x v="0"/>
    <x v="0"/>
    <x v="19"/>
    <x v="4"/>
    <x v="19"/>
  </r>
  <r>
    <n v="475"/>
    <x v="469"/>
    <s v="Function-based attitude-oriented groupware"/>
    <n v="7400"/>
    <n v="8432"/>
    <n v="114"/>
    <x v="1"/>
    <n v="211"/>
    <m/>
    <x v="1"/>
    <x v="1"/>
    <x v="448"/>
    <x v="451"/>
    <x v="0"/>
    <x v="1"/>
    <x v="18"/>
    <x v="5"/>
    <x v="18"/>
  </r>
  <r>
    <n v="476"/>
    <x v="470"/>
    <s v="Optional solution-oriented instruction set"/>
    <n v="191500"/>
    <n v="57122"/>
    <n v="30"/>
    <x v="0"/>
    <n v="1120"/>
    <m/>
    <x v="1"/>
    <x v="1"/>
    <x v="342"/>
    <x v="452"/>
    <x v="0"/>
    <x v="0"/>
    <x v="13"/>
    <x v="5"/>
    <x v="13"/>
  </r>
  <r>
    <n v="477"/>
    <x v="471"/>
    <s v="Organic object-oriented core"/>
    <n v="8500"/>
    <n v="4613"/>
    <n v="54"/>
    <x v="0"/>
    <n v="113"/>
    <m/>
    <x v="1"/>
    <x v="1"/>
    <x v="449"/>
    <x v="453"/>
    <x v="0"/>
    <x v="0"/>
    <x v="22"/>
    <x v="4"/>
    <x v="22"/>
  </r>
  <r>
    <n v="478"/>
    <x v="472"/>
    <s v="Balanced impactful circuit"/>
    <n v="68800"/>
    <n v="162603"/>
    <n v="236"/>
    <x v="1"/>
    <n v="2756"/>
    <m/>
    <x v="1"/>
    <x v="1"/>
    <x v="450"/>
    <x v="454"/>
    <x v="0"/>
    <x v="0"/>
    <x v="8"/>
    <x v="2"/>
    <x v="8"/>
  </r>
  <r>
    <n v="479"/>
    <x v="473"/>
    <s v="Future-proofed heuristic encryption"/>
    <n v="2400"/>
    <n v="12310"/>
    <n v="513"/>
    <x v="1"/>
    <n v="173"/>
    <m/>
    <x v="4"/>
    <x v="4"/>
    <x v="451"/>
    <x v="455"/>
    <x v="0"/>
    <x v="0"/>
    <x v="0"/>
    <x v="0"/>
    <x v="0"/>
  </r>
  <r>
    <n v="480"/>
    <x v="474"/>
    <s v="Balanced bifurcated leverage"/>
    <n v="8600"/>
    <n v="8656"/>
    <n v="101"/>
    <x v="1"/>
    <n v="87"/>
    <m/>
    <x v="1"/>
    <x v="1"/>
    <x v="452"/>
    <x v="456"/>
    <x v="0"/>
    <x v="1"/>
    <x v="14"/>
    <x v="7"/>
    <x v="14"/>
  </r>
  <r>
    <n v="481"/>
    <x v="475"/>
    <s v="Sharable discrete budgetary management"/>
    <n v="196600"/>
    <n v="159931"/>
    <n v="81"/>
    <x v="0"/>
    <n v="1538"/>
    <m/>
    <x v="1"/>
    <x v="1"/>
    <x v="453"/>
    <x v="457"/>
    <x v="0"/>
    <x v="1"/>
    <x v="3"/>
    <x v="3"/>
    <x v="3"/>
  </r>
  <r>
    <n v="482"/>
    <x v="476"/>
    <s v="Focused solution-oriented instruction set"/>
    <n v="4200"/>
    <n v="689"/>
    <n v="16"/>
    <x v="0"/>
    <n v="9"/>
    <m/>
    <x v="1"/>
    <x v="1"/>
    <x v="454"/>
    <x v="458"/>
    <x v="0"/>
    <x v="1"/>
    <x v="13"/>
    <x v="5"/>
    <x v="13"/>
  </r>
  <r>
    <n v="483"/>
    <x v="477"/>
    <s v="Down-sized actuating infrastructure"/>
    <n v="91400"/>
    <n v="48236"/>
    <n v="53"/>
    <x v="0"/>
    <n v="554"/>
    <m/>
    <x v="1"/>
    <x v="1"/>
    <x v="455"/>
    <x v="459"/>
    <x v="0"/>
    <x v="0"/>
    <x v="3"/>
    <x v="3"/>
    <x v="3"/>
  </r>
  <r>
    <n v="484"/>
    <x v="478"/>
    <s v="Synergistic cohesive adapter"/>
    <n v="29600"/>
    <n v="77021"/>
    <n v="260"/>
    <x v="1"/>
    <n v="1572"/>
    <m/>
    <x v="4"/>
    <x v="4"/>
    <x v="456"/>
    <x v="460"/>
    <x v="0"/>
    <x v="1"/>
    <x v="0"/>
    <x v="0"/>
    <x v="0"/>
  </r>
  <r>
    <n v="485"/>
    <x v="479"/>
    <s v="Quality-focused mission-critical structure"/>
    <n v="90600"/>
    <n v="27844"/>
    <n v="31"/>
    <x v="0"/>
    <n v="648"/>
    <m/>
    <x v="4"/>
    <x v="4"/>
    <x v="457"/>
    <x v="461"/>
    <x v="0"/>
    <x v="0"/>
    <x v="3"/>
    <x v="3"/>
    <x v="3"/>
  </r>
  <r>
    <n v="486"/>
    <x v="480"/>
    <s v="Compatible exuding Graphical User Interface"/>
    <n v="5200"/>
    <n v="702"/>
    <n v="14"/>
    <x v="0"/>
    <n v="21"/>
    <m/>
    <x v="4"/>
    <x v="4"/>
    <x v="458"/>
    <x v="462"/>
    <x v="0"/>
    <x v="1"/>
    <x v="18"/>
    <x v="5"/>
    <x v="18"/>
  </r>
  <r>
    <n v="487"/>
    <x v="481"/>
    <s v="Monitored 24/7 time-frame"/>
    <n v="110300"/>
    <n v="197024"/>
    <n v="179"/>
    <x v="1"/>
    <n v="2346"/>
    <m/>
    <x v="1"/>
    <x v="1"/>
    <x v="459"/>
    <x v="463"/>
    <x v="0"/>
    <x v="0"/>
    <x v="3"/>
    <x v="3"/>
    <x v="3"/>
  </r>
  <r>
    <n v="488"/>
    <x v="482"/>
    <s v="Virtual secondary open architecture"/>
    <n v="5300"/>
    <n v="11663"/>
    <n v="220"/>
    <x v="1"/>
    <n v="115"/>
    <m/>
    <x v="1"/>
    <x v="1"/>
    <x v="460"/>
    <x v="464"/>
    <x v="0"/>
    <x v="0"/>
    <x v="3"/>
    <x v="3"/>
    <x v="3"/>
  </r>
  <r>
    <n v="489"/>
    <x v="483"/>
    <s v="Down-sized mobile time-frame"/>
    <n v="9200"/>
    <n v="9339"/>
    <n v="102"/>
    <x v="1"/>
    <n v="85"/>
    <m/>
    <x v="6"/>
    <x v="6"/>
    <x v="461"/>
    <x v="465"/>
    <x v="0"/>
    <x v="0"/>
    <x v="8"/>
    <x v="2"/>
    <x v="8"/>
  </r>
  <r>
    <n v="490"/>
    <x v="484"/>
    <s v="Innovative disintermediate encryption"/>
    <n v="2400"/>
    <n v="4596"/>
    <n v="192"/>
    <x v="1"/>
    <n v="144"/>
    <m/>
    <x v="1"/>
    <x v="1"/>
    <x v="462"/>
    <x v="466"/>
    <x v="0"/>
    <x v="0"/>
    <x v="23"/>
    <x v="8"/>
    <x v="23"/>
  </r>
  <r>
    <n v="491"/>
    <x v="485"/>
    <s v="Universal contextually-based knowledgebase"/>
    <n v="56800"/>
    <n v="173437"/>
    <n v="305"/>
    <x v="1"/>
    <n v="2443"/>
    <m/>
    <x v="1"/>
    <x v="1"/>
    <x v="463"/>
    <x v="467"/>
    <x v="0"/>
    <x v="1"/>
    <x v="0"/>
    <x v="0"/>
    <x v="0"/>
  </r>
  <r>
    <n v="492"/>
    <x v="486"/>
    <s v="Persevering interactive matrix"/>
    <n v="191000"/>
    <n v="45831"/>
    <n v="24"/>
    <x v="3"/>
    <n v="595"/>
    <m/>
    <x v="1"/>
    <x v="1"/>
    <x v="464"/>
    <x v="468"/>
    <x v="1"/>
    <x v="1"/>
    <x v="12"/>
    <x v="4"/>
    <x v="12"/>
  </r>
  <r>
    <n v="493"/>
    <x v="487"/>
    <s v="Seamless background framework"/>
    <n v="900"/>
    <n v="6514"/>
    <n v="724"/>
    <x v="1"/>
    <n v="64"/>
    <m/>
    <x v="1"/>
    <x v="1"/>
    <x v="465"/>
    <x v="469"/>
    <x v="0"/>
    <x v="0"/>
    <x v="14"/>
    <x v="7"/>
    <x v="14"/>
  </r>
  <r>
    <n v="494"/>
    <x v="488"/>
    <s v="Balanced upward-trending productivity"/>
    <n v="2500"/>
    <n v="13684"/>
    <n v="547"/>
    <x v="1"/>
    <n v="268"/>
    <m/>
    <x v="1"/>
    <x v="1"/>
    <x v="466"/>
    <x v="470"/>
    <x v="0"/>
    <x v="0"/>
    <x v="8"/>
    <x v="2"/>
    <x v="8"/>
  </r>
  <r>
    <n v="495"/>
    <x v="489"/>
    <s v="Centralized clear-thinking solution"/>
    <n v="3200"/>
    <n v="13264"/>
    <n v="415"/>
    <x v="1"/>
    <n v="195"/>
    <m/>
    <x v="3"/>
    <x v="3"/>
    <x v="467"/>
    <x v="471"/>
    <x v="0"/>
    <x v="0"/>
    <x v="3"/>
    <x v="3"/>
    <x v="3"/>
  </r>
  <r>
    <n v="496"/>
    <x v="490"/>
    <s v="Optimized bi-directional extranet"/>
    <n v="183800"/>
    <n v="1667"/>
    <n v="1"/>
    <x v="0"/>
    <n v="54"/>
    <m/>
    <x v="1"/>
    <x v="1"/>
    <x v="468"/>
    <x v="472"/>
    <x v="0"/>
    <x v="0"/>
    <x v="10"/>
    <x v="4"/>
    <x v="10"/>
  </r>
  <r>
    <n v="497"/>
    <x v="491"/>
    <s v="Intuitive actuating benchmark"/>
    <n v="9800"/>
    <n v="3349"/>
    <n v="34"/>
    <x v="0"/>
    <n v="120"/>
    <m/>
    <x v="1"/>
    <x v="1"/>
    <x v="469"/>
    <x v="473"/>
    <x v="0"/>
    <x v="1"/>
    <x v="8"/>
    <x v="2"/>
    <x v="8"/>
  </r>
  <r>
    <n v="498"/>
    <x v="492"/>
    <s v="Devolved background project"/>
    <n v="193400"/>
    <n v="46317"/>
    <n v="24"/>
    <x v="0"/>
    <n v="579"/>
    <m/>
    <x v="3"/>
    <x v="3"/>
    <x v="470"/>
    <x v="474"/>
    <x v="0"/>
    <x v="0"/>
    <x v="2"/>
    <x v="2"/>
    <x v="2"/>
  </r>
  <r>
    <n v="499"/>
    <x v="493"/>
    <s v="Reverse-engineered executive emulation"/>
    <n v="163800"/>
    <n v="78743"/>
    <n v="48"/>
    <x v="0"/>
    <n v="2072"/>
    <m/>
    <x v="1"/>
    <x v="1"/>
    <x v="471"/>
    <x v="475"/>
    <x v="0"/>
    <x v="1"/>
    <x v="4"/>
    <x v="4"/>
    <x v="4"/>
  </r>
  <r>
    <n v="500"/>
    <x v="494"/>
    <s v="Team-oriented clear-thinking matrix"/>
    <n v="100"/>
    <n v="0"/>
    <n v="0"/>
    <x v="0"/>
    <n v="0"/>
    <m/>
    <x v="1"/>
    <x v="1"/>
    <x v="472"/>
    <x v="380"/>
    <x v="0"/>
    <x v="1"/>
    <x v="3"/>
    <x v="3"/>
    <x v="3"/>
  </r>
  <r>
    <n v="501"/>
    <x v="495"/>
    <s v="Focused coherent methodology"/>
    <n v="153600"/>
    <n v="107743"/>
    <n v="70"/>
    <x v="0"/>
    <n v="1796"/>
    <m/>
    <x v="1"/>
    <x v="1"/>
    <x v="473"/>
    <x v="353"/>
    <x v="0"/>
    <x v="0"/>
    <x v="4"/>
    <x v="4"/>
    <x v="4"/>
  </r>
  <r>
    <n v="502"/>
    <x v="212"/>
    <s v="Reduced context-sensitive complexity"/>
    <n v="1300"/>
    <n v="6889"/>
    <n v="530"/>
    <x v="1"/>
    <n v="186"/>
    <m/>
    <x v="2"/>
    <x v="2"/>
    <x v="474"/>
    <x v="476"/>
    <x v="0"/>
    <x v="1"/>
    <x v="11"/>
    <x v="6"/>
    <x v="11"/>
  </r>
  <r>
    <n v="503"/>
    <x v="496"/>
    <s v="Decentralized 4thgeneration time-frame"/>
    <n v="25500"/>
    <n v="45983"/>
    <n v="180"/>
    <x v="1"/>
    <n v="460"/>
    <m/>
    <x v="1"/>
    <x v="1"/>
    <x v="72"/>
    <x v="477"/>
    <x v="0"/>
    <x v="0"/>
    <x v="6"/>
    <x v="4"/>
    <x v="6"/>
  </r>
  <r>
    <n v="504"/>
    <x v="497"/>
    <s v="De-engineered cohesive moderator"/>
    <n v="7500"/>
    <n v="6924"/>
    <n v="92"/>
    <x v="0"/>
    <n v="62"/>
    <m/>
    <x v="6"/>
    <x v="6"/>
    <x v="443"/>
    <x v="478"/>
    <x v="0"/>
    <x v="0"/>
    <x v="1"/>
    <x v="1"/>
    <x v="1"/>
  </r>
  <r>
    <n v="505"/>
    <x v="498"/>
    <s v="Ameliorated explicit parallelism"/>
    <n v="89900"/>
    <n v="12497"/>
    <n v="14"/>
    <x v="0"/>
    <n v="347"/>
    <m/>
    <x v="1"/>
    <x v="1"/>
    <x v="475"/>
    <x v="479"/>
    <x v="0"/>
    <x v="1"/>
    <x v="15"/>
    <x v="5"/>
    <x v="15"/>
  </r>
  <r>
    <n v="506"/>
    <x v="499"/>
    <s v="Customizable background monitoring"/>
    <n v="18000"/>
    <n v="166874"/>
    <n v="927"/>
    <x v="1"/>
    <n v="2528"/>
    <m/>
    <x v="1"/>
    <x v="1"/>
    <x v="81"/>
    <x v="480"/>
    <x v="0"/>
    <x v="1"/>
    <x v="3"/>
    <x v="3"/>
    <x v="3"/>
  </r>
  <r>
    <n v="507"/>
    <x v="500"/>
    <s v="Compatible well-modulated budgetary management"/>
    <n v="2100"/>
    <n v="837"/>
    <n v="40"/>
    <x v="0"/>
    <n v="19"/>
    <m/>
    <x v="1"/>
    <x v="1"/>
    <x v="476"/>
    <x v="481"/>
    <x v="0"/>
    <x v="1"/>
    <x v="2"/>
    <x v="2"/>
    <x v="2"/>
  </r>
  <r>
    <n v="508"/>
    <x v="501"/>
    <s v="Up-sized radical pricing structure"/>
    <n v="172700"/>
    <n v="193820"/>
    <n v="112"/>
    <x v="1"/>
    <n v="3657"/>
    <m/>
    <x v="1"/>
    <x v="1"/>
    <x v="192"/>
    <x v="482"/>
    <x v="0"/>
    <x v="0"/>
    <x v="3"/>
    <x v="3"/>
    <x v="3"/>
  </r>
  <r>
    <n v="509"/>
    <x v="173"/>
    <s v="Robust zero-defect project"/>
    <n v="168500"/>
    <n v="119510"/>
    <n v="71"/>
    <x v="0"/>
    <n v="1258"/>
    <m/>
    <x v="1"/>
    <x v="1"/>
    <x v="477"/>
    <x v="483"/>
    <x v="0"/>
    <x v="0"/>
    <x v="3"/>
    <x v="3"/>
    <x v="3"/>
  </r>
  <r>
    <n v="510"/>
    <x v="502"/>
    <s v="Re-engineered mobile task-force"/>
    <n v="7800"/>
    <n v="9289"/>
    <n v="119"/>
    <x v="1"/>
    <n v="131"/>
    <m/>
    <x v="2"/>
    <x v="2"/>
    <x v="478"/>
    <x v="484"/>
    <x v="0"/>
    <x v="0"/>
    <x v="6"/>
    <x v="4"/>
    <x v="6"/>
  </r>
  <r>
    <n v="511"/>
    <x v="503"/>
    <s v="User-centric intangible neural-net"/>
    <n v="147800"/>
    <n v="35498"/>
    <n v="24"/>
    <x v="0"/>
    <n v="362"/>
    <m/>
    <x v="1"/>
    <x v="1"/>
    <x v="479"/>
    <x v="265"/>
    <x v="0"/>
    <x v="0"/>
    <x v="3"/>
    <x v="3"/>
    <x v="3"/>
  </r>
  <r>
    <n v="512"/>
    <x v="504"/>
    <s v="Organized explicit core"/>
    <n v="9100"/>
    <n v="12678"/>
    <n v="139"/>
    <x v="1"/>
    <n v="239"/>
    <m/>
    <x v="1"/>
    <x v="1"/>
    <x v="480"/>
    <x v="485"/>
    <x v="0"/>
    <x v="1"/>
    <x v="11"/>
    <x v="6"/>
    <x v="11"/>
  </r>
  <r>
    <n v="513"/>
    <x v="505"/>
    <s v="Synchronized 6thgeneration adapter"/>
    <n v="8300"/>
    <n v="3260"/>
    <n v="39"/>
    <x v="3"/>
    <n v="35"/>
    <m/>
    <x v="1"/>
    <x v="1"/>
    <x v="180"/>
    <x v="486"/>
    <x v="0"/>
    <x v="0"/>
    <x v="19"/>
    <x v="4"/>
    <x v="19"/>
  </r>
  <r>
    <n v="514"/>
    <x v="506"/>
    <s v="Centralized motivating capacity"/>
    <n v="138700"/>
    <n v="31123"/>
    <n v="22"/>
    <x v="3"/>
    <n v="528"/>
    <m/>
    <x v="5"/>
    <x v="5"/>
    <x v="481"/>
    <x v="412"/>
    <x v="0"/>
    <x v="1"/>
    <x v="1"/>
    <x v="1"/>
    <x v="1"/>
  </r>
  <r>
    <n v="515"/>
    <x v="507"/>
    <s v="Phased 24hour flexibility"/>
    <n v="8600"/>
    <n v="4797"/>
    <n v="56"/>
    <x v="0"/>
    <n v="133"/>
    <m/>
    <x v="0"/>
    <x v="0"/>
    <x v="482"/>
    <x v="487"/>
    <x v="0"/>
    <x v="1"/>
    <x v="3"/>
    <x v="3"/>
    <x v="3"/>
  </r>
  <r>
    <n v="516"/>
    <x v="508"/>
    <s v="Exclusive 5thgeneration structure"/>
    <n v="125400"/>
    <n v="53324"/>
    <n v="43"/>
    <x v="0"/>
    <n v="846"/>
    <m/>
    <x v="1"/>
    <x v="1"/>
    <x v="194"/>
    <x v="488"/>
    <x v="0"/>
    <x v="0"/>
    <x v="9"/>
    <x v="5"/>
    <x v="9"/>
  </r>
  <r>
    <n v="517"/>
    <x v="509"/>
    <s v="Multi-tiered maximized orchestration"/>
    <n v="5900"/>
    <n v="6608"/>
    <n v="112"/>
    <x v="1"/>
    <n v="78"/>
    <m/>
    <x v="1"/>
    <x v="1"/>
    <x v="483"/>
    <x v="489"/>
    <x v="0"/>
    <x v="0"/>
    <x v="0"/>
    <x v="0"/>
    <x v="0"/>
  </r>
  <r>
    <n v="518"/>
    <x v="510"/>
    <s v="Open-architected uniform instruction set"/>
    <n v="8800"/>
    <n v="622"/>
    <n v="7"/>
    <x v="0"/>
    <n v="10"/>
    <m/>
    <x v="1"/>
    <x v="1"/>
    <x v="484"/>
    <x v="442"/>
    <x v="0"/>
    <x v="1"/>
    <x v="10"/>
    <x v="4"/>
    <x v="10"/>
  </r>
  <r>
    <n v="519"/>
    <x v="511"/>
    <s v="Exclusive asymmetric analyzer"/>
    <n v="177700"/>
    <n v="180802"/>
    <n v="102"/>
    <x v="1"/>
    <n v="1773"/>
    <m/>
    <x v="1"/>
    <x v="1"/>
    <x v="355"/>
    <x v="437"/>
    <x v="0"/>
    <x v="1"/>
    <x v="1"/>
    <x v="1"/>
    <x v="1"/>
  </r>
  <r>
    <n v="520"/>
    <x v="512"/>
    <s v="Organic radical collaboration"/>
    <n v="800"/>
    <n v="3406"/>
    <n v="426"/>
    <x v="1"/>
    <n v="32"/>
    <m/>
    <x v="1"/>
    <x v="1"/>
    <x v="485"/>
    <x v="490"/>
    <x v="0"/>
    <x v="0"/>
    <x v="3"/>
    <x v="3"/>
    <x v="3"/>
  </r>
  <r>
    <n v="521"/>
    <x v="513"/>
    <s v="Function-based multi-state software"/>
    <n v="7600"/>
    <n v="11061"/>
    <n v="146"/>
    <x v="1"/>
    <n v="369"/>
    <m/>
    <x v="1"/>
    <x v="1"/>
    <x v="486"/>
    <x v="491"/>
    <x v="0"/>
    <x v="1"/>
    <x v="6"/>
    <x v="4"/>
    <x v="6"/>
  </r>
  <r>
    <n v="522"/>
    <x v="514"/>
    <s v="Innovative static budgetary management"/>
    <n v="50500"/>
    <n v="16389"/>
    <n v="32"/>
    <x v="0"/>
    <n v="191"/>
    <m/>
    <x v="1"/>
    <x v="1"/>
    <x v="487"/>
    <x v="163"/>
    <x v="0"/>
    <x v="0"/>
    <x v="12"/>
    <x v="4"/>
    <x v="12"/>
  </r>
  <r>
    <n v="523"/>
    <x v="515"/>
    <s v="Triple-buffered holistic ability"/>
    <n v="900"/>
    <n v="6303"/>
    <n v="700"/>
    <x v="1"/>
    <n v="89"/>
    <m/>
    <x v="1"/>
    <x v="1"/>
    <x v="488"/>
    <x v="492"/>
    <x v="0"/>
    <x v="0"/>
    <x v="12"/>
    <x v="4"/>
    <x v="12"/>
  </r>
  <r>
    <n v="524"/>
    <x v="516"/>
    <s v="Diverse scalable superstructure"/>
    <n v="96700"/>
    <n v="81136"/>
    <n v="84"/>
    <x v="0"/>
    <n v="1979"/>
    <m/>
    <x v="1"/>
    <x v="1"/>
    <x v="489"/>
    <x v="493"/>
    <x v="0"/>
    <x v="0"/>
    <x v="3"/>
    <x v="3"/>
    <x v="3"/>
  </r>
  <r>
    <n v="525"/>
    <x v="517"/>
    <s v="Balanced leadingedge data-warehouse"/>
    <n v="2100"/>
    <n v="1768"/>
    <n v="84"/>
    <x v="0"/>
    <n v="63"/>
    <m/>
    <x v="1"/>
    <x v="1"/>
    <x v="490"/>
    <x v="494"/>
    <x v="0"/>
    <x v="0"/>
    <x v="8"/>
    <x v="2"/>
    <x v="8"/>
  </r>
  <r>
    <n v="526"/>
    <x v="518"/>
    <s v="Digitized bandwidth-monitored open architecture"/>
    <n v="8300"/>
    <n v="12944"/>
    <n v="156"/>
    <x v="1"/>
    <n v="147"/>
    <m/>
    <x v="1"/>
    <x v="1"/>
    <x v="312"/>
    <x v="495"/>
    <x v="0"/>
    <x v="1"/>
    <x v="3"/>
    <x v="3"/>
    <x v="3"/>
  </r>
  <r>
    <n v="527"/>
    <x v="519"/>
    <s v="Enterprise-wide intermediate portal"/>
    <n v="189200"/>
    <n v="188480"/>
    <n v="100"/>
    <x v="0"/>
    <n v="6080"/>
    <m/>
    <x v="0"/>
    <x v="0"/>
    <x v="491"/>
    <x v="496"/>
    <x v="0"/>
    <x v="0"/>
    <x v="10"/>
    <x v="4"/>
    <x v="10"/>
  </r>
  <r>
    <n v="528"/>
    <x v="520"/>
    <s v="Focused leadingedge matrix"/>
    <n v="9000"/>
    <n v="7227"/>
    <n v="80"/>
    <x v="0"/>
    <n v="80"/>
    <m/>
    <x v="4"/>
    <x v="4"/>
    <x v="492"/>
    <x v="497"/>
    <x v="0"/>
    <x v="0"/>
    <x v="7"/>
    <x v="1"/>
    <x v="7"/>
  </r>
  <r>
    <n v="529"/>
    <x v="521"/>
    <s v="Seamless logistical encryption"/>
    <n v="5100"/>
    <n v="574"/>
    <n v="11"/>
    <x v="0"/>
    <n v="9"/>
    <m/>
    <x v="1"/>
    <x v="1"/>
    <x v="493"/>
    <x v="180"/>
    <x v="0"/>
    <x v="0"/>
    <x v="11"/>
    <x v="6"/>
    <x v="11"/>
  </r>
  <r>
    <n v="530"/>
    <x v="522"/>
    <s v="Stand-alone human-resource workforce"/>
    <n v="105000"/>
    <n v="96328"/>
    <n v="92"/>
    <x v="0"/>
    <n v="1784"/>
    <m/>
    <x v="1"/>
    <x v="1"/>
    <x v="494"/>
    <x v="498"/>
    <x v="0"/>
    <x v="1"/>
    <x v="13"/>
    <x v="5"/>
    <x v="13"/>
  </r>
  <r>
    <n v="531"/>
    <x v="523"/>
    <s v="Automated zero tolerance implementation"/>
    <n v="186700"/>
    <n v="178338"/>
    <n v="96"/>
    <x v="2"/>
    <n v="3640"/>
    <m/>
    <x v="5"/>
    <x v="5"/>
    <x v="495"/>
    <x v="499"/>
    <x v="0"/>
    <x v="0"/>
    <x v="11"/>
    <x v="6"/>
    <x v="11"/>
  </r>
  <r>
    <n v="532"/>
    <x v="524"/>
    <s v="Pre-emptive grid-enabled contingency"/>
    <n v="1600"/>
    <n v="8046"/>
    <n v="503"/>
    <x v="1"/>
    <n v="126"/>
    <m/>
    <x v="0"/>
    <x v="0"/>
    <x v="496"/>
    <x v="500"/>
    <x v="0"/>
    <x v="0"/>
    <x v="3"/>
    <x v="3"/>
    <x v="3"/>
  </r>
  <r>
    <n v="533"/>
    <x v="525"/>
    <s v="Multi-lateral didactic encoding"/>
    <n v="115600"/>
    <n v="184086"/>
    <n v="159"/>
    <x v="1"/>
    <n v="2218"/>
    <m/>
    <x v="4"/>
    <x v="4"/>
    <x v="497"/>
    <x v="50"/>
    <x v="0"/>
    <x v="0"/>
    <x v="7"/>
    <x v="1"/>
    <x v="7"/>
  </r>
  <r>
    <n v="534"/>
    <x v="526"/>
    <s v="Self-enabling didactic orchestration"/>
    <n v="89100"/>
    <n v="13385"/>
    <n v="15"/>
    <x v="0"/>
    <n v="243"/>
    <m/>
    <x v="1"/>
    <x v="1"/>
    <x v="498"/>
    <x v="501"/>
    <x v="0"/>
    <x v="1"/>
    <x v="6"/>
    <x v="4"/>
    <x v="6"/>
  </r>
  <r>
    <n v="535"/>
    <x v="527"/>
    <s v="Profit-focused 24/7 data-warehouse"/>
    <n v="2600"/>
    <n v="12533"/>
    <n v="482"/>
    <x v="1"/>
    <n v="202"/>
    <m/>
    <x v="6"/>
    <x v="6"/>
    <x v="499"/>
    <x v="502"/>
    <x v="0"/>
    <x v="1"/>
    <x v="3"/>
    <x v="3"/>
    <x v="3"/>
  </r>
  <r>
    <n v="536"/>
    <x v="528"/>
    <s v="Enhanced methodical middleware"/>
    <n v="9800"/>
    <n v="14697"/>
    <n v="150"/>
    <x v="1"/>
    <n v="140"/>
    <m/>
    <x v="6"/>
    <x v="6"/>
    <x v="500"/>
    <x v="52"/>
    <x v="0"/>
    <x v="0"/>
    <x v="13"/>
    <x v="5"/>
    <x v="13"/>
  </r>
  <r>
    <n v="537"/>
    <x v="529"/>
    <s v="Synchronized client-driven projection"/>
    <n v="84400"/>
    <n v="98935"/>
    <n v="117"/>
    <x v="1"/>
    <n v="1052"/>
    <m/>
    <x v="3"/>
    <x v="3"/>
    <x v="501"/>
    <x v="503"/>
    <x v="1"/>
    <x v="1"/>
    <x v="4"/>
    <x v="4"/>
    <x v="4"/>
  </r>
  <r>
    <n v="538"/>
    <x v="530"/>
    <s v="Networked didactic time-frame"/>
    <n v="151300"/>
    <n v="57034"/>
    <n v="38"/>
    <x v="0"/>
    <n v="1296"/>
    <m/>
    <x v="1"/>
    <x v="1"/>
    <x v="502"/>
    <x v="504"/>
    <x v="0"/>
    <x v="0"/>
    <x v="20"/>
    <x v="6"/>
    <x v="20"/>
  </r>
  <r>
    <n v="539"/>
    <x v="531"/>
    <s v="Assimilated exuding toolset"/>
    <n v="9800"/>
    <n v="7120"/>
    <n v="73"/>
    <x v="0"/>
    <n v="77"/>
    <m/>
    <x v="1"/>
    <x v="1"/>
    <x v="503"/>
    <x v="505"/>
    <x v="0"/>
    <x v="1"/>
    <x v="0"/>
    <x v="0"/>
    <x v="0"/>
  </r>
  <r>
    <n v="540"/>
    <x v="532"/>
    <s v="Front-line client-server secured line"/>
    <n v="5300"/>
    <n v="14097"/>
    <n v="266"/>
    <x v="1"/>
    <n v="247"/>
    <m/>
    <x v="1"/>
    <x v="1"/>
    <x v="504"/>
    <x v="506"/>
    <x v="0"/>
    <x v="0"/>
    <x v="14"/>
    <x v="7"/>
    <x v="14"/>
  </r>
  <r>
    <n v="541"/>
    <x v="533"/>
    <s v="Polarized systemic Internet solution"/>
    <n v="178000"/>
    <n v="43086"/>
    <n v="24"/>
    <x v="0"/>
    <n v="395"/>
    <m/>
    <x v="6"/>
    <x v="6"/>
    <x v="505"/>
    <x v="507"/>
    <x v="0"/>
    <x v="0"/>
    <x v="20"/>
    <x v="6"/>
    <x v="20"/>
  </r>
  <r>
    <n v="542"/>
    <x v="534"/>
    <s v="Profit-focused exuding moderator"/>
    <n v="77000"/>
    <n v="1930"/>
    <n v="3"/>
    <x v="0"/>
    <n v="49"/>
    <m/>
    <x v="4"/>
    <x v="4"/>
    <x v="506"/>
    <x v="508"/>
    <x v="0"/>
    <x v="0"/>
    <x v="7"/>
    <x v="1"/>
    <x v="7"/>
  </r>
  <r>
    <n v="543"/>
    <x v="535"/>
    <s v="Cross-group high-level moderator"/>
    <n v="84900"/>
    <n v="13864"/>
    <n v="16"/>
    <x v="0"/>
    <n v="180"/>
    <m/>
    <x v="1"/>
    <x v="1"/>
    <x v="507"/>
    <x v="509"/>
    <x v="0"/>
    <x v="0"/>
    <x v="11"/>
    <x v="6"/>
    <x v="11"/>
  </r>
  <r>
    <n v="544"/>
    <x v="536"/>
    <s v="Public-key 3rdgeneration system engine"/>
    <n v="2800"/>
    <n v="7742"/>
    <n v="277"/>
    <x v="1"/>
    <n v="84"/>
    <m/>
    <x v="1"/>
    <x v="1"/>
    <x v="508"/>
    <x v="510"/>
    <x v="0"/>
    <x v="0"/>
    <x v="1"/>
    <x v="1"/>
    <x v="1"/>
  </r>
  <r>
    <n v="545"/>
    <x v="537"/>
    <s v="Organized value-added access"/>
    <n v="184800"/>
    <n v="164109"/>
    <n v="89"/>
    <x v="0"/>
    <n v="2690"/>
    <m/>
    <x v="1"/>
    <x v="1"/>
    <x v="509"/>
    <x v="511"/>
    <x v="0"/>
    <x v="0"/>
    <x v="3"/>
    <x v="3"/>
    <x v="3"/>
  </r>
  <r>
    <n v="546"/>
    <x v="538"/>
    <s v="Cloned global Graphical User Interface"/>
    <n v="4200"/>
    <n v="6870"/>
    <n v="164"/>
    <x v="1"/>
    <n v="88"/>
    <m/>
    <x v="1"/>
    <x v="1"/>
    <x v="510"/>
    <x v="512"/>
    <x v="0"/>
    <x v="1"/>
    <x v="3"/>
    <x v="3"/>
    <x v="3"/>
  </r>
  <r>
    <n v="547"/>
    <x v="539"/>
    <s v="Focused solution-oriented matrix"/>
    <n v="1300"/>
    <n v="12597"/>
    <n v="969"/>
    <x v="1"/>
    <n v="156"/>
    <m/>
    <x v="1"/>
    <x v="1"/>
    <x v="511"/>
    <x v="513"/>
    <x v="0"/>
    <x v="0"/>
    <x v="6"/>
    <x v="4"/>
    <x v="6"/>
  </r>
  <r>
    <n v="548"/>
    <x v="540"/>
    <s v="Monitored discrete toolset"/>
    <n v="66100"/>
    <n v="179074"/>
    <n v="271"/>
    <x v="1"/>
    <n v="2985"/>
    <m/>
    <x v="1"/>
    <x v="1"/>
    <x v="512"/>
    <x v="514"/>
    <x v="0"/>
    <x v="0"/>
    <x v="3"/>
    <x v="3"/>
    <x v="3"/>
  </r>
  <r>
    <n v="549"/>
    <x v="541"/>
    <s v="Business-focused intermediate system engine"/>
    <n v="29500"/>
    <n v="83843"/>
    <n v="284"/>
    <x v="1"/>
    <n v="762"/>
    <m/>
    <x v="1"/>
    <x v="1"/>
    <x v="513"/>
    <x v="515"/>
    <x v="0"/>
    <x v="0"/>
    <x v="8"/>
    <x v="2"/>
    <x v="8"/>
  </r>
  <r>
    <n v="550"/>
    <x v="542"/>
    <s v="De-engineered disintermediate encoding"/>
    <n v="100"/>
    <n v="4"/>
    <n v="4"/>
    <x v="3"/>
    <n v="1"/>
    <m/>
    <x v="5"/>
    <x v="5"/>
    <x v="514"/>
    <x v="516"/>
    <x v="0"/>
    <x v="0"/>
    <x v="7"/>
    <x v="1"/>
    <x v="7"/>
  </r>
  <r>
    <n v="551"/>
    <x v="543"/>
    <s v="Streamlined upward-trending analyzer"/>
    <n v="180100"/>
    <n v="105598"/>
    <n v="59"/>
    <x v="0"/>
    <n v="2779"/>
    <m/>
    <x v="2"/>
    <x v="2"/>
    <x v="515"/>
    <x v="517"/>
    <x v="0"/>
    <x v="1"/>
    <x v="2"/>
    <x v="2"/>
    <x v="2"/>
  </r>
  <r>
    <n v="552"/>
    <x v="544"/>
    <s v="Distributed human-resource policy"/>
    <n v="9000"/>
    <n v="8866"/>
    <n v="99"/>
    <x v="0"/>
    <n v="92"/>
    <m/>
    <x v="1"/>
    <x v="1"/>
    <x v="516"/>
    <x v="518"/>
    <x v="0"/>
    <x v="0"/>
    <x v="3"/>
    <x v="3"/>
    <x v="3"/>
  </r>
  <r>
    <n v="553"/>
    <x v="545"/>
    <s v="De-engineered 5thgeneration contingency"/>
    <n v="170600"/>
    <n v="75022"/>
    <n v="44"/>
    <x v="0"/>
    <n v="1028"/>
    <m/>
    <x v="1"/>
    <x v="1"/>
    <x v="517"/>
    <x v="519"/>
    <x v="0"/>
    <x v="0"/>
    <x v="1"/>
    <x v="1"/>
    <x v="1"/>
  </r>
  <r>
    <n v="554"/>
    <x v="546"/>
    <s v="Multi-channeled upward-trending application"/>
    <n v="9500"/>
    <n v="14408"/>
    <n v="152"/>
    <x v="1"/>
    <n v="554"/>
    <m/>
    <x v="0"/>
    <x v="0"/>
    <x v="518"/>
    <x v="520"/>
    <x v="0"/>
    <x v="0"/>
    <x v="7"/>
    <x v="1"/>
    <x v="7"/>
  </r>
  <r>
    <n v="555"/>
    <x v="547"/>
    <s v="Organic maximized database"/>
    <n v="6300"/>
    <n v="14089"/>
    <n v="224"/>
    <x v="1"/>
    <n v="135"/>
    <m/>
    <x v="3"/>
    <x v="3"/>
    <x v="519"/>
    <x v="219"/>
    <x v="0"/>
    <x v="0"/>
    <x v="1"/>
    <x v="1"/>
    <x v="1"/>
  </r>
  <r>
    <n v="556"/>
    <x v="195"/>
    <s v="Grass-roots 24/7 attitude"/>
    <n v="5200"/>
    <n v="12467"/>
    <n v="240"/>
    <x v="1"/>
    <n v="122"/>
    <m/>
    <x v="1"/>
    <x v="1"/>
    <x v="520"/>
    <x v="521"/>
    <x v="0"/>
    <x v="1"/>
    <x v="18"/>
    <x v="5"/>
    <x v="18"/>
  </r>
  <r>
    <n v="557"/>
    <x v="548"/>
    <s v="Team-oriented global strategy"/>
    <n v="6000"/>
    <n v="11960"/>
    <n v="199"/>
    <x v="1"/>
    <n v="221"/>
    <m/>
    <x v="1"/>
    <x v="1"/>
    <x v="521"/>
    <x v="522"/>
    <x v="0"/>
    <x v="1"/>
    <x v="22"/>
    <x v="4"/>
    <x v="22"/>
  </r>
  <r>
    <n v="558"/>
    <x v="549"/>
    <s v="Enhanced client-driven capacity"/>
    <n v="5800"/>
    <n v="7966"/>
    <n v="137"/>
    <x v="1"/>
    <n v="126"/>
    <m/>
    <x v="1"/>
    <x v="1"/>
    <x v="522"/>
    <x v="523"/>
    <x v="0"/>
    <x v="0"/>
    <x v="3"/>
    <x v="3"/>
    <x v="3"/>
  </r>
  <r>
    <n v="559"/>
    <x v="550"/>
    <s v="Exclusive systematic productivity"/>
    <n v="105300"/>
    <n v="106321"/>
    <n v="101"/>
    <x v="1"/>
    <n v="1022"/>
    <m/>
    <x v="1"/>
    <x v="1"/>
    <x v="523"/>
    <x v="524"/>
    <x v="0"/>
    <x v="0"/>
    <x v="3"/>
    <x v="3"/>
    <x v="3"/>
  </r>
  <r>
    <n v="560"/>
    <x v="551"/>
    <s v="Re-engineered radical policy"/>
    <n v="20000"/>
    <n v="158832"/>
    <n v="794"/>
    <x v="1"/>
    <n v="3177"/>
    <m/>
    <x v="1"/>
    <x v="1"/>
    <x v="524"/>
    <x v="348"/>
    <x v="0"/>
    <x v="0"/>
    <x v="10"/>
    <x v="4"/>
    <x v="10"/>
  </r>
  <r>
    <n v="561"/>
    <x v="552"/>
    <s v="Down-sized logistical adapter"/>
    <n v="3000"/>
    <n v="11091"/>
    <n v="370"/>
    <x v="1"/>
    <n v="198"/>
    <m/>
    <x v="5"/>
    <x v="5"/>
    <x v="525"/>
    <x v="280"/>
    <x v="0"/>
    <x v="0"/>
    <x v="3"/>
    <x v="3"/>
    <x v="3"/>
  </r>
  <r>
    <n v="562"/>
    <x v="553"/>
    <s v="Configurable bandwidth-monitored throughput"/>
    <n v="9900"/>
    <n v="1269"/>
    <n v="13"/>
    <x v="0"/>
    <n v="26"/>
    <m/>
    <x v="5"/>
    <x v="5"/>
    <x v="188"/>
    <x v="525"/>
    <x v="0"/>
    <x v="0"/>
    <x v="1"/>
    <x v="1"/>
    <x v="1"/>
  </r>
  <r>
    <n v="563"/>
    <x v="554"/>
    <s v="Optional tangible pricing structure"/>
    <n v="3700"/>
    <n v="5107"/>
    <n v="138"/>
    <x v="1"/>
    <n v="85"/>
    <m/>
    <x v="2"/>
    <x v="2"/>
    <x v="526"/>
    <x v="526"/>
    <x v="0"/>
    <x v="0"/>
    <x v="4"/>
    <x v="4"/>
    <x v="4"/>
  </r>
  <r>
    <n v="564"/>
    <x v="555"/>
    <s v="Organic high-level implementation"/>
    <n v="168700"/>
    <n v="141393"/>
    <n v="84"/>
    <x v="0"/>
    <n v="1790"/>
    <m/>
    <x v="1"/>
    <x v="1"/>
    <x v="527"/>
    <x v="527"/>
    <x v="0"/>
    <x v="0"/>
    <x v="3"/>
    <x v="3"/>
    <x v="3"/>
  </r>
  <r>
    <n v="565"/>
    <x v="556"/>
    <s v="Decentralized logistical collaboration"/>
    <n v="94900"/>
    <n v="194166"/>
    <n v="205"/>
    <x v="1"/>
    <n v="3596"/>
    <m/>
    <x v="1"/>
    <x v="1"/>
    <x v="528"/>
    <x v="528"/>
    <x v="0"/>
    <x v="0"/>
    <x v="3"/>
    <x v="3"/>
    <x v="3"/>
  </r>
  <r>
    <n v="566"/>
    <x v="557"/>
    <s v="Advanced content-based installation"/>
    <n v="9300"/>
    <n v="4124"/>
    <n v="44"/>
    <x v="0"/>
    <n v="37"/>
    <m/>
    <x v="1"/>
    <x v="1"/>
    <x v="522"/>
    <x v="529"/>
    <x v="0"/>
    <x v="1"/>
    <x v="5"/>
    <x v="1"/>
    <x v="5"/>
  </r>
  <r>
    <n v="567"/>
    <x v="558"/>
    <s v="Distributed high-level open architecture"/>
    <n v="6800"/>
    <n v="14865"/>
    <n v="219"/>
    <x v="1"/>
    <n v="244"/>
    <m/>
    <x v="1"/>
    <x v="1"/>
    <x v="529"/>
    <x v="360"/>
    <x v="0"/>
    <x v="0"/>
    <x v="1"/>
    <x v="1"/>
    <x v="1"/>
  </r>
  <r>
    <n v="568"/>
    <x v="559"/>
    <s v="Synergized zero tolerance help-desk"/>
    <n v="72400"/>
    <n v="134688"/>
    <n v="186"/>
    <x v="1"/>
    <n v="5180"/>
    <m/>
    <x v="1"/>
    <x v="1"/>
    <x v="530"/>
    <x v="254"/>
    <x v="0"/>
    <x v="0"/>
    <x v="3"/>
    <x v="3"/>
    <x v="3"/>
  </r>
  <r>
    <n v="569"/>
    <x v="560"/>
    <s v="Extended multi-tasking definition"/>
    <n v="20100"/>
    <n v="47705"/>
    <n v="237"/>
    <x v="1"/>
    <n v="589"/>
    <m/>
    <x v="6"/>
    <x v="6"/>
    <x v="531"/>
    <x v="530"/>
    <x v="0"/>
    <x v="0"/>
    <x v="10"/>
    <x v="4"/>
    <x v="10"/>
  </r>
  <r>
    <n v="570"/>
    <x v="561"/>
    <s v="Realigned uniform knowledge user"/>
    <n v="31200"/>
    <n v="95364"/>
    <n v="306"/>
    <x v="1"/>
    <n v="2725"/>
    <m/>
    <x v="1"/>
    <x v="1"/>
    <x v="515"/>
    <x v="531"/>
    <x v="0"/>
    <x v="1"/>
    <x v="1"/>
    <x v="1"/>
    <x v="1"/>
  </r>
  <r>
    <n v="571"/>
    <x v="562"/>
    <s v="Monitored grid-enabled model"/>
    <n v="3500"/>
    <n v="3295"/>
    <n v="94"/>
    <x v="0"/>
    <n v="35"/>
    <m/>
    <x v="6"/>
    <x v="6"/>
    <x v="532"/>
    <x v="532"/>
    <x v="0"/>
    <x v="0"/>
    <x v="12"/>
    <x v="4"/>
    <x v="12"/>
  </r>
  <r>
    <n v="572"/>
    <x v="563"/>
    <s v="Assimilated actuating policy"/>
    <n v="9000"/>
    <n v="4896"/>
    <n v="54"/>
    <x v="3"/>
    <n v="94"/>
    <m/>
    <x v="1"/>
    <x v="1"/>
    <x v="533"/>
    <x v="533"/>
    <x v="0"/>
    <x v="1"/>
    <x v="1"/>
    <x v="1"/>
    <x v="1"/>
  </r>
  <r>
    <n v="573"/>
    <x v="564"/>
    <s v="Total incremental productivity"/>
    <n v="6700"/>
    <n v="7496"/>
    <n v="112"/>
    <x v="1"/>
    <n v="300"/>
    <m/>
    <x v="1"/>
    <x v="1"/>
    <x v="409"/>
    <x v="534"/>
    <x v="0"/>
    <x v="0"/>
    <x v="23"/>
    <x v="8"/>
    <x v="23"/>
  </r>
  <r>
    <n v="574"/>
    <x v="565"/>
    <s v="Adaptive local task-force"/>
    <n v="2700"/>
    <n v="9967"/>
    <n v="369"/>
    <x v="1"/>
    <n v="144"/>
    <m/>
    <x v="1"/>
    <x v="1"/>
    <x v="534"/>
    <x v="535"/>
    <x v="0"/>
    <x v="1"/>
    <x v="0"/>
    <x v="0"/>
    <x v="0"/>
  </r>
  <r>
    <n v="575"/>
    <x v="566"/>
    <s v="Universal zero-defect concept"/>
    <n v="83300"/>
    <n v="52421"/>
    <n v="63"/>
    <x v="0"/>
    <n v="558"/>
    <m/>
    <x v="1"/>
    <x v="1"/>
    <x v="53"/>
    <x v="536"/>
    <x v="0"/>
    <x v="1"/>
    <x v="3"/>
    <x v="3"/>
    <x v="3"/>
  </r>
  <r>
    <n v="576"/>
    <x v="567"/>
    <s v="Object-based bottom-line superstructure"/>
    <n v="9700"/>
    <n v="6298"/>
    <n v="65"/>
    <x v="0"/>
    <n v="64"/>
    <m/>
    <x v="1"/>
    <x v="1"/>
    <x v="535"/>
    <x v="537"/>
    <x v="0"/>
    <x v="0"/>
    <x v="3"/>
    <x v="3"/>
    <x v="3"/>
  </r>
  <r>
    <n v="577"/>
    <x v="568"/>
    <s v="Adaptive 24hour projection"/>
    <n v="8200"/>
    <n v="1546"/>
    <n v="19"/>
    <x v="3"/>
    <n v="37"/>
    <m/>
    <x v="1"/>
    <x v="1"/>
    <x v="536"/>
    <x v="538"/>
    <x v="0"/>
    <x v="0"/>
    <x v="17"/>
    <x v="1"/>
    <x v="17"/>
  </r>
  <r>
    <n v="578"/>
    <x v="569"/>
    <s v="Sharable radical toolset"/>
    <n v="96500"/>
    <n v="16168"/>
    <n v="17"/>
    <x v="0"/>
    <n v="245"/>
    <m/>
    <x v="1"/>
    <x v="1"/>
    <x v="537"/>
    <x v="539"/>
    <x v="0"/>
    <x v="0"/>
    <x v="22"/>
    <x v="4"/>
    <x v="22"/>
  </r>
  <r>
    <n v="579"/>
    <x v="570"/>
    <s v="Focused multimedia knowledgebase"/>
    <n v="6200"/>
    <n v="6269"/>
    <n v="101"/>
    <x v="1"/>
    <n v="87"/>
    <m/>
    <x v="1"/>
    <x v="1"/>
    <x v="538"/>
    <x v="540"/>
    <x v="0"/>
    <x v="0"/>
    <x v="17"/>
    <x v="1"/>
    <x v="17"/>
  </r>
  <r>
    <n v="580"/>
    <x v="251"/>
    <s v="Seamless 6thgeneration extranet"/>
    <n v="43800"/>
    <n v="149578"/>
    <n v="342"/>
    <x v="1"/>
    <n v="3116"/>
    <m/>
    <x v="1"/>
    <x v="1"/>
    <x v="539"/>
    <x v="541"/>
    <x v="0"/>
    <x v="0"/>
    <x v="3"/>
    <x v="3"/>
    <x v="3"/>
  </r>
  <r>
    <n v="581"/>
    <x v="571"/>
    <s v="Sharable mobile knowledgebase"/>
    <n v="6000"/>
    <n v="3841"/>
    <n v="64"/>
    <x v="0"/>
    <n v="71"/>
    <m/>
    <x v="1"/>
    <x v="1"/>
    <x v="540"/>
    <x v="542"/>
    <x v="0"/>
    <x v="0"/>
    <x v="2"/>
    <x v="2"/>
    <x v="2"/>
  </r>
  <r>
    <n v="582"/>
    <x v="572"/>
    <s v="Cross-group global system engine"/>
    <n v="8700"/>
    <n v="4531"/>
    <n v="52"/>
    <x v="0"/>
    <n v="42"/>
    <m/>
    <x v="1"/>
    <x v="1"/>
    <x v="505"/>
    <x v="543"/>
    <x v="0"/>
    <x v="1"/>
    <x v="11"/>
    <x v="6"/>
    <x v="11"/>
  </r>
  <r>
    <n v="583"/>
    <x v="573"/>
    <s v="Centralized clear-thinking conglomeration"/>
    <n v="18900"/>
    <n v="60934"/>
    <n v="322"/>
    <x v="1"/>
    <n v="909"/>
    <m/>
    <x v="1"/>
    <x v="1"/>
    <x v="541"/>
    <x v="544"/>
    <x v="0"/>
    <x v="0"/>
    <x v="4"/>
    <x v="4"/>
    <x v="4"/>
  </r>
  <r>
    <n v="584"/>
    <x v="8"/>
    <s v="De-engineered cohesive system engine"/>
    <n v="86400"/>
    <n v="103255"/>
    <n v="120"/>
    <x v="1"/>
    <n v="1613"/>
    <m/>
    <x v="1"/>
    <x v="1"/>
    <x v="542"/>
    <x v="545"/>
    <x v="0"/>
    <x v="0"/>
    <x v="2"/>
    <x v="2"/>
    <x v="2"/>
  </r>
  <r>
    <n v="585"/>
    <x v="574"/>
    <s v="Reactive analyzing function"/>
    <n v="8900"/>
    <n v="13065"/>
    <n v="147"/>
    <x v="1"/>
    <n v="136"/>
    <m/>
    <x v="1"/>
    <x v="1"/>
    <x v="543"/>
    <x v="546"/>
    <x v="0"/>
    <x v="0"/>
    <x v="18"/>
    <x v="5"/>
    <x v="18"/>
  </r>
  <r>
    <n v="586"/>
    <x v="575"/>
    <s v="Robust hybrid budgetary management"/>
    <n v="700"/>
    <n v="6654"/>
    <n v="951"/>
    <x v="1"/>
    <n v="130"/>
    <m/>
    <x v="1"/>
    <x v="1"/>
    <x v="544"/>
    <x v="547"/>
    <x v="0"/>
    <x v="0"/>
    <x v="1"/>
    <x v="1"/>
    <x v="1"/>
  </r>
  <r>
    <n v="587"/>
    <x v="576"/>
    <s v="Open-source analyzing monitoring"/>
    <n v="9400"/>
    <n v="6852"/>
    <n v="73"/>
    <x v="0"/>
    <n v="156"/>
    <m/>
    <x v="0"/>
    <x v="0"/>
    <x v="35"/>
    <x v="548"/>
    <x v="0"/>
    <x v="1"/>
    <x v="0"/>
    <x v="0"/>
    <x v="0"/>
  </r>
  <r>
    <n v="588"/>
    <x v="577"/>
    <s v="Up-sized discrete firmware"/>
    <n v="157600"/>
    <n v="124517"/>
    <n v="79"/>
    <x v="0"/>
    <n v="1368"/>
    <m/>
    <x v="4"/>
    <x v="4"/>
    <x v="152"/>
    <x v="298"/>
    <x v="0"/>
    <x v="0"/>
    <x v="3"/>
    <x v="3"/>
    <x v="3"/>
  </r>
  <r>
    <n v="589"/>
    <x v="578"/>
    <s v="Exclusive intangible extranet"/>
    <n v="7900"/>
    <n v="5113"/>
    <n v="65"/>
    <x v="0"/>
    <n v="102"/>
    <m/>
    <x v="1"/>
    <x v="1"/>
    <x v="545"/>
    <x v="549"/>
    <x v="0"/>
    <x v="0"/>
    <x v="4"/>
    <x v="4"/>
    <x v="4"/>
  </r>
  <r>
    <n v="590"/>
    <x v="579"/>
    <s v="Synergized analyzing process improvement"/>
    <n v="7100"/>
    <n v="5824"/>
    <n v="82"/>
    <x v="0"/>
    <n v="86"/>
    <m/>
    <x v="2"/>
    <x v="2"/>
    <x v="546"/>
    <x v="550"/>
    <x v="0"/>
    <x v="0"/>
    <x v="15"/>
    <x v="5"/>
    <x v="15"/>
  </r>
  <r>
    <n v="591"/>
    <x v="580"/>
    <s v="Realigned dedicated system engine"/>
    <n v="600"/>
    <n v="6226"/>
    <n v="1038"/>
    <x v="1"/>
    <n v="102"/>
    <m/>
    <x v="1"/>
    <x v="1"/>
    <x v="547"/>
    <x v="551"/>
    <x v="0"/>
    <x v="0"/>
    <x v="11"/>
    <x v="6"/>
    <x v="11"/>
  </r>
  <r>
    <n v="592"/>
    <x v="581"/>
    <s v="Object-based bandwidth-monitored concept"/>
    <n v="156800"/>
    <n v="20243"/>
    <n v="13"/>
    <x v="0"/>
    <n v="253"/>
    <m/>
    <x v="1"/>
    <x v="1"/>
    <x v="548"/>
    <x v="552"/>
    <x v="0"/>
    <x v="0"/>
    <x v="3"/>
    <x v="3"/>
    <x v="3"/>
  </r>
  <r>
    <n v="593"/>
    <x v="582"/>
    <s v="Ameliorated client-driven open system"/>
    <n v="121600"/>
    <n v="188288"/>
    <n v="155"/>
    <x v="1"/>
    <n v="4006"/>
    <m/>
    <x v="1"/>
    <x v="1"/>
    <x v="549"/>
    <x v="238"/>
    <x v="0"/>
    <x v="0"/>
    <x v="10"/>
    <x v="4"/>
    <x v="10"/>
  </r>
  <r>
    <n v="594"/>
    <x v="583"/>
    <s v="Upgradable leadingedge Local Area Network"/>
    <n v="157300"/>
    <n v="11167"/>
    <n v="7"/>
    <x v="0"/>
    <n v="157"/>
    <m/>
    <x v="1"/>
    <x v="1"/>
    <x v="550"/>
    <x v="553"/>
    <x v="0"/>
    <x v="1"/>
    <x v="3"/>
    <x v="3"/>
    <x v="3"/>
  </r>
  <r>
    <n v="595"/>
    <x v="584"/>
    <s v="Customizable intermediate data-warehouse"/>
    <n v="70300"/>
    <n v="146595"/>
    <n v="209"/>
    <x v="1"/>
    <n v="1629"/>
    <m/>
    <x v="1"/>
    <x v="1"/>
    <x v="551"/>
    <x v="554"/>
    <x v="0"/>
    <x v="1"/>
    <x v="3"/>
    <x v="3"/>
    <x v="3"/>
  </r>
  <r>
    <n v="596"/>
    <x v="585"/>
    <s v="Managed optimizing archive"/>
    <n v="7900"/>
    <n v="7875"/>
    <n v="100"/>
    <x v="0"/>
    <n v="183"/>
    <m/>
    <x v="1"/>
    <x v="1"/>
    <x v="552"/>
    <x v="496"/>
    <x v="0"/>
    <x v="1"/>
    <x v="6"/>
    <x v="4"/>
    <x v="6"/>
  </r>
  <r>
    <n v="597"/>
    <x v="586"/>
    <s v="Diverse systematic projection"/>
    <n v="73800"/>
    <n v="148779"/>
    <n v="202"/>
    <x v="1"/>
    <n v="2188"/>
    <m/>
    <x v="1"/>
    <x v="1"/>
    <x v="462"/>
    <x v="555"/>
    <x v="0"/>
    <x v="0"/>
    <x v="3"/>
    <x v="3"/>
    <x v="3"/>
  </r>
  <r>
    <n v="598"/>
    <x v="587"/>
    <s v="Up-sized web-enabled info-mediaries"/>
    <n v="108500"/>
    <n v="175868"/>
    <n v="162"/>
    <x v="1"/>
    <n v="2409"/>
    <m/>
    <x v="6"/>
    <x v="6"/>
    <x v="553"/>
    <x v="556"/>
    <x v="0"/>
    <x v="0"/>
    <x v="1"/>
    <x v="1"/>
    <x v="1"/>
  </r>
  <r>
    <n v="599"/>
    <x v="588"/>
    <s v="Persevering optimizing Graphical User Interface"/>
    <n v="140300"/>
    <n v="5112"/>
    <n v="4"/>
    <x v="0"/>
    <n v="82"/>
    <m/>
    <x v="3"/>
    <x v="3"/>
    <x v="554"/>
    <x v="557"/>
    <x v="0"/>
    <x v="0"/>
    <x v="4"/>
    <x v="4"/>
    <x v="4"/>
  </r>
  <r>
    <n v="600"/>
    <x v="589"/>
    <s v="Cross-platform tertiary array"/>
    <n v="100"/>
    <n v="5"/>
    <n v="5"/>
    <x v="0"/>
    <n v="1"/>
    <m/>
    <x v="4"/>
    <x v="4"/>
    <x v="555"/>
    <x v="558"/>
    <x v="0"/>
    <x v="0"/>
    <x v="0"/>
    <x v="0"/>
    <x v="0"/>
  </r>
  <r>
    <n v="601"/>
    <x v="590"/>
    <s v="Inverse neutral structure"/>
    <n v="6300"/>
    <n v="13018"/>
    <n v="207"/>
    <x v="1"/>
    <n v="194"/>
    <m/>
    <x v="1"/>
    <x v="1"/>
    <x v="548"/>
    <x v="559"/>
    <x v="1"/>
    <x v="0"/>
    <x v="8"/>
    <x v="2"/>
    <x v="8"/>
  </r>
  <r>
    <n v="602"/>
    <x v="591"/>
    <s v="Quality-focused system-worthy support"/>
    <n v="71100"/>
    <n v="91176"/>
    <n v="128"/>
    <x v="1"/>
    <n v="1140"/>
    <m/>
    <x v="1"/>
    <x v="1"/>
    <x v="62"/>
    <x v="560"/>
    <x v="0"/>
    <x v="0"/>
    <x v="3"/>
    <x v="3"/>
    <x v="3"/>
  </r>
  <r>
    <n v="603"/>
    <x v="592"/>
    <s v="Vision-oriented 5thgeneration array"/>
    <n v="5300"/>
    <n v="6342"/>
    <n v="120"/>
    <x v="1"/>
    <n v="102"/>
    <m/>
    <x v="1"/>
    <x v="1"/>
    <x v="556"/>
    <x v="561"/>
    <x v="0"/>
    <x v="0"/>
    <x v="3"/>
    <x v="3"/>
    <x v="3"/>
  </r>
  <r>
    <n v="604"/>
    <x v="593"/>
    <s v="Cross-platform logistical circuit"/>
    <n v="88700"/>
    <n v="151438"/>
    <n v="171"/>
    <x v="1"/>
    <n v="2857"/>
    <m/>
    <x v="1"/>
    <x v="1"/>
    <x v="557"/>
    <x v="562"/>
    <x v="0"/>
    <x v="0"/>
    <x v="3"/>
    <x v="3"/>
    <x v="3"/>
  </r>
  <r>
    <n v="605"/>
    <x v="594"/>
    <s v="Profound solution-oriented matrix"/>
    <n v="3300"/>
    <n v="6178"/>
    <n v="187"/>
    <x v="1"/>
    <n v="107"/>
    <m/>
    <x v="1"/>
    <x v="1"/>
    <x v="27"/>
    <x v="563"/>
    <x v="0"/>
    <x v="0"/>
    <x v="9"/>
    <x v="5"/>
    <x v="9"/>
  </r>
  <r>
    <n v="606"/>
    <x v="595"/>
    <s v="Extended asynchronous initiative"/>
    <n v="3400"/>
    <n v="6405"/>
    <n v="188"/>
    <x v="1"/>
    <n v="160"/>
    <m/>
    <x v="4"/>
    <x v="4"/>
    <x v="558"/>
    <x v="529"/>
    <x v="0"/>
    <x v="0"/>
    <x v="1"/>
    <x v="1"/>
    <x v="1"/>
  </r>
  <r>
    <n v="607"/>
    <x v="596"/>
    <s v="Fundamental needs-based frame"/>
    <n v="137600"/>
    <n v="180667"/>
    <n v="131"/>
    <x v="1"/>
    <n v="2230"/>
    <m/>
    <x v="1"/>
    <x v="1"/>
    <x v="559"/>
    <x v="564"/>
    <x v="0"/>
    <x v="0"/>
    <x v="0"/>
    <x v="0"/>
    <x v="0"/>
  </r>
  <r>
    <n v="608"/>
    <x v="597"/>
    <s v="Compatible full-range leverage"/>
    <n v="3900"/>
    <n v="11075"/>
    <n v="284"/>
    <x v="1"/>
    <n v="316"/>
    <m/>
    <x v="1"/>
    <x v="1"/>
    <x v="426"/>
    <x v="565"/>
    <x v="0"/>
    <x v="1"/>
    <x v="17"/>
    <x v="1"/>
    <x v="17"/>
  </r>
  <r>
    <n v="609"/>
    <x v="598"/>
    <s v="Upgradable holistic system engine"/>
    <n v="10000"/>
    <n v="12042"/>
    <n v="120"/>
    <x v="1"/>
    <n v="117"/>
    <m/>
    <x v="1"/>
    <x v="1"/>
    <x v="560"/>
    <x v="566"/>
    <x v="0"/>
    <x v="0"/>
    <x v="22"/>
    <x v="4"/>
    <x v="22"/>
  </r>
  <r>
    <n v="610"/>
    <x v="599"/>
    <s v="Stand-alone multi-state data-warehouse"/>
    <n v="42800"/>
    <n v="179356"/>
    <n v="419"/>
    <x v="1"/>
    <n v="6406"/>
    <m/>
    <x v="1"/>
    <x v="1"/>
    <x v="561"/>
    <x v="567"/>
    <x v="0"/>
    <x v="0"/>
    <x v="3"/>
    <x v="3"/>
    <x v="3"/>
  </r>
  <r>
    <n v="611"/>
    <x v="600"/>
    <s v="Multi-lateral maximized core"/>
    <n v="8200"/>
    <n v="1136"/>
    <n v="14"/>
    <x v="3"/>
    <n v="15"/>
    <m/>
    <x v="1"/>
    <x v="1"/>
    <x v="562"/>
    <x v="568"/>
    <x v="0"/>
    <x v="0"/>
    <x v="3"/>
    <x v="3"/>
    <x v="3"/>
  </r>
  <r>
    <n v="612"/>
    <x v="601"/>
    <s v="Innovative holistic hub"/>
    <n v="6200"/>
    <n v="8645"/>
    <n v="139"/>
    <x v="1"/>
    <n v="192"/>
    <m/>
    <x v="1"/>
    <x v="1"/>
    <x v="563"/>
    <x v="569"/>
    <x v="0"/>
    <x v="0"/>
    <x v="5"/>
    <x v="1"/>
    <x v="5"/>
  </r>
  <r>
    <n v="613"/>
    <x v="602"/>
    <s v="Reverse-engineered 24/7 methodology"/>
    <n v="1100"/>
    <n v="1914"/>
    <n v="174"/>
    <x v="1"/>
    <n v="26"/>
    <m/>
    <x v="0"/>
    <x v="0"/>
    <x v="564"/>
    <x v="570"/>
    <x v="0"/>
    <x v="0"/>
    <x v="3"/>
    <x v="3"/>
    <x v="3"/>
  </r>
  <r>
    <n v="614"/>
    <x v="603"/>
    <s v="Business-focused dynamic info-mediaries"/>
    <n v="26500"/>
    <n v="41205"/>
    <n v="155"/>
    <x v="1"/>
    <n v="723"/>
    <m/>
    <x v="1"/>
    <x v="1"/>
    <x v="565"/>
    <x v="571"/>
    <x v="0"/>
    <x v="0"/>
    <x v="3"/>
    <x v="3"/>
    <x v="3"/>
  </r>
  <r>
    <n v="615"/>
    <x v="604"/>
    <s v="Digitized clear-thinking installation"/>
    <n v="8500"/>
    <n v="14488"/>
    <n v="170"/>
    <x v="1"/>
    <n v="170"/>
    <m/>
    <x v="6"/>
    <x v="6"/>
    <x v="566"/>
    <x v="572"/>
    <x v="0"/>
    <x v="0"/>
    <x v="3"/>
    <x v="3"/>
    <x v="3"/>
  </r>
  <r>
    <n v="616"/>
    <x v="605"/>
    <s v="Quality-focused 24/7 superstructure"/>
    <n v="6400"/>
    <n v="12129"/>
    <n v="190"/>
    <x v="1"/>
    <n v="238"/>
    <m/>
    <x v="4"/>
    <x v="4"/>
    <x v="567"/>
    <x v="573"/>
    <x v="0"/>
    <x v="1"/>
    <x v="7"/>
    <x v="1"/>
    <x v="7"/>
  </r>
  <r>
    <n v="617"/>
    <x v="606"/>
    <s v="Multi-channeled local intranet"/>
    <n v="1400"/>
    <n v="3496"/>
    <n v="250"/>
    <x v="1"/>
    <n v="55"/>
    <m/>
    <x v="1"/>
    <x v="1"/>
    <x v="568"/>
    <x v="471"/>
    <x v="0"/>
    <x v="0"/>
    <x v="3"/>
    <x v="3"/>
    <x v="3"/>
  </r>
  <r>
    <n v="618"/>
    <x v="607"/>
    <s v="Open-architected mobile emulation"/>
    <n v="198600"/>
    <n v="97037"/>
    <n v="49"/>
    <x v="0"/>
    <n v="1198"/>
    <m/>
    <x v="1"/>
    <x v="1"/>
    <x v="569"/>
    <x v="574"/>
    <x v="0"/>
    <x v="0"/>
    <x v="9"/>
    <x v="5"/>
    <x v="9"/>
  </r>
  <r>
    <n v="619"/>
    <x v="608"/>
    <s v="Ameliorated foreground methodology"/>
    <n v="195900"/>
    <n v="55757"/>
    <n v="28"/>
    <x v="0"/>
    <n v="648"/>
    <m/>
    <x v="1"/>
    <x v="1"/>
    <x v="570"/>
    <x v="575"/>
    <x v="1"/>
    <x v="1"/>
    <x v="3"/>
    <x v="3"/>
    <x v="3"/>
  </r>
  <r>
    <n v="620"/>
    <x v="609"/>
    <s v="Synergized well-modulated project"/>
    <n v="4300"/>
    <n v="11525"/>
    <n v="268"/>
    <x v="1"/>
    <n v="128"/>
    <m/>
    <x v="2"/>
    <x v="2"/>
    <x v="571"/>
    <x v="576"/>
    <x v="0"/>
    <x v="0"/>
    <x v="14"/>
    <x v="7"/>
    <x v="14"/>
  </r>
  <r>
    <n v="621"/>
    <x v="610"/>
    <s v="Extended context-sensitive forecast"/>
    <n v="25600"/>
    <n v="158669"/>
    <n v="620"/>
    <x v="1"/>
    <n v="2144"/>
    <m/>
    <x v="1"/>
    <x v="1"/>
    <x v="572"/>
    <x v="577"/>
    <x v="0"/>
    <x v="0"/>
    <x v="3"/>
    <x v="3"/>
    <x v="3"/>
  </r>
  <r>
    <n v="622"/>
    <x v="611"/>
    <s v="Total leadingedge neural-net"/>
    <n v="189000"/>
    <n v="5916"/>
    <n v="3"/>
    <x v="0"/>
    <n v="64"/>
    <m/>
    <x v="1"/>
    <x v="1"/>
    <x v="573"/>
    <x v="578"/>
    <x v="0"/>
    <x v="0"/>
    <x v="7"/>
    <x v="1"/>
    <x v="7"/>
  </r>
  <r>
    <n v="623"/>
    <x v="612"/>
    <s v="Organic actuating protocol"/>
    <n v="94300"/>
    <n v="150806"/>
    <n v="160"/>
    <x v="1"/>
    <n v="2693"/>
    <m/>
    <x v="4"/>
    <x v="4"/>
    <x v="574"/>
    <x v="477"/>
    <x v="0"/>
    <x v="0"/>
    <x v="3"/>
    <x v="3"/>
    <x v="3"/>
  </r>
  <r>
    <n v="624"/>
    <x v="613"/>
    <s v="Down-sized national software"/>
    <n v="5100"/>
    <n v="14249"/>
    <n v="279"/>
    <x v="1"/>
    <n v="432"/>
    <m/>
    <x v="1"/>
    <x v="1"/>
    <x v="511"/>
    <x v="579"/>
    <x v="0"/>
    <x v="0"/>
    <x v="14"/>
    <x v="7"/>
    <x v="14"/>
  </r>
  <r>
    <n v="625"/>
    <x v="614"/>
    <s v="Organic upward-trending Graphical User Interface"/>
    <n v="7500"/>
    <n v="5803"/>
    <n v="77"/>
    <x v="0"/>
    <n v="62"/>
    <m/>
    <x v="1"/>
    <x v="1"/>
    <x v="575"/>
    <x v="580"/>
    <x v="0"/>
    <x v="0"/>
    <x v="3"/>
    <x v="3"/>
    <x v="3"/>
  </r>
  <r>
    <n v="626"/>
    <x v="615"/>
    <s v="Synergistic tertiary budgetary management"/>
    <n v="6400"/>
    <n v="13205"/>
    <n v="206"/>
    <x v="1"/>
    <n v="189"/>
    <m/>
    <x v="1"/>
    <x v="1"/>
    <x v="576"/>
    <x v="581"/>
    <x v="0"/>
    <x v="1"/>
    <x v="3"/>
    <x v="3"/>
    <x v="3"/>
  </r>
  <r>
    <n v="627"/>
    <x v="616"/>
    <s v="Open-architected incremental ability"/>
    <n v="1600"/>
    <n v="11108"/>
    <n v="694"/>
    <x v="1"/>
    <n v="154"/>
    <m/>
    <x v="4"/>
    <x v="4"/>
    <x v="577"/>
    <x v="582"/>
    <x v="1"/>
    <x v="0"/>
    <x v="0"/>
    <x v="0"/>
    <x v="0"/>
  </r>
  <r>
    <n v="628"/>
    <x v="617"/>
    <s v="Intuitive object-oriented task-force"/>
    <n v="1900"/>
    <n v="2884"/>
    <n v="152"/>
    <x v="1"/>
    <n v="96"/>
    <m/>
    <x v="1"/>
    <x v="1"/>
    <x v="578"/>
    <x v="581"/>
    <x v="0"/>
    <x v="0"/>
    <x v="7"/>
    <x v="1"/>
    <x v="7"/>
  </r>
  <r>
    <n v="629"/>
    <x v="618"/>
    <s v="Multi-tiered executive toolset"/>
    <n v="85900"/>
    <n v="55476"/>
    <n v="65"/>
    <x v="0"/>
    <n v="750"/>
    <m/>
    <x v="1"/>
    <x v="1"/>
    <x v="579"/>
    <x v="583"/>
    <x v="0"/>
    <x v="1"/>
    <x v="3"/>
    <x v="3"/>
    <x v="3"/>
  </r>
  <r>
    <n v="630"/>
    <x v="619"/>
    <s v="Grass-roots directional workforce"/>
    <n v="9500"/>
    <n v="5973"/>
    <n v="63"/>
    <x v="3"/>
    <n v="87"/>
    <m/>
    <x v="1"/>
    <x v="1"/>
    <x v="580"/>
    <x v="584"/>
    <x v="0"/>
    <x v="1"/>
    <x v="3"/>
    <x v="3"/>
    <x v="3"/>
  </r>
  <r>
    <n v="631"/>
    <x v="620"/>
    <s v="Quality-focused real-time solution"/>
    <n v="59200"/>
    <n v="183756"/>
    <n v="310"/>
    <x v="1"/>
    <n v="3063"/>
    <m/>
    <x v="1"/>
    <x v="1"/>
    <x v="581"/>
    <x v="585"/>
    <x v="0"/>
    <x v="0"/>
    <x v="3"/>
    <x v="3"/>
    <x v="3"/>
  </r>
  <r>
    <n v="632"/>
    <x v="621"/>
    <s v="Reduced interactive matrix"/>
    <n v="72100"/>
    <n v="30902"/>
    <n v="43"/>
    <x v="2"/>
    <n v="278"/>
    <m/>
    <x v="1"/>
    <x v="1"/>
    <x v="582"/>
    <x v="586"/>
    <x v="0"/>
    <x v="0"/>
    <x v="3"/>
    <x v="3"/>
    <x v="3"/>
  </r>
  <r>
    <n v="633"/>
    <x v="622"/>
    <s v="Adaptive context-sensitive architecture"/>
    <n v="6700"/>
    <n v="5569"/>
    <n v="83"/>
    <x v="0"/>
    <n v="105"/>
    <m/>
    <x v="1"/>
    <x v="1"/>
    <x v="336"/>
    <x v="587"/>
    <x v="0"/>
    <x v="0"/>
    <x v="10"/>
    <x v="4"/>
    <x v="10"/>
  </r>
  <r>
    <n v="634"/>
    <x v="623"/>
    <s v="Polarized incremental portal"/>
    <n v="118200"/>
    <n v="92824"/>
    <n v="79"/>
    <x v="3"/>
    <n v="1658"/>
    <m/>
    <x v="1"/>
    <x v="1"/>
    <x v="583"/>
    <x v="588"/>
    <x v="0"/>
    <x v="0"/>
    <x v="19"/>
    <x v="4"/>
    <x v="19"/>
  </r>
  <r>
    <n v="635"/>
    <x v="624"/>
    <s v="Reactive regional access"/>
    <n v="139000"/>
    <n v="158590"/>
    <n v="114"/>
    <x v="1"/>
    <n v="2266"/>
    <m/>
    <x v="1"/>
    <x v="1"/>
    <x v="584"/>
    <x v="589"/>
    <x v="0"/>
    <x v="0"/>
    <x v="19"/>
    <x v="4"/>
    <x v="19"/>
  </r>
  <r>
    <n v="636"/>
    <x v="625"/>
    <s v="Stand-alone reciprocal frame"/>
    <n v="197700"/>
    <n v="127591"/>
    <n v="65"/>
    <x v="0"/>
    <n v="2604"/>
    <m/>
    <x v="3"/>
    <x v="3"/>
    <x v="585"/>
    <x v="590"/>
    <x v="0"/>
    <x v="1"/>
    <x v="10"/>
    <x v="4"/>
    <x v="10"/>
  </r>
  <r>
    <n v="637"/>
    <x v="626"/>
    <s v="Open-architected 24/7 throughput"/>
    <n v="8500"/>
    <n v="6750"/>
    <n v="79"/>
    <x v="0"/>
    <n v="65"/>
    <m/>
    <x v="1"/>
    <x v="1"/>
    <x v="586"/>
    <x v="591"/>
    <x v="0"/>
    <x v="0"/>
    <x v="3"/>
    <x v="3"/>
    <x v="3"/>
  </r>
  <r>
    <n v="638"/>
    <x v="627"/>
    <s v="Monitored 24/7 approach"/>
    <n v="81600"/>
    <n v="9318"/>
    <n v="11"/>
    <x v="0"/>
    <n v="94"/>
    <m/>
    <x v="1"/>
    <x v="1"/>
    <x v="587"/>
    <x v="592"/>
    <x v="0"/>
    <x v="1"/>
    <x v="3"/>
    <x v="3"/>
    <x v="3"/>
  </r>
  <r>
    <n v="639"/>
    <x v="628"/>
    <s v="Upgradable explicit forecast"/>
    <n v="8600"/>
    <n v="4832"/>
    <n v="56"/>
    <x v="2"/>
    <n v="45"/>
    <m/>
    <x v="1"/>
    <x v="1"/>
    <x v="588"/>
    <x v="593"/>
    <x v="0"/>
    <x v="1"/>
    <x v="6"/>
    <x v="4"/>
    <x v="6"/>
  </r>
  <r>
    <n v="640"/>
    <x v="629"/>
    <s v="Pre-emptive context-sensitive support"/>
    <n v="119800"/>
    <n v="19769"/>
    <n v="17"/>
    <x v="0"/>
    <n v="257"/>
    <m/>
    <x v="1"/>
    <x v="1"/>
    <x v="589"/>
    <x v="510"/>
    <x v="0"/>
    <x v="0"/>
    <x v="3"/>
    <x v="3"/>
    <x v="3"/>
  </r>
  <r>
    <n v="641"/>
    <x v="630"/>
    <s v="Business-focused leadingedge instruction set"/>
    <n v="9400"/>
    <n v="11277"/>
    <n v="120"/>
    <x v="1"/>
    <n v="194"/>
    <m/>
    <x v="5"/>
    <x v="5"/>
    <x v="590"/>
    <x v="594"/>
    <x v="0"/>
    <x v="0"/>
    <x v="3"/>
    <x v="3"/>
    <x v="3"/>
  </r>
  <r>
    <n v="642"/>
    <x v="631"/>
    <s v="Extended multi-state knowledge user"/>
    <n v="9200"/>
    <n v="13382"/>
    <n v="145"/>
    <x v="1"/>
    <n v="129"/>
    <m/>
    <x v="0"/>
    <x v="0"/>
    <x v="591"/>
    <x v="595"/>
    <x v="0"/>
    <x v="0"/>
    <x v="8"/>
    <x v="2"/>
    <x v="8"/>
  </r>
  <r>
    <n v="643"/>
    <x v="632"/>
    <s v="Future-proofed modular groupware"/>
    <n v="14900"/>
    <n v="32986"/>
    <n v="221"/>
    <x v="1"/>
    <n v="375"/>
    <m/>
    <x v="1"/>
    <x v="1"/>
    <x v="592"/>
    <x v="596"/>
    <x v="0"/>
    <x v="0"/>
    <x v="3"/>
    <x v="3"/>
    <x v="3"/>
  </r>
  <r>
    <n v="644"/>
    <x v="633"/>
    <s v="Distributed real-time algorithm"/>
    <n v="169400"/>
    <n v="81984"/>
    <n v="48"/>
    <x v="0"/>
    <n v="2928"/>
    <m/>
    <x v="0"/>
    <x v="0"/>
    <x v="593"/>
    <x v="597"/>
    <x v="0"/>
    <x v="0"/>
    <x v="3"/>
    <x v="3"/>
    <x v="3"/>
  </r>
  <r>
    <n v="645"/>
    <x v="634"/>
    <s v="Multi-lateral heuristic throughput"/>
    <n v="192100"/>
    <n v="178483"/>
    <n v="93"/>
    <x v="0"/>
    <n v="4697"/>
    <m/>
    <x v="1"/>
    <x v="1"/>
    <x v="594"/>
    <x v="598"/>
    <x v="0"/>
    <x v="1"/>
    <x v="1"/>
    <x v="1"/>
    <x v="1"/>
  </r>
  <r>
    <n v="646"/>
    <x v="635"/>
    <s v="Switchable reciprocal middleware"/>
    <n v="98700"/>
    <n v="87448"/>
    <n v="89"/>
    <x v="0"/>
    <n v="2915"/>
    <m/>
    <x v="1"/>
    <x v="1"/>
    <x v="595"/>
    <x v="599"/>
    <x v="0"/>
    <x v="0"/>
    <x v="11"/>
    <x v="6"/>
    <x v="11"/>
  </r>
  <r>
    <n v="647"/>
    <x v="636"/>
    <s v="Inverse multimedia Graphic Interface"/>
    <n v="4500"/>
    <n v="1863"/>
    <n v="41"/>
    <x v="0"/>
    <n v="18"/>
    <m/>
    <x v="1"/>
    <x v="1"/>
    <x v="596"/>
    <x v="600"/>
    <x v="0"/>
    <x v="0"/>
    <x v="18"/>
    <x v="5"/>
    <x v="18"/>
  </r>
  <r>
    <n v="648"/>
    <x v="637"/>
    <s v="Vision-oriented local contingency"/>
    <n v="98600"/>
    <n v="62174"/>
    <n v="63"/>
    <x v="3"/>
    <n v="723"/>
    <m/>
    <x v="1"/>
    <x v="1"/>
    <x v="597"/>
    <x v="601"/>
    <x v="1"/>
    <x v="0"/>
    <x v="0"/>
    <x v="0"/>
    <x v="0"/>
  </r>
  <r>
    <n v="649"/>
    <x v="638"/>
    <s v="Reactive 6thgeneration hub"/>
    <n v="121700"/>
    <n v="59003"/>
    <n v="48"/>
    <x v="0"/>
    <n v="602"/>
    <m/>
    <x v="5"/>
    <x v="5"/>
    <x v="598"/>
    <x v="602"/>
    <x v="1"/>
    <x v="1"/>
    <x v="3"/>
    <x v="3"/>
    <x v="3"/>
  </r>
  <r>
    <n v="650"/>
    <x v="639"/>
    <s v="Optional asymmetric success"/>
    <n v="100"/>
    <n v="2"/>
    <n v="2"/>
    <x v="0"/>
    <n v="1"/>
    <m/>
    <x v="1"/>
    <x v="1"/>
    <x v="599"/>
    <x v="603"/>
    <x v="0"/>
    <x v="0"/>
    <x v="17"/>
    <x v="1"/>
    <x v="17"/>
  </r>
  <r>
    <n v="651"/>
    <x v="640"/>
    <s v="Digitized analyzing capacity"/>
    <n v="196700"/>
    <n v="174039"/>
    <n v="88"/>
    <x v="0"/>
    <n v="3868"/>
    <m/>
    <x v="6"/>
    <x v="6"/>
    <x v="600"/>
    <x v="604"/>
    <x v="0"/>
    <x v="0"/>
    <x v="12"/>
    <x v="4"/>
    <x v="12"/>
  </r>
  <r>
    <n v="652"/>
    <x v="641"/>
    <s v="Vision-oriented regional hub"/>
    <n v="10000"/>
    <n v="12684"/>
    <n v="127"/>
    <x v="1"/>
    <n v="409"/>
    <m/>
    <x v="1"/>
    <x v="1"/>
    <x v="601"/>
    <x v="292"/>
    <x v="0"/>
    <x v="0"/>
    <x v="2"/>
    <x v="2"/>
    <x v="2"/>
  </r>
  <r>
    <n v="653"/>
    <x v="642"/>
    <s v="Monitored incremental info-mediaries"/>
    <n v="600"/>
    <n v="14033"/>
    <n v="2339"/>
    <x v="1"/>
    <n v="234"/>
    <m/>
    <x v="1"/>
    <x v="1"/>
    <x v="602"/>
    <x v="605"/>
    <x v="0"/>
    <x v="0"/>
    <x v="2"/>
    <x v="2"/>
    <x v="2"/>
  </r>
  <r>
    <n v="654"/>
    <x v="643"/>
    <s v="Programmable static middleware"/>
    <n v="35000"/>
    <n v="177936"/>
    <n v="508"/>
    <x v="1"/>
    <n v="3016"/>
    <m/>
    <x v="1"/>
    <x v="1"/>
    <x v="335"/>
    <x v="606"/>
    <x v="0"/>
    <x v="0"/>
    <x v="16"/>
    <x v="1"/>
    <x v="16"/>
  </r>
  <r>
    <n v="655"/>
    <x v="644"/>
    <s v="Multi-layered bottom-line encryption"/>
    <n v="6900"/>
    <n v="13212"/>
    <n v="191"/>
    <x v="1"/>
    <n v="264"/>
    <m/>
    <x v="1"/>
    <x v="1"/>
    <x v="603"/>
    <x v="607"/>
    <x v="1"/>
    <x v="0"/>
    <x v="14"/>
    <x v="7"/>
    <x v="14"/>
  </r>
  <r>
    <n v="656"/>
    <x v="645"/>
    <s v="Vision-oriented systematic Graphical User Interface"/>
    <n v="118400"/>
    <n v="49879"/>
    <n v="42"/>
    <x v="0"/>
    <n v="504"/>
    <m/>
    <x v="2"/>
    <x v="2"/>
    <x v="604"/>
    <x v="608"/>
    <x v="0"/>
    <x v="0"/>
    <x v="0"/>
    <x v="0"/>
    <x v="0"/>
  </r>
  <r>
    <n v="657"/>
    <x v="646"/>
    <s v="Balanced optimal hardware"/>
    <n v="10000"/>
    <n v="824"/>
    <n v="8"/>
    <x v="0"/>
    <n v="14"/>
    <m/>
    <x v="1"/>
    <x v="1"/>
    <x v="605"/>
    <x v="609"/>
    <x v="0"/>
    <x v="0"/>
    <x v="22"/>
    <x v="4"/>
    <x v="22"/>
  </r>
  <r>
    <n v="658"/>
    <x v="647"/>
    <s v="Self-enabling mission-critical success"/>
    <n v="52600"/>
    <n v="31594"/>
    <n v="60"/>
    <x v="3"/>
    <n v="390"/>
    <m/>
    <x v="1"/>
    <x v="1"/>
    <x v="606"/>
    <x v="610"/>
    <x v="0"/>
    <x v="0"/>
    <x v="1"/>
    <x v="1"/>
    <x v="1"/>
  </r>
  <r>
    <n v="659"/>
    <x v="648"/>
    <s v="Grass-roots dynamic emulation"/>
    <n v="120700"/>
    <n v="57010"/>
    <n v="47"/>
    <x v="0"/>
    <n v="750"/>
    <m/>
    <x v="4"/>
    <x v="4"/>
    <x v="65"/>
    <x v="611"/>
    <x v="0"/>
    <x v="0"/>
    <x v="4"/>
    <x v="4"/>
    <x v="4"/>
  </r>
  <r>
    <n v="660"/>
    <x v="649"/>
    <s v="Fundamental disintermediate matrix"/>
    <n v="9100"/>
    <n v="7438"/>
    <n v="82"/>
    <x v="0"/>
    <n v="77"/>
    <m/>
    <x v="1"/>
    <x v="1"/>
    <x v="607"/>
    <x v="612"/>
    <x v="1"/>
    <x v="0"/>
    <x v="3"/>
    <x v="3"/>
    <x v="3"/>
  </r>
  <r>
    <n v="661"/>
    <x v="650"/>
    <s v="Right-sized secondary challenge"/>
    <n v="106800"/>
    <n v="57872"/>
    <n v="54"/>
    <x v="0"/>
    <n v="752"/>
    <m/>
    <x v="3"/>
    <x v="3"/>
    <x v="608"/>
    <x v="613"/>
    <x v="0"/>
    <x v="0"/>
    <x v="17"/>
    <x v="1"/>
    <x v="17"/>
  </r>
  <r>
    <n v="662"/>
    <x v="651"/>
    <s v="Implemented exuding software"/>
    <n v="9100"/>
    <n v="8906"/>
    <n v="98"/>
    <x v="0"/>
    <n v="131"/>
    <m/>
    <x v="1"/>
    <x v="1"/>
    <x v="609"/>
    <x v="614"/>
    <x v="0"/>
    <x v="0"/>
    <x v="3"/>
    <x v="3"/>
    <x v="3"/>
  </r>
  <r>
    <n v="663"/>
    <x v="652"/>
    <s v="Total optimizing software"/>
    <n v="10000"/>
    <n v="7724"/>
    <n v="77"/>
    <x v="0"/>
    <n v="87"/>
    <m/>
    <x v="1"/>
    <x v="1"/>
    <x v="610"/>
    <x v="615"/>
    <x v="0"/>
    <x v="0"/>
    <x v="3"/>
    <x v="3"/>
    <x v="3"/>
  </r>
  <r>
    <n v="664"/>
    <x v="327"/>
    <s v="Optional maximized attitude"/>
    <n v="79400"/>
    <n v="26571"/>
    <n v="33"/>
    <x v="0"/>
    <n v="1063"/>
    <m/>
    <x v="1"/>
    <x v="1"/>
    <x v="541"/>
    <x v="616"/>
    <x v="0"/>
    <x v="0"/>
    <x v="17"/>
    <x v="1"/>
    <x v="17"/>
  </r>
  <r>
    <n v="665"/>
    <x v="653"/>
    <s v="Customer-focused impactful extranet"/>
    <n v="5100"/>
    <n v="12219"/>
    <n v="240"/>
    <x v="1"/>
    <n v="272"/>
    <m/>
    <x v="1"/>
    <x v="1"/>
    <x v="611"/>
    <x v="453"/>
    <x v="0"/>
    <x v="1"/>
    <x v="4"/>
    <x v="4"/>
    <x v="4"/>
  </r>
  <r>
    <n v="666"/>
    <x v="654"/>
    <s v="Cloned bottom-line success"/>
    <n v="3100"/>
    <n v="1985"/>
    <n v="64"/>
    <x v="3"/>
    <n v="25"/>
    <m/>
    <x v="1"/>
    <x v="1"/>
    <x v="612"/>
    <x v="617"/>
    <x v="0"/>
    <x v="1"/>
    <x v="3"/>
    <x v="3"/>
    <x v="3"/>
  </r>
  <r>
    <n v="667"/>
    <x v="655"/>
    <s v="Decentralized bandwidth-monitored ability"/>
    <n v="6900"/>
    <n v="12155"/>
    <n v="176"/>
    <x v="1"/>
    <n v="419"/>
    <m/>
    <x v="1"/>
    <x v="1"/>
    <x v="613"/>
    <x v="618"/>
    <x v="0"/>
    <x v="0"/>
    <x v="23"/>
    <x v="8"/>
    <x v="23"/>
  </r>
  <r>
    <n v="668"/>
    <x v="656"/>
    <s v="Programmable leadingedge budgetary management"/>
    <n v="27500"/>
    <n v="5593"/>
    <n v="20"/>
    <x v="0"/>
    <n v="76"/>
    <m/>
    <x v="1"/>
    <x v="1"/>
    <x v="614"/>
    <x v="619"/>
    <x v="0"/>
    <x v="0"/>
    <x v="3"/>
    <x v="3"/>
    <x v="3"/>
  </r>
  <r>
    <n v="669"/>
    <x v="657"/>
    <s v="Upgradable bi-directional concept"/>
    <n v="48800"/>
    <n v="175020"/>
    <n v="359"/>
    <x v="1"/>
    <n v="1621"/>
    <m/>
    <x v="6"/>
    <x v="6"/>
    <x v="615"/>
    <x v="620"/>
    <x v="0"/>
    <x v="0"/>
    <x v="3"/>
    <x v="3"/>
    <x v="3"/>
  </r>
  <r>
    <n v="670"/>
    <x v="635"/>
    <s v="Re-contextualized homogeneous flexibility"/>
    <n v="16200"/>
    <n v="75955"/>
    <n v="469"/>
    <x v="1"/>
    <n v="1101"/>
    <m/>
    <x v="1"/>
    <x v="1"/>
    <x v="90"/>
    <x v="621"/>
    <x v="0"/>
    <x v="0"/>
    <x v="7"/>
    <x v="1"/>
    <x v="7"/>
  </r>
  <r>
    <n v="671"/>
    <x v="658"/>
    <s v="Monitored bi-directional standardization"/>
    <n v="97600"/>
    <n v="119127"/>
    <n v="122"/>
    <x v="1"/>
    <n v="1073"/>
    <m/>
    <x v="1"/>
    <x v="1"/>
    <x v="616"/>
    <x v="622"/>
    <x v="0"/>
    <x v="1"/>
    <x v="3"/>
    <x v="3"/>
    <x v="3"/>
  </r>
  <r>
    <n v="672"/>
    <x v="659"/>
    <s v="Stand-alone grid-enabled leverage"/>
    <n v="197900"/>
    <n v="110689"/>
    <n v="56"/>
    <x v="0"/>
    <n v="4428"/>
    <m/>
    <x v="2"/>
    <x v="2"/>
    <x v="617"/>
    <x v="623"/>
    <x v="0"/>
    <x v="0"/>
    <x v="3"/>
    <x v="3"/>
    <x v="3"/>
  </r>
  <r>
    <n v="673"/>
    <x v="660"/>
    <s v="Assimilated regional groupware"/>
    <n v="5600"/>
    <n v="2445"/>
    <n v="44"/>
    <x v="0"/>
    <n v="58"/>
    <m/>
    <x v="6"/>
    <x v="6"/>
    <x v="618"/>
    <x v="624"/>
    <x v="0"/>
    <x v="0"/>
    <x v="7"/>
    <x v="1"/>
    <x v="7"/>
  </r>
  <r>
    <n v="674"/>
    <x v="661"/>
    <s v="Up-sized 24hour instruction set"/>
    <n v="170700"/>
    <n v="57250"/>
    <n v="34"/>
    <x v="3"/>
    <n v="1218"/>
    <m/>
    <x v="1"/>
    <x v="1"/>
    <x v="619"/>
    <x v="625"/>
    <x v="0"/>
    <x v="0"/>
    <x v="14"/>
    <x v="7"/>
    <x v="14"/>
  </r>
  <r>
    <n v="675"/>
    <x v="662"/>
    <s v="Right-sized web-enabled intranet"/>
    <n v="9700"/>
    <n v="11929"/>
    <n v="123"/>
    <x v="1"/>
    <n v="331"/>
    <m/>
    <x v="1"/>
    <x v="1"/>
    <x v="620"/>
    <x v="626"/>
    <x v="0"/>
    <x v="0"/>
    <x v="23"/>
    <x v="8"/>
    <x v="23"/>
  </r>
  <r>
    <n v="676"/>
    <x v="663"/>
    <s v="Expanded needs-based orchestration"/>
    <n v="62300"/>
    <n v="118214"/>
    <n v="190"/>
    <x v="1"/>
    <n v="1170"/>
    <m/>
    <x v="1"/>
    <x v="1"/>
    <x v="621"/>
    <x v="627"/>
    <x v="0"/>
    <x v="0"/>
    <x v="14"/>
    <x v="7"/>
    <x v="14"/>
  </r>
  <r>
    <n v="677"/>
    <x v="664"/>
    <s v="Organic system-worthy orchestration"/>
    <n v="5300"/>
    <n v="4432"/>
    <n v="84"/>
    <x v="0"/>
    <n v="111"/>
    <m/>
    <x v="1"/>
    <x v="1"/>
    <x v="622"/>
    <x v="491"/>
    <x v="0"/>
    <x v="0"/>
    <x v="13"/>
    <x v="5"/>
    <x v="13"/>
  </r>
  <r>
    <n v="678"/>
    <x v="665"/>
    <s v="Inverse static standardization"/>
    <n v="99500"/>
    <n v="17879"/>
    <n v="18"/>
    <x v="3"/>
    <n v="215"/>
    <m/>
    <x v="1"/>
    <x v="1"/>
    <x v="35"/>
    <x v="628"/>
    <x v="0"/>
    <x v="0"/>
    <x v="6"/>
    <x v="4"/>
    <x v="6"/>
  </r>
  <r>
    <n v="679"/>
    <x v="307"/>
    <s v="Synchronized motivating solution"/>
    <n v="1400"/>
    <n v="14511"/>
    <n v="1037"/>
    <x v="1"/>
    <n v="363"/>
    <m/>
    <x v="1"/>
    <x v="1"/>
    <x v="623"/>
    <x v="629"/>
    <x v="0"/>
    <x v="1"/>
    <x v="0"/>
    <x v="0"/>
    <x v="0"/>
  </r>
  <r>
    <n v="680"/>
    <x v="666"/>
    <s v="Open-source 4thgeneration open system"/>
    <n v="145600"/>
    <n v="141822"/>
    <n v="97"/>
    <x v="0"/>
    <n v="2955"/>
    <m/>
    <x v="1"/>
    <x v="1"/>
    <x v="624"/>
    <x v="630"/>
    <x v="0"/>
    <x v="1"/>
    <x v="20"/>
    <x v="6"/>
    <x v="20"/>
  </r>
  <r>
    <n v="681"/>
    <x v="667"/>
    <s v="Decentralized context-sensitive superstructure"/>
    <n v="184100"/>
    <n v="159037"/>
    <n v="86"/>
    <x v="0"/>
    <n v="1657"/>
    <m/>
    <x v="1"/>
    <x v="1"/>
    <x v="625"/>
    <x v="631"/>
    <x v="0"/>
    <x v="0"/>
    <x v="3"/>
    <x v="3"/>
    <x v="3"/>
  </r>
  <r>
    <n v="682"/>
    <x v="668"/>
    <s v="Compatible 5thgeneration concept"/>
    <n v="5400"/>
    <n v="8109"/>
    <n v="150"/>
    <x v="1"/>
    <n v="103"/>
    <m/>
    <x v="1"/>
    <x v="1"/>
    <x v="626"/>
    <x v="632"/>
    <x v="0"/>
    <x v="0"/>
    <x v="3"/>
    <x v="3"/>
    <x v="3"/>
  </r>
  <r>
    <n v="683"/>
    <x v="669"/>
    <s v="Virtual systemic intranet"/>
    <n v="2300"/>
    <n v="8244"/>
    <n v="358"/>
    <x v="1"/>
    <n v="147"/>
    <m/>
    <x v="1"/>
    <x v="1"/>
    <x v="627"/>
    <x v="633"/>
    <x v="0"/>
    <x v="0"/>
    <x v="3"/>
    <x v="3"/>
    <x v="3"/>
  </r>
  <r>
    <n v="684"/>
    <x v="670"/>
    <s v="Optimized systemic algorithm"/>
    <n v="1400"/>
    <n v="7600"/>
    <n v="543"/>
    <x v="1"/>
    <n v="110"/>
    <m/>
    <x v="0"/>
    <x v="0"/>
    <x v="628"/>
    <x v="634"/>
    <x v="0"/>
    <x v="0"/>
    <x v="9"/>
    <x v="5"/>
    <x v="9"/>
  </r>
  <r>
    <n v="685"/>
    <x v="671"/>
    <s v="Customizable homogeneous firmware"/>
    <n v="140000"/>
    <n v="94501"/>
    <n v="68"/>
    <x v="0"/>
    <n v="926"/>
    <m/>
    <x v="0"/>
    <x v="0"/>
    <x v="629"/>
    <x v="415"/>
    <x v="0"/>
    <x v="0"/>
    <x v="3"/>
    <x v="3"/>
    <x v="3"/>
  </r>
  <r>
    <n v="686"/>
    <x v="672"/>
    <s v="Front-line cohesive extranet"/>
    <n v="7500"/>
    <n v="14381"/>
    <n v="192"/>
    <x v="1"/>
    <n v="134"/>
    <m/>
    <x v="1"/>
    <x v="1"/>
    <x v="630"/>
    <x v="635"/>
    <x v="0"/>
    <x v="0"/>
    <x v="8"/>
    <x v="2"/>
    <x v="8"/>
  </r>
  <r>
    <n v="687"/>
    <x v="673"/>
    <s v="Distributed holistic neural-net"/>
    <n v="1500"/>
    <n v="13980"/>
    <n v="932"/>
    <x v="1"/>
    <n v="269"/>
    <m/>
    <x v="1"/>
    <x v="1"/>
    <x v="631"/>
    <x v="607"/>
    <x v="0"/>
    <x v="0"/>
    <x v="3"/>
    <x v="3"/>
    <x v="3"/>
  </r>
  <r>
    <n v="688"/>
    <x v="674"/>
    <s v="Devolved client-server monitoring"/>
    <n v="2900"/>
    <n v="12449"/>
    <n v="429"/>
    <x v="1"/>
    <n v="175"/>
    <m/>
    <x v="1"/>
    <x v="1"/>
    <x v="632"/>
    <x v="636"/>
    <x v="0"/>
    <x v="1"/>
    <x v="19"/>
    <x v="4"/>
    <x v="19"/>
  </r>
  <r>
    <n v="689"/>
    <x v="675"/>
    <s v="Seamless directional capacity"/>
    <n v="7300"/>
    <n v="7348"/>
    <n v="101"/>
    <x v="1"/>
    <n v="69"/>
    <m/>
    <x v="1"/>
    <x v="1"/>
    <x v="633"/>
    <x v="637"/>
    <x v="0"/>
    <x v="0"/>
    <x v="2"/>
    <x v="2"/>
    <x v="2"/>
  </r>
  <r>
    <n v="690"/>
    <x v="676"/>
    <s v="Polarized actuating implementation"/>
    <n v="3600"/>
    <n v="8158"/>
    <n v="227"/>
    <x v="1"/>
    <n v="190"/>
    <m/>
    <x v="1"/>
    <x v="1"/>
    <x v="634"/>
    <x v="638"/>
    <x v="0"/>
    <x v="1"/>
    <x v="4"/>
    <x v="4"/>
    <x v="4"/>
  </r>
  <r>
    <n v="691"/>
    <x v="677"/>
    <s v="Front-line disintermediate hub"/>
    <n v="5000"/>
    <n v="7119"/>
    <n v="142"/>
    <x v="1"/>
    <n v="237"/>
    <m/>
    <x v="1"/>
    <x v="1"/>
    <x v="635"/>
    <x v="639"/>
    <x v="1"/>
    <x v="1"/>
    <x v="4"/>
    <x v="4"/>
    <x v="4"/>
  </r>
  <r>
    <n v="692"/>
    <x v="678"/>
    <s v="Decentralized 4thgeneration challenge"/>
    <n v="6000"/>
    <n v="5438"/>
    <n v="91"/>
    <x v="0"/>
    <n v="77"/>
    <m/>
    <x v="4"/>
    <x v="4"/>
    <x v="636"/>
    <x v="640"/>
    <x v="0"/>
    <x v="0"/>
    <x v="1"/>
    <x v="1"/>
    <x v="1"/>
  </r>
  <r>
    <n v="693"/>
    <x v="679"/>
    <s v="Reverse-engineered composite hierarchy"/>
    <n v="180400"/>
    <n v="115396"/>
    <n v="64"/>
    <x v="0"/>
    <n v="1748"/>
    <m/>
    <x v="1"/>
    <x v="1"/>
    <x v="637"/>
    <x v="641"/>
    <x v="0"/>
    <x v="0"/>
    <x v="3"/>
    <x v="3"/>
    <x v="3"/>
  </r>
  <r>
    <n v="694"/>
    <x v="680"/>
    <s v="Programmable tangible ability"/>
    <n v="9100"/>
    <n v="7656"/>
    <n v="84"/>
    <x v="0"/>
    <n v="79"/>
    <m/>
    <x v="1"/>
    <x v="1"/>
    <x v="638"/>
    <x v="642"/>
    <x v="0"/>
    <x v="0"/>
    <x v="3"/>
    <x v="3"/>
    <x v="3"/>
  </r>
  <r>
    <n v="695"/>
    <x v="681"/>
    <s v="Configurable full-range emulation"/>
    <n v="9200"/>
    <n v="12322"/>
    <n v="134"/>
    <x v="1"/>
    <n v="196"/>
    <m/>
    <x v="6"/>
    <x v="6"/>
    <x v="639"/>
    <x v="445"/>
    <x v="1"/>
    <x v="0"/>
    <x v="1"/>
    <x v="1"/>
    <x v="1"/>
  </r>
  <r>
    <n v="696"/>
    <x v="682"/>
    <s v="Total real-time hardware"/>
    <n v="164100"/>
    <n v="96888"/>
    <n v="59"/>
    <x v="0"/>
    <n v="889"/>
    <m/>
    <x v="1"/>
    <x v="1"/>
    <x v="640"/>
    <x v="116"/>
    <x v="0"/>
    <x v="1"/>
    <x v="3"/>
    <x v="3"/>
    <x v="3"/>
  </r>
  <r>
    <n v="697"/>
    <x v="683"/>
    <s v="Profound system-worthy functionalities"/>
    <n v="128900"/>
    <n v="196960"/>
    <n v="153"/>
    <x v="1"/>
    <n v="7295"/>
    <m/>
    <x v="1"/>
    <x v="1"/>
    <x v="641"/>
    <x v="643"/>
    <x v="0"/>
    <x v="0"/>
    <x v="5"/>
    <x v="1"/>
    <x v="5"/>
  </r>
  <r>
    <n v="698"/>
    <x v="684"/>
    <s v="Cloned hybrid focus group"/>
    <n v="42100"/>
    <n v="188057"/>
    <n v="447"/>
    <x v="1"/>
    <n v="2893"/>
    <m/>
    <x v="0"/>
    <x v="0"/>
    <x v="642"/>
    <x v="644"/>
    <x v="0"/>
    <x v="0"/>
    <x v="8"/>
    <x v="2"/>
    <x v="8"/>
  </r>
  <r>
    <n v="699"/>
    <x v="196"/>
    <s v="Ergonomic dedicated focus group"/>
    <n v="7400"/>
    <n v="6245"/>
    <n v="84"/>
    <x v="0"/>
    <n v="56"/>
    <m/>
    <x v="1"/>
    <x v="1"/>
    <x v="230"/>
    <x v="645"/>
    <x v="0"/>
    <x v="0"/>
    <x v="6"/>
    <x v="4"/>
    <x v="6"/>
  </r>
  <r>
    <n v="700"/>
    <x v="685"/>
    <s v="Realigned zero administration paradigm"/>
    <n v="100"/>
    <n v="3"/>
    <n v="3"/>
    <x v="0"/>
    <n v="1"/>
    <m/>
    <x v="1"/>
    <x v="1"/>
    <x v="67"/>
    <x v="646"/>
    <x v="0"/>
    <x v="0"/>
    <x v="8"/>
    <x v="2"/>
    <x v="8"/>
  </r>
  <r>
    <n v="701"/>
    <x v="686"/>
    <s v="Open-source multi-tasking methodology"/>
    <n v="52000"/>
    <n v="91014"/>
    <n v="175"/>
    <x v="1"/>
    <n v="820"/>
    <m/>
    <x v="1"/>
    <x v="1"/>
    <x v="643"/>
    <x v="647"/>
    <x v="1"/>
    <x v="0"/>
    <x v="3"/>
    <x v="3"/>
    <x v="3"/>
  </r>
  <r>
    <n v="702"/>
    <x v="687"/>
    <s v="Object-based attitude-oriented analyzer"/>
    <n v="8700"/>
    <n v="4710"/>
    <n v="54"/>
    <x v="0"/>
    <n v="83"/>
    <m/>
    <x v="1"/>
    <x v="1"/>
    <x v="644"/>
    <x v="467"/>
    <x v="0"/>
    <x v="0"/>
    <x v="8"/>
    <x v="2"/>
    <x v="8"/>
  </r>
  <r>
    <n v="703"/>
    <x v="688"/>
    <s v="Cross-platform tertiary hub"/>
    <n v="63400"/>
    <n v="197728"/>
    <n v="312"/>
    <x v="1"/>
    <n v="2038"/>
    <m/>
    <x v="1"/>
    <x v="1"/>
    <x v="645"/>
    <x v="648"/>
    <x v="1"/>
    <x v="1"/>
    <x v="18"/>
    <x v="5"/>
    <x v="18"/>
  </r>
  <r>
    <n v="704"/>
    <x v="689"/>
    <s v="Seamless clear-thinking artificial intelligence"/>
    <n v="8700"/>
    <n v="10682"/>
    <n v="123"/>
    <x v="1"/>
    <n v="116"/>
    <m/>
    <x v="1"/>
    <x v="1"/>
    <x v="646"/>
    <x v="649"/>
    <x v="0"/>
    <x v="0"/>
    <x v="10"/>
    <x v="4"/>
    <x v="10"/>
  </r>
  <r>
    <n v="705"/>
    <x v="690"/>
    <s v="Centralized tangible success"/>
    <n v="169700"/>
    <n v="168048"/>
    <n v="99"/>
    <x v="0"/>
    <n v="2025"/>
    <m/>
    <x v="4"/>
    <x v="4"/>
    <x v="626"/>
    <x v="650"/>
    <x v="0"/>
    <x v="0"/>
    <x v="9"/>
    <x v="5"/>
    <x v="9"/>
  </r>
  <r>
    <n v="706"/>
    <x v="691"/>
    <s v="Customer-focused multimedia methodology"/>
    <n v="108400"/>
    <n v="138586"/>
    <n v="128"/>
    <x v="1"/>
    <n v="1345"/>
    <m/>
    <x v="2"/>
    <x v="2"/>
    <x v="647"/>
    <x v="651"/>
    <x v="0"/>
    <x v="1"/>
    <x v="2"/>
    <x v="2"/>
    <x v="2"/>
  </r>
  <r>
    <n v="707"/>
    <x v="692"/>
    <s v="Visionary maximized Local Area Network"/>
    <n v="7300"/>
    <n v="11579"/>
    <n v="159"/>
    <x v="1"/>
    <n v="168"/>
    <m/>
    <x v="1"/>
    <x v="1"/>
    <x v="159"/>
    <x v="652"/>
    <x v="0"/>
    <x v="0"/>
    <x v="6"/>
    <x v="4"/>
    <x v="6"/>
  </r>
  <r>
    <n v="708"/>
    <x v="693"/>
    <s v="Secured bifurcated intranet"/>
    <n v="1700"/>
    <n v="12020"/>
    <n v="707"/>
    <x v="1"/>
    <n v="137"/>
    <m/>
    <x v="5"/>
    <x v="5"/>
    <x v="648"/>
    <x v="653"/>
    <x v="0"/>
    <x v="0"/>
    <x v="3"/>
    <x v="3"/>
    <x v="3"/>
  </r>
  <r>
    <n v="709"/>
    <x v="694"/>
    <s v="Grass-roots 4thgeneration product"/>
    <n v="9800"/>
    <n v="13954"/>
    <n v="142"/>
    <x v="1"/>
    <n v="186"/>
    <m/>
    <x v="6"/>
    <x v="6"/>
    <x v="267"/>
    <x v="654"/>
    <x v="0"/>
    <x v="0"/>
    <x v="3"/>
    <x v="3"/>
    <x v="3"/>
  </r>
  <r>
    <n v="710"/>
    <x v="695"/>
    <s v="Reduced next generation info-mediaries"/>
    <n v="4300"/>
    <n v="6358"/>
    <n v="148"/>
    <x v="1"/>
    <n v="125"/>
    <m/>
    <x v="1"/>
    <x v="1"/>
    <x v="649"/>
    <x v="655"/>
    <x v="0"/>
    <x v="1"/>
    <x v="3"/>
    <x v="3"/>
    <x v="3"/>
  </r>
  <r>
    <n v="711"/>
    <x v="696"/>
    <s v="Customizable full-range artificial intelligence"/>
    <n v="6200"/>
    <n v="1260"/>
    <n v="20"/>
    <x v="0"/>
    <n v="14"/>
    <m/>
    <x v="6"/>
    <x v="6"/>
    <x v="248"/>
    <x v="656"/>
    <x v="1"/>
    <x v="1"/>
    <x v="3"/>
    <x v="3"/>
    <x v="3"/>
  </r>
  <r>
    <n v="712"/>
    <x v="697"/>
    <s v="Programmable leadingedge contingency"/>
    <n v="800"/>
    <n v="14725"/>
    <n v="1841"/>
    <x v="1"/>
    <n v="202"/>
    <m/>
    <x v="1"/>
    <x v="1"/>
    <x v="571"/>
    <x v="657"/>
    <x v="0"/>
    <x v="0"/>
    <x v="3"/>
    <x v="3"/>
    <x v="3"/>
  </r>
  <r>
    <n v="713"/>
    <x v="698"/>
    <s v="Multi-layered global groupware"/>
    <n v="6900"/>
    <n v="11174"/>
    <n v="162"/>
    <x v="1"/>
    <n v="103"/>
    <m/>
    <x v="1"/>
    <x v="1"/>
    <x v="650"/>
    <x v="89"/>
    <x v="0"/>
    <x v="0"/>
    <x v="15"/>
    <x v="5"/>
    <x v="15"/>
  </r>
  <r>
    <n v="714"/>
    <x v="699"/>
    <s v="Switchable methodical superstructure"/>
    <n v="38500"/>
    <n v="182036"/>
    <n v="473"/>
    <x v="1"/>
    <n v="1785"/>
    <m/>
    <x v="1"/>
    <x v="1"/>
    <x v="1"/>
    <x v="658"/>
    <x v="0"/>
    <x v="0"/>
    <x v="1"/>
    <x v="1"/>
    <x v="1"/>
  </r>
  <r>
    <n v="715"/>
    <x v="700"/>
    <s v="Expanded even-keeled portal"/>
    <n v="118000"/>
    <n v="28870"/>
    <n v="24"/>
    <x v="0"/>
    <n v="656"/>
    <m/>
    <x v="1"/>
    <x v="1"/>
    <x v="651"/>
    <x v="438"/>
    <x v="0"/>
    <x v="0"/>
    <x v="20"/>
    <x v="6"/>
    <x v="20"/>
  </r>
  <r>
    <n v="716"/>
    <x v="701"/>
    <s v="Advanced modular moderator"/>
    <n v="2000"/>
    <n v="10353"/>
    <n v="518"/>
    <x v="1"/>
    <n v="157"/>
    <m/>
    <x v="1"/>
    <x v="1"/>
    <x v="652"/>
    <x v="659"/>
    <x v="0"/>
    <x v="1"/>
    <x v="3"/>
    <x v="3"/>
    <x v="3"/>
  </r>
  <r>
    <n v="717"/>
    <x v="702"/>
    <s v="Reverse-engineered well-modulated ability"/>
    <n v="5600"/>
    <n v="13868"/>
    <n v="248"/>
    <x v="1"/>
    <n v="555"/>
    <m/>
    <x v="1"/>
    <x v="1"/>
    <x v="653"/>
    <x v="660"/>
    <x v="0"/>
    <x v="0"/>
    <x v="4"/>
    <x v="4"/>
    <x v="4"/>
  </r>
  <r>
    <n v="718"/>
    <x v="703"/>
    <s v="Expanded optimal pricing structure"/>
    <n v="8300"/>
    <n v="8317"/>
    <n v="100"/>
    <x v="1"/>
    <n v="297"/>
    <m/>
    <x v="1"/>
    <x v="1"/>
    <x v="654"/>
    <x v="661"/>
    <x v="0"/>
    <x v="0"/>
    <x v="8"/>
    <x v="2"/>
    <x v="8"/>
  </r>
  <r>
    <n v="719"/>
    <x v="704"/>
    <s v="Down-sized uniform ability"/>
    <n v="6900"/>
    <n v="10557"/>
    <n v="153"/>
    <x v="1"/>
    <n v="123"/>
    <m/>
    <x v="1"/>
    <x v="1"/>
    <x v="655"/>
    <x v="662"/>
    <x v="0"/>
    <x v="0"/>
    <x v="13"/>
    <x v="5"/>
    <x v="13"/>
  </r>
  <r>
    <n v="720"/>
    <x v="705"/>
    <s v="Multi-layered upward-trending conglomeration"/>
    <n v="8700"/>
    <n v="3227"/>
    <n v="37"/>
    <x v="3"/>
    <n v="38"/>
    <m/>
    <x v="3"/>
    <x v="3"/>
    <x v="656"/>
    <x v="236"/>
    <x v="0"/>
    <x v="1"/>
    <x v="3"/>
    <x v="3"/>
    <x v="3"/>
  </r>
  <r>
    <n v="721"/>
    <x v="706"/>
    <s v="Open-architected systematic intranet"/>
    <n v="123600"/>
    <n v="5429"/>
    <n v="4"/>
    <x v="3"/>
    <n v="60"/>
    <m/>
    <x v="1"/>
    <x v="1"/>
    <x v="657"/>
    <x v="663"/>
    <x v="0"/>
    <x v="0"/>
    <x v="1"/>
    <x v="1"/>
    <x v="1"/>
  </r>
  <r>
    <n v="722"/>
    <x v="707"/>
    <s v="Proactive 24hour frame"/>
    <n v="48500"/>
    <n v="75906"/>
    <n v="157"/>
    <x v="1"/>
    <n v="3036"/>
    <m/>
    <x v="1"/>
    <x v="1"/>
    <x v="265"/>
    <x v="202"/>
    <x v="0"/>
    <x v="0"/>
    <x v="4"/>
    <x v="4"/>
    <x v="4"/>
  </r>
  <r>
    <n v="723"/>
    <x v="708"/>
    <s v="Exclusive fresh-thinking model"/>
    <n v="4900"/>
    <n v="13250"/>
    <n v="270"/>
    <x v="1"/>
    <n v="144"/>
    <m/>
    <x v="2"/>
    <x v="2"/>
    <x v="658"/>
    <x v="664"/>
    <x v="0"/>
    <x v="0"/>
    <x v="3"/>
    <x v="3"/>
    <x v="3"/>
  </r>
  <r>
    <n v="724"/>
    <x v="709"/>
    <s v="Business-focused encompassing intranet"/>
    <n v="8400"/>
    <n v="11261"/>
    <n v="134"/>
    <x v="1"/>
    <n v="121"/>
    <m/>
    <x v="4"/>
    <x v="4"/>
    <x v="659"/>
    <x v="665"/>
    <x v="0"/>
    <x v="1"/>
    <x v="3"/>
    <x v="3"/>
    <x v="3"/>
  </r>
  <r>
    <n v="725"/>
    <x v="710"/>
    <s v="Optional 6thgeneration access"/>
    <n v="193200"/>
    <n v="97369"/>
    <n v="50"/>
    <x v="0"/>
    <n v="1596"/>
    <m/>
    <x v="1"/>
    <x v="1"/>
    <x v="660"/>
    <x v="666"/>
    <x v="0"/>
    <x v="0"/>
    <x v="20"/>
    <x v="6"/>
    <x v="20"/>
  </r>
  <r>
    <n v="726"/>
    <x v="711"/>
    <s v="Realigned web-enabled functionalities"/>
    <n v="54300"/>
    <n v="48227"/>
    <n v="89"/>
    <x v="3"/>
    <n v="524"/>
    <m/>
    <x v="1"/>
    <x v="1"/>
    <x v="661"/>
    <x v="602"/>
    <x v="0"/>
    <x v="1"/>
    <x v="3"/>
    <x v="3"/>
    <x v="3"/>
  </r>
  <r>
    <n v="727"/>
    <x v="712"/>
    <s v="Enterprise-wide multimedia software"/>
    <n v="8900"/>
    <n v="14685"/>
    <n v="165"/>
    <x v="1"/>
    <n v="181"/>
    <m/>
    <x v="1"/>
    <x v="1"/>
    <x v="4"/>
    <x v="667"/>
    <x v="0"/>
    <x v="0"/>
    <x v="2"/>
    <x v="2"/>
    <x v="2"/>
  </r>
  <r>
    <n v="728"/>
    <x v="713"/>
    <s v="Versatile mission-critical knowledgebase"/>
    <n v="4200"/>
    <n v="735"/>
    <n v="18"/>
    <x v="0"/>
    <n v="10"/>
    <m/>
    <x v="1"/>
    <x v="1"/>
    <x v="662"/>
    <x v="668"/>
    <x v="0"/>
    <x v="0"/>
    <x v="3"/>
    <x v="3"/>
    <x v="3"/>
  </r>
  <r>
    <n v="729"/>
    <x v="714"/>
    <s v="Multi-lateral object-oriented open system"/>
    <n v="5600"/>
    <n v="10397"/>
    <n v="186"/>
    <x v="1"/>
    <n v="122"/>
    <m/>
    <x v="1"/>
    <x v="1"/>
    <x v="663"/>
    <x v="669"/>
    <x v="0"/>
    <x v="0"/>
    <x v="6"/>
    <x v="4"/>
    <x v="6"/>
  </r>
  <r>
    <n v="730"/>
    <x v="715"/>
    <s v="Visionary system-worthy attitude"/>
    <n v="28800"/>
    <n v="118847"/>
    <n v="413"/>
    <x v="1"/>
    <n v="1071"/>
    <m/>
    <x v="0"/>
    <x v="0"/>
    <x v="664"/>
    <x v="670"/>
    <x v="0"/>
    <x v="0"/>
    <x v="8"/>
    <x v="2"/>
    <x v="8"/>
  </r>
  <r>
    <n v="731"/>
    <x v="716"/>
    <s v="Synergized content-based hierarchy"/>
    <n v="8000"/>
    <n v="7220"/>
    <n v="90"/>
    <x v="3"/>
    <n v="219"/>
    <m/>
    <x v="1"/>
    <x v="1"/>
    <x v="665"/>
    <x v="601"/>
    <x v="0"/>
    <x v="0"/>
    <x v="2"/>
    <x v="2"/>
    <x v="2"/>
  </r>
  <r>
    <n v="732"/>
    <x v="717"/>
    <s v="Business-focused 24hour access"/>
    <n v="117000"/>
    <n v="107622"/>
    <n v="92"/>
    <x v="0"/>
    <n v="1121"/>
    <m/>
    <x v="1"/>
    <x v="1"/>
    <x v="666"/>
    <x v="671"/>
    <x v="0"/>
    <x v="1"/>
    <x v="1"/>
    <x v="1"/>
    <x v="1"/>
  </r>
  <r>
    <n v="733"/>
    <x v="718"/>
    <s v="Automated hybrid orchestration"/>
    <n v="15800"/>
    <n v="83267"/>
    <n v="527"/>
    <x v="1"/>
    <n v="980"/>
    <m/>
    <x v="1"/>
    <x v="1"/>
    <x v="43"/>
    <x v="672"/>
    <x v="0"/>
    <x v="0"/>
    <x v="16"/>
    <x v="1"/>
    <x v="16"/>
  </r>
  <r>
    <n v="734"/>
    <x v="719"/>
    <s v="Exclusive 5thgeneration leverage"/>
    <n v="4200"/>
    <n v="13404"/>
    <n v="319"/>
    <x v="1"/>
    <n v="536"/>
    <m/>
    <x v="1"/>
    <x v="1"/>
    <x v="667"/>
    <x v="673"/>
    <x v="0"/>
    <x v="1"/>
    <x v="3"/>
    <x v="3"/>
    <x v="3"/>
  </r>
  <r>
    <n v="735"/>
    <x v="720"/>
    <s v="Grass-roots zero administration alliance"/>
    <n v="37100"/>
    <n v="131404"/>
    <n v="354"/>
    <x v="1"/>
    <n v="1991"/>
    <m/>
    <x v="1"/>
    <x v="1"/>
    <x v="668"/>
    <x v="674"/>
    <x v="0"/>
    <x v="0"/>
    <x v="14"/>
    <x v="7"/>
    <x v="14"/>
  </r>
  <r>
    <n v="736"/>
    <x v="721"/>
    <s v="Proactive heuristic orchestration"/>
    <n v="7700"/>
    <n v="2533"/>
    <n v="33"/>
    <x v="3"/>
    <n v="29"/>
    <m/>
    <x v="1"/>
    <x v="1"/>
    <x v="669"/>
    <x v="675"/>
    <x v="0"/>
    <x v="0"/>
    <x v="9"/>
    <x v="5"/>
    <x v="9"/>
  </r>
  <r>
    <n v="737"/>
    <x v="722"/>
    <s v="Function-based systematic Graphical User Interface"/>
    <n v="3700"/>
    <n v="5028"/>
    <n v="136"/>
    <x v="1"/>
    <n v="180"/>
    <m/>
    <x v="1"/>
    <x v="1"/>
    <x v="670"/>
    <x v="676"/>
    <x v="0"/>
    <x v="0"/>
    <x v="7"/>
    <x v="1"/>
    <x v="7"/>
  </r>
  <r>
    <n v="738"/>
    <x v="486"/>
    <s v="Extended zero administration software"/>
    <n v="74700"/>
    <n v="1557"/>
    <n v="2"/>
    <x v="0"/>
    <n v="15"/>
    <m/>
    <x v="1"/>
    <x v="1"/>
    <x v="671"/>
    <x v="677"/>
    <x v="0"/>
    <x v="1"/>
    <x v="3"/>
    <x v="3"/>
    <x v="3"/>
  </r>
  <r>
    <n v="739"/>
    <x v="723"/>
    <s v="Multi-tiered discrete support"/>
    <n v="10000"/>
    <n v="6100"/>
    <n v="61"/>
    <x v="0"/>
    <n v="191"/>
    <m/>
    <x v="1"/>
    <x v="1"/>
    <x v="672"/>
    <x v="678"/>
    <x v="0"/>
    <x v="0"/>
    <x v="7"/>
    <x v="1"/>
    <x v="7"/>
  </r>
  <r>
    <n v="740"/>
    <x v="724"/>
    <s v="Phased system-worthy conglomeration"/>
    <n v="5300"/>
    <n v="1592"/>
    <n v="30"/>
    <x v="0"/>
    <n v="16"/>
    <m/>
    <x v="1"/>
    <x v="1"/>
    <x v="673"/>
    <x v="679"/>
    <x v="0"/>
    <x v="0"/>
    <x v="3"/>
    <x v="3"/>
    <x v="3"/>
  </r>
  <r>
    <n v="741"/>
    <x v="287"/>
    <s v="Balanced mobile alliance"/>
    <n v="1200"/>
    <n v="14150"/>
    <n v="1179"/>
    <x v="1"/>
    <n v="130"/>
    <m/>
    <x v="1"/>
    <x v="1"/>
    <x v="674"/>
    <x v="680"/>
    <x v="0"/>
    <x v="0"/>
    <x v="3"/>
    <x v="3"/>
    <x v="3"/>
  </r>
  <r>
    <n v="742"/>
    <x v="725"/>
    <s v="Reactive solution-oriented groupware"/>
    <n v="1200"/>
    <n v="13513"/>
    <n v="1126"/>
    <x v="1"/>
    <n v="122"/>
    <m/>
    <x v="1"/>
    <x v="1"/>
    <x v="675"/>
    <x v="681"/>
    <x v="0"/>
    <x v="0"/>
    <x v="5"/>
    <x v="1"/>
    <x v="5"/>
  </r>
  <r>
    <n v="743"/>
    <x v="726"/>
    <s v="Exclusive bandwidth-monitored orchestration"/>
    <n v="3900"/>
    <n v="504"/>
    <n v="13"/>
    <x v="0"/>
    <n v="17"/>
    <m/>
    <x v="1"/>
    <x v="1"/>
    <x v="676"/>
    <x v="682"/>
    <x v="0"/>
    <x v="1"/>
    <x v="3"/>
    <x v="3"/>
    <x v="3"/>
  </r>
  <r>
    <n v="744"/>
    <x v="727"/>
    <s v="Intuitive exuding initiative"/>
    <n v="2000"/>
    <n v="14240"/>
    <n v="712"/>
    <x v="1"/>
    <n v="140"/>
    <m/>
    <x v="1"/>
    <x v="1"/>
    <x v="342"/>
    <x v="683"/>
    <x v="0"/>
    <x v="1"/>
    <x v="3"/>
    <x v="3"/>
    <x v="3"/>
  </r>
  <r>
    <n v="745"/>
    <x v="728"/>
    <s v="Streamlined needs-based knowledge user"/>
    <n v="6900"/>
    <n v="2091"/>
    <n v="30"/>
    <x v="0"/>
    <n v="34"/>
    <m/>
    <x v="1"/>
    <x v="1"/>
    <x v="677"/>
    <x v="684"/>
    <x v="0"/>
    <x v="0"/>
    <x v="8"/>
    <x v="2"/>
    <x v="8"/>
  </r>
  <r>
    <n v="746"/>
    <x v="729"/>
    <s v="Automated system-worthy structure"/>
    <n v="55800"/>
    <n v="118580"/>
    <n v="213"/>
    <x v="1"/>
    <n v="3388"/>
    <m/>
    <x v="1"/>
    <x v="1"/>
    <x v="678"/>
    <x v="685"/>
    <x v="0"/>
    <x v="0"/>
    <x v="2"/>
    <x v="2"/>
    <x v="2"/>
  </r>
  <r>
    <n v="747"/>
    <x v="730"/>
    <s v="Secured clear-thinking intranet"/>
    <n v="4900"/>
    <n v="11214"/>
    <n v="229"/>
    <x v="1"/>
    <n v="280"/>
    <m/>
    <x v="1"/>
    <x v="1"/>
    <x v="679"/>
    <x v="488"/>
    <x v="0"/>
    <x v="0"/>
    <x v="3"/>
    <x v="3"/>
    <x v="3"/>
  </r>
  <r>
    <n v="748"/>
    <x v="731"/>
    <s v="Cloned actuating architecture"/>
    <n v="194900"/>
    <n v="68137"/>
    <n v="35"/>
    <x v="3"/>
    <n v="614"/>
    <m/>
    <x v="1"/>
    <x v="1"/>
    <x v="680"/>
    <x v="686"/>
    <x v="0"/>
    <x v="1"/>
    <x v="10"/>
    <x v="4"/>
    <x v="10"/>
  </r>
  <r>
    <n v="749"/>
    <x v="732"/>
    <s v="Down-sized needs-based task-force"/>
    <n v="8600"/>
    <n v="13527"/>
    <n v="157"/>
    <x v="1"/>
    <n v="366"/>
    <m/>
    <x v="6"/>
    <x v="6"/>
    <x v="681"/>
    <x v="687"/>
    <x v="0"/>
    <x v="1"/>
    <x v="8"/>
    <x v="2"/>
    <x v="8"/>
  </r>
  <r>
    <n v="750"/>
    <x v="733"/>
    <s v="Extended responsive Internet solution"/>
    <n v="100"/>
    <n v="1"/>
    <n v="1"/>
    <x v="0"/>
    <n v="1"/>
    <m/>
    <x v="4"/>
    <x v="4"/>
    <x v="682"/>
    <x v="688"/>
    <x v="0"/>
    <x v="0"/>
    <x v="5"/>
    <x v="1"/>
    <x v="5"/>
  </r>
  <r>
    <n v="751"/>
    <x v="734"/>
    <s v="Universal value-added moderator"/>
    <n v="3600"/>
    <n v="8363"/>
    <n v="232"/>
    <x v="1"/>
    <n v="270"/>
    <m/>
    <x v="1"/>
    <x v="1"/>
    <x v="683"/>
    <x v="689"/>
    <x v="1"/>
    <x v="1"/>
    <x v="9"/>
    <x v="5"/>
    <x v="9"/>
  </r>
  <r>
    <n v="752"/>
    <x v="735"/>
    <s v="Sharable motivating emulation"/>
    <n v="5800"/>
    <n v="5362"/>
    <n v="92"/>
    <x v="3"/>
    <n v="114"/>
    <m/>
    <x v="1"/>
    <x v="1"/>
    <x v="684"/>
    <x v="690"/>
    <x v="0"/>
    <x v="1"/>
    <x v="3"/>
    <x v="3"/>
    <x v="3"/>
  </r>
  <r>
    <n v="753"/>
    <x v="736"/>
    <s v="Networked web-enabled product"/>
    <n v="4700"/>
    <n v="12065"/>
    <n v="257"/>
    <x v="1"/>
    <n v="137"/>
    <m/>
    <x v="1"/>
    <x v="1"/>
    <x v="674"/>
    <x v="691"/>
    <x v="0"/>
    <x v="0"/>
    <x v="14"/>
    <x v="7"/>
    <x v="14"/>
  </r>
  <r>
    <n v="754"/>
    <x v="737"/>
    <s v="Advanced dedicated encoding"/>
    <n v="70400"/>
    <n v="118603"/>
    <n v="168"/>
    <x v="1"/>
    <n v="3205"/>
    <m/>
    <x v="1"/>
    <x v="1"/>
    <x v="685"/>
    <x v="424"/>
    <x v="0"/>
    <x v="0"/>
    <x v="3"/>
    <x v="3"/>
    <x v="3"/>
  </r>
  <r>
    <n v="755"/>
    <x v="738"/>
    <s v="Stand-alone multi-state project"/>
    <n v="4500"/>
    <n v="7496"/>
    <n v="167"/>
    <x v="1"/>
    <n v="288"/>
    <m/>
    <x v="3"/>
    <x v="3"/>
    <x v="605"/>
    <x v="231"/>
    <x v="0"/>
    <x v="1"/>
    <x v="3"/>
    <x v="3"/>
    <x v="3"/>
  </r>
  <r>
    <n v="756"/>
    <x v="739"/>
    <s v="Customizable bi-directional monitoring"/>
    <n v="1300"/>
    <n v="10037"/>
    <n v="772"/>
    <x v="1"/>
    <n v="148"/>
    <m/>
    <x v="1"/>
    <x v="1"/>
    <x v="686"/>
    <x v="692"/>
    <x v="0"/>
    <x v="0"/>
    <x v="3"/>
    <x v="3"/>
    <x v="3"/>
  </r>
  <r>
    <n v="757"/>
    <x v="740"/>
    <s v="Profit-focused motivating function"/>
    <n v="1400"/>
    <n v="5696"/>
    <n v="407"/>
    <x v="1"/>
    <n v="114"/>
    <m/>
    <x v="1"/>
    <x v="1"/>
    <x v="687"/>
    <x v="693"/>
    <x v="0"/>
    <x v="0"/>
    <x v="6"/>
    <x v="4"/>
    <x v="6"/>
  </r>
  <r>
    <n v="758"/>
    <x v="741"/>
    <s v="Proactive systemic firmware"/>
    <n v="29600"/>
    <n v="167005"/>
    <n v="564"/>
    <x v="1"/>
    <n v="1518"/>
    <m/>
    <x v="0"/>
    <x v="0"/>
    <x v="688"/>
    <x v="694"/>
    <x v="0"/>
    <x v="0"/>
    <x v="1"/>
    <x v="1"/>
    <x v="1"/>
  </r>
  <r>
    <n v="759"/>
    <x v="742"/>
    <s v="Grass-roots upward-trending installation"/>
    <n v="167500"/>
    <n v="114615"/>
    <n v="68"/>
    <x v="0"/>
    <n v="1274"/>
    <m/>
    <x v="1"/>
    <x v="1"/>
    <x v="689"/>
    <x v="236"/>
    <x v="0"/>
    <x v="0"/>
    <x v="5"/>
    <x v="1"/>
    <x v="5"/>
  </r>
  <r>
    <n v="760"/>
    <x v="743"/>
    <s v="Virtual heuristic hub"/>
    <n v="48300"/>
    <n v="16592"/>
    <n v="34"/>
    <x v="0"/>
    <n v="210"/>
    <m/>
    <x v="6"/>
    <x v="6"/>
    <x v="690"/>
    <x v="695"/>
    <x v="0"/>
    <x v="1"/>
    <x v="11"/>
    <x v="6"/>
    <x v="11"/>
  </r>
  <r>
    <n v="761"/>
    <x v="744"/>
    <s v="Customizable leadingedge model"/>
    <n v="2200"/>
    <n v="14420"/>
    <n v="655"/>
    <x v="1"/>
    <n v="166"/>
    <m/>
    <x v="1"/>
    <x v="1"/>
    <x v="691"/>
    <x v="696"/>
    <x v="0"/>
    <x v="0"/>
    <x v="1"/>
    <x v="1"/>
    <x v="1"/>
  </r>
  <r>
    <n v="762"/>
    <x v="307"/>
    <s v="Upgradable uniform service-desk"/>
    <n v="3500"/>
    <n v="6204"/>
    <n v="177"/>
    <x v="1"/>
    <n v="100"/>
    <m/>
    <x v="2"/>
    <x v="2"/>
    <x v="692"/>
    <x v="697"/>
    <x v="0"/>
    <x v="0"/>
    <x v="17"/>
    <x v="1"/>
    <x v="17"/>
  </r>
  <r>
    <n v="763"/>
    <x v="745"/>
    <s v="Inverse client-driven product"/>
    <n v="5600"/>
    <n v="6338"/>
    <n v="113"/>
    <x v="1"/>
    <n v="235"/>
    <m/>
    <x v="1"/>
    <x v="1"/>
    <x v="693"/>
    <x v="698"/>
    <x v="0"/>
    <x v="1"/>
    <x v="3"/>
    <x v="3"/>
    <x v="3"/>
  </r>
  <r>
    <n v="764"/>
    <x v="746"/>
    <s v="Managed bandwidth-monitored system engine"/>
    <n v="1100"/>
    <n v="8010"/>
    <n v="728"/>
    <x v="1"/>
    <n v="148"/>
    <m/>
    <x v="1"/>
    <x v="1"/>
    <x v="694"/>
    <x v="699"/>
    <x v="0"/>
    <x v="0"/>
    <x v="1"/>
    <x v="1"/>
    <x v="1"/>
  </r>
  <r>
    <n v="765"/>
    <x v="747"/>
    <s v="Advanced transitional help-desk"/>
    <n v="3900"/>
    <n v="8125"/>
    <n v="208"/>
    <x v="1"/>
    <n v="198"/>
    <m/>
    <x v="1"/>
    <x v="1"/>
    <x v="695"/>
    <x v="489"/>
    <x v="1"/>
    <x v="1"/>
    <x v="7"/>
    <x v="1"/>
    <x v="7"/>
  </r>
  <r>
    <n v="766"/>
    <x v="748"/>
    <s v="De-engineered disintermediate encryption"/>
    <n v="43800"/>
    <n v="13653"/>
    <n v="31"/>
    <x v="0"/>
    <n v="248"/>
    <m/>
    <x v="2"/>
    <x v="2"/>
    <x v="123"/>
    <x v="512"/>
    <x v="0"/>
    <x v="0"/>
    <x v="22"/>
    <x v="4"/>
    <x v="22"/>
  </r>
  <r>
    <n v="767"/>
    <x v="749"/>
    <s v="Upgradable attitude-oriented project"/>
    <n v="97200"/>
    <n v="55372"/>
    <n v="57"/>
    <x v="0"/>
    <n v="513"/>
    <m/>
    <x v="1"/>
    <x v="1"/>
    <x v="696"/>
    <x v="700"/>
    <x v="0"/>
    <x v="0"/>
    <x v="18"/>
    <x v="5"/>
    <x v="18"/>
  </r>
  <r>
    <n v="768"/>
    <x v="750"/>
    <s v="Fundamental zero tolerance alliance"/>
    <n v="4800"/>
    <n v="11088"/>
    <n v="231"/>
    <x v="1"/>
    <n v="150"/>
    <m/>
    <x v="1"/>
    <x v="1"/>
    <x v="626"/>
    <x v="701"/>
    <x v="0"/>
    <x v="0"/>
    <x v="3"/>
    <x v="3"/>
    <x v="3"/>
  </r>
  <r>
    <n v="769"/>
    <x v="751"/>
    <s v="Devolved 24hour forecast"/>
    <n v="125600"/>
    <n v="109106"/>
    <n v="87"/>
    <x v="0"/>
    <n v="3410"/>
    <m/>
    <x v="1"/>
    <x v="1"/>
    <x v="697"/>
    <x v="340"/>
    <x v="0"/>
    <x v="0"/>
    <x v="11"/>
    <x v="6"/>
    <x v="11"/>
  </r>
  <r>
    <n v="770"/>
    <x v="752"/>
    <s v="User-centric attitude-oriented intranet"/>
    <n v="4300"/>
    <n v="11642"/>
    <n v="271"/>
    <x v="1"/>
    <n v="216"/>
    <m/>
    <x v="6"/>
    <x v="6"/>
    <x v="698"/>
    <x v="702"/>
    <x v="0"/>
    <x v="1"/>
    <x v="3"/>
    <x v="3"/>
    <x v="3"/>
  </r>
  <r>
    <n v="771"/>
    <x v="753"/>
    <s v="Self-enabling 5thgeneration paradigm"/>
    <n v="5600"/>
    <n v="2769"/>
    <n v="49"/>
    <x v="3"/>
    <n v="26"/>
    <m/>
    <x v="1"/>
    <x v="1"/>
    <x v="699"/>
    <x v="703"/>
    <x v="0"/>
    <x v="0"/>
    <x v="3"/>
    <x v="3"/>
    <x v="3"/>
  </r>
  <r>
    <n v="772"/>
    <x v="754"/>
    <s v="Persistent 3rdgeneration moratorium"/>
    <n v="149600"/>
    <n v="169586"/>
    <n v="113"/>
    <x v="1"/>
    <n v="5139"/>
    <m/>
    <x v="1"/>
    <x v="1"/>
    <x v="700"/>
    <x v="704"/>
    <x v="0"/>
    <x v="0"/>
    <x v="7"/>
    <x v="1"/>
    <x v="7"/>
  </r>
  <r>
    <n v="773"/>
    <x v="755"/>
    <s v="Cross-platform empowering project"/>
    <n v="53100"/>
    <n v="101185"/>
    <n v="191"/>
    <x v="1"/>
    <n v="2353"/>
    <m/>
    <x v="1"/>
    <x v="1"/>
    <x v="701"/>
    <x v="705"/>
    <x v="0"/>
    <x v="0"/>
    <x v="3"/>
    <x v="3"/>
    <x v="3"/>
  </r>
  <r>
    <n v="774"/>
    <x v="756"/>
    <s v="Polarized user-facing interface"/>
    <n v="5000"/>
    <n v="6775"/>
    <n v="136"/>
    <x v="1"/>
    <n v="78"/>
    <m/>
    <x v="6"/>
    <x v="6"/>
    <x v="702"/>
    <x v="706"/>
    <x v="0"/>
    <x v="0"/>
    <x v="2"/>
    <x v="2"/>
    <x v="2"/>
  </r>
  <r>
    <n v="775"/>
    <x v="757"/>
    <s v="Customer-focused non-volatile framework"/>
    <n v="9400"/>
    <n v="968"/>
    <n v="10"/>
    <x v="0"/>
    <n v="10"/>
    <m/>
    <x v="1"/>
    <x v="1"/>
    <x v="703"/>
    <x v="707"/>
    <x v="0"/>
    <x v="0"/>
    <x v="1"/>
    <x v="1"/>
    <x v="1"/>
  </r>
  <r>
    <n v="776"/>
    <x v="758"/>
    <s v="Synchronized multimedia frame"/>
    <n v="110800"/>
    <n v="72623"/>
    <n v="66"/>
    <x v="0"/>
    <n v="2201"/>
    <m/>
    <x v="1"/>
    <x v="1"/>
    <x v="704"/>
    <x v="708"/>
    <x v="0"/>
    <x v="0"/>
    <x v="3"/>
    <x v="3"/>
    <x v="3"/>
  </r>
  <r>
    <n v="777"/>
    <x v="759"/>
    <s v="Open-architected stable algorithm"/>
    <n v="93800"/>
    <n v="45987"/>
    <n v="49"/>
    <x v="0"/>
    <n v="676"/>
    <m/>
    <x v="1"/>
    <x v="1"/>
    <x v="431"/>
    <x v="709"/>
    <x v="0"/>
    <x v="0"/>
    <x v="3"/>
    <x v="3"/>
    <x v="3"/>
  </r>
  <r>
    <n v="778"/>
    <x v="760"/>
    <s v="Cross-platform optimizing website"/>
    <n v="1300"/>
    <n v="10243"/>
    <n v="788"/>
    <x v="1"/>
    <n v="174"/>
    <m/>
    <x v="5"/>
    <x v="5"/>
    <x v="705"/>
    <x v="710"/>
    <x v="0"/>
    <x v="0"/>
    <x v="10"/>
    <x v="4"/>
    <x v="10"/>
  </r>
  <r>
    <n v="779"/>
    <x v="761"/>
    <s v="Public-key actuating projection"/>
    <n v="108700"/>
    <n v="87293"/>
    <n v="80"/>
    <x v="0"/>
    <n v="831"/>
    <m/>
    <x v="1"/>
    <x v="1"/>
    <x v="706"/>
    <x v="711"/>
    <x v="0"/>
    <x v="1"/>
    <x v="3"/>
    <x v="3"/>
    <x v="3"/>
  </r>
  <r>
    <n v="780"/>
    <x v="762"/>
    <s v="Implemented intangible instruction set"/>
    <n v="5100"/>
    <n v="5421"/>
    <n v="106"/>
    <x v="1"/>
    <n v="164"/>
    <m/>
    <x v="1"/>
    <x v="1"/>
    <x v="707"/>
    <x v="712"/>
    <x v="0"/>
    <x v="1"/>
    <x v="6"/>
    <x v="4"/>
    <x v="6"/>
  </r>
  <r>
    <n v="781"/>
    <x v="763"/>
    <s v="Cross-group interactive architecture"/>
    <n v="8700"/>
    <n v="4414"/>
    <n v="51"/>
    <x v="3"/>
    <n v="56"/>
    <m/>
    <x v="5"/>
    <x v="5"/>
    <x v="708"/>
    <x v="70"/>
    <x v="0"/>
    <x v="0"/>
    <x v="3"/>
    <x v="3"/>
    <x v="3"/>
  </r>
  <r>
    <n v="782"/>
    <x v="764"/>
    <s v="Centralized asymmetric framework"/>
    <n v="5100"/>
    <n v="10981"/>
    <n v="215"/>
    <x v="1"/>
    <n v="161"/>
    <m/>
    <x v="1"/>
    <x v="1"/>
    <x v="709"/>
    <x v="713"/>
    <x v="0"/>
    <x v="1"/>
    <x v="10"/>
    <x v="4"/>
    <x v="10"/>
  </r>
  <r>
    <n v="783"/>
    <x v="765"/>
    <s v="Down-sized systematic utilization"/>
    <n v="7400"/>
    <n v="10451"/>
    <n v="141"/>
    <x v="1"/>
    <n v="138"/>
    <m/>
    <x v="1"/>
    <x v="1"/>
    <x v="710"/>
    <x v="714"/>
    <x v="0"/>
    <x v="0"/>
    <x v="1"/>
    <x v="1"/>
    <x v="1"/>
  </r>
  <r>
    <n v="784"/>
    <x v="766"/>
    <s v="Profound fault-tolerant model"/>
    <n v="88900"/>
    <n v="102535"/>
    <n v="115"/>
    <x v="1"/>
    <n v="3308"/>
    <m/>
    <x v="1"/>
    <x v="1"/>
    <x v="711"/>
    <x v="715"/>
    <x v="0"/>
    <x v="0"/>
    <x v="2"/>
    <x v="2"/>
    <x v="2"/>
  </r>
  <r>
    <n v="785"/>
    <x v="767"/>
    <s v="Multi-channeled bi-directional moratorium"/>
    <n v="6700"/>
    <n v="12939"/>
    <n v="193"/>
    <x v="1"/>
    <n v="127"/>
    <m/>
    <x v="2"/>
    <x v="2"/>
    <x v="157"/>
    <x v="716"/>
    <x v="0"/>
    <x v="1"/>
    <x v="10"/>
    <x v="4"/>
    <x v="10"/>
  </r>
  <r>
    <n v="786"/>
    <x v="768"/>
    <s v="Object-based content-based ability"/>
    <n v="1500"/>
    <n v="10946"/>
    <n v="730"/>
    <x v="1"/>
    <n v="207"/>
    <m/>
    <x v="6"/>
    <x v="6"/>
    <x v="630"/>
    <x v="717"/>
    <x v="0"/>
    <x v="1"/>
    <x v="17"/>
    <x v="1"/>
    <x v="17"/>
  </r>
  <r>
    <n v="787"/>
    <x v="769"/>
    <s v="Progressive coherent secured line"/>
    <n v="61200"/>
    <n v="60994"/>
    <n v="100"/>
    <x v="0"/>
    <n v="859"/>
    <m/>
    <x v="0"/>
    <x v="0"/>
    <x v="712"/>
    <x v="718"/>
    <x v="0"/>
    <x v="0"/>
    <x v="1"/>
    <x v="1"/>
    <x v="1"/>
  </r>
  <r>
    <n v="788"/>
    <x v="770"/>
    <s v="Synchronized directional capability"/>
    <n v="3600"/>
    <n v="3174"/>
    <n v="88"/>
    <x v="2"/>
    <n v="31"/>
    <m/>
    <x v="1"/>
    <x v="1"/>
    <x v="93"/>
    <x v="719"/>
    <x v="0"/>
    <x v="0"/>
    <x v="10"/>
    <x v="4"/>
    <x v="10"/>
  </r>
  <r>
    <n v="789"/>
    <x v="771"/>
    <s v="Cross-platform composite migration"/>
    <n v="9000"/>
    <n v="3351"/>
    <n v="37"/>
    <x v="0"/>
    <n v="45"/>
    <m/>
    <x v="1"/>
    <x v="1"/>
    <x v="713"/>
    <x v="115"/>
    <x v="0"/>
    <x v="0"/>
    <x v="3"/>
    <x v="3"/>
    <x v="3"/>
  </r>
  <r>
    <n v="790"/>
    <x v="772"/>
    <s v="Operative local pricing structure"/>
    <n v="185900"/>
    <n v="56774"/>
    <n v="31"/>
    <x v="3"/>
    <n v="1113"/>
    <m/>
    <x v="1"/>
    <x v="1"/>
    <x v="714"/>
    <x v="720"/>
    <x v="0"/>
    <x v="0"/>
    <x v="3"/>
    <x v="3"/>
    <x v="3"/>
  </r>
  <r>
    <n v="791"/>
    <x v="773"/>
    <s v="Optional web-enabled extranet"/>
    <n v="2100"/>
    <n v="540"/>
    <n v="26"/>
    <x v="0"/>
    <n v="6"/>
    <m/>
    <x v="1"/>
    <x v="1"/>
    <x v="715"/>
    <x v="721"/>
    <x v="0"/>
    <x v="0"/>
    <x v="0"/>
    <x v="0"/>
    <x v="0"/>
  </r>
  <r>
    <n v="792"/>
    <x v="774"/>
    <s v="Reduced 6thgeneration intranet"/>
    <n v="2000"/>
    <n v="680"/>
    <n v="34"/>
    <x v="0"/>
    <n v="7"/>
    <m/>
    <x v="1"/>
    <x v="1"/>
    <x v="716"/>
    <x v="722"/>
    <x v="0"/>
    <x v="1"/>
    <x v="3"/>
    <x v="3"/>
    <x v="3"/>
  </r>
  <r>
    <n v="793"/>
    <x v="775"/>
    <s v="Networked disintermediate leverage"/>
    <n v="1100"/>
    <n v="13045"/>
    <n v="1186"/>
    <x v="1"/>
    <n v="181"/>
    <m/>
    <x v="5"/>
    <x v="5"/>
    <x v="448"/>
    <x v="451"/>
    <x v="0"/>
    <x v="0"/>
    <x v="9"/>
    <x v="5"/>
    <x v="9"/>
  </r>
  <r>
    <n v="794"/>
    <x v="776"/>
    <s v="Optional optimal website"/>
    <n v="6600"/>
    <n v="8276"/>
    <n v="125"/>
    <x v="1"/>
    <n v="110"/>
    <m/>
    <x v="1"/>
    <x v="1"/>
    <x v="717"/>
    <x v="642"/>
    <x v="0"/>
    <x v="0"/>
    <x v="1"/>
    <x v="1"/>
    <x v="1"/>
  </r>
  <r>
    <n v="795"/>
    <x v="777"/>
    <s v="Stand-alone asynchronous functionalities"/>
    <n v="7100"/>
    <n v="1022"/>
    <n v="14"/>
    <x v="0"/>
    <n v="31"/>
    <m/>
    <x v="1"/>
    <x v="1"/>
    <x v="718"/>
    <x v="723"/>
    <x v="0"/>
    <x v="0"/>
    <x v="6"/>
    <x v="4"/>
    <x v="6"/>
  </r>
  <r>
    <n v="796"/>
    <x v="778"/>
    <s v="Profound full-range open system"/>
    <n v="7800"/>
    <n v="4275"/>
    <n v="55"/>
    <x v="0"/>
    <n v="78"/>
    <m/>
    <x v="1"/>
    <x v="1"/>
    <x v="719"/>
    <x v="724"/>
    <x v="0"/>
    <x v="1"/>
    <x v="20"/>
    <x v="6"/>
    <x v="20"/>
  </r>
  <r>
    <n v="797"/>
    <x v="779"/>
    <s v="Optional tangible utilization"/>
    <n v="7600"/>
    <n v="8332"/>
    <n v="110"/>
    <x v="1"/>
    <n v="185"/>
    <m/>
    <x v="1"/>
    <x v="1"/>
    <x v="720"/>
    <x v="725"/>
    <x v="0"/>
    <x v="0"/>
    <x v="2"/>
    <x v="2"/>
    <x v="2"/>
  </r>
  <r>
    <n v="798"/>
    <x v="780"/>
    <s v="Seamless maximized product"/>
    <n v="3400"/>
    <n v="6408"/>
    <n v="188"/>
    <x v="1"/>
    <n v="121"/>
    <m/>
    <x v="1"/>
    <x v="1"/>
    <x v="721"/>
    <x v="726"/>
    <x v="0"/>
    <x v="1"/>
    <x v="3"/>
    <x v="3"/>
    <x v="3"/>
  </r>
  <r>
    <n v="799"/>
    <x v="781"/>
    <s v="Devolved tertiary time-frame"/>
    <n v="84500"/>
    <n v="73522"/>
    <n v="87"/>
    <x v="0"/>
    <n v="1225"/>
    <m/>
    <x v="4"/>
    <x v="4"/>
    <x v="722"/>
    <x v="727"/>
    <x v="0"/>
    <x v="0"/>
    <x v="3"/>
    <x v="3"/>
    <x v="3"/>
  </r>
  <r>
    <n v="800"/>
    <x v="782"/>
    <s v="Centralized regional function"/>
    <n v="100"/>
    <n v="1"/>
    <n v="1"/>
    <x v="0"/>
    <n v="1"/>
    <m/>
    <x v="5"/>
    <x v="5"/>
    <x v="139"/>
    <x v="560"/>
    <x v="0"/>
    <x v="0"/>
    <x v="1"/>
    <x v="1"/>
    <x v="1"/>
  </r>
  <r>
    <n v="801"/>
    <x v="783"/>
    <s v="User-friendly high-level initiative"/>
    <n v="2300"/>
    <n v="4667"/>
    <n v="203"/>
    <x v="1"/>
    <n v="106"/>
    <m/>
    <x v="1"/>
    <x v="1"/>
    <x v="723"/>
    <x v="728"/>
    <x v="0"/>
    <x v="1"/>
    <x v="14"/>
    <x v="7"/>
    <x v="14"/>
  </r>
  <r>
    <n v="802"/>
    <x v="784"/>
    <s v="Reverse-engineered zero-defect infrastructure"/>
    <n v="6200"/>
    <n v="12216"/>
    <n v="197"/>
    <x v="1"/>
    <n v="142"/>
    <m/>
    <x v="1"/>
    <x v="1"/>
    <x v="704"/>
    <x v="339"/>
    <x v="0"/>
    <x v="0"/>
    <x v="14"/>
    <x v="7"/>
    <x v="14"/>
  </r>
  <r>
    <n v="803"/>
    <x v="785"/>
    <s v="Stand-alone background customer loyalty"/>
    <n v="6100"/>
    <n v="6527"/>
    <n v="107"/>
    <x v="1"/>
    <n v="233"/>
    <m/>
    <x v="1"/>
    <x v="1"/>
    <x v="724"/>
    <x v="35"/>
    <x v="0"/>
    <x v="0"/>
    <x v="3"/>
    <x v="3"/>
    <x v="3"/>
  </r>
  <r>
    <n v="804"/>
    <x v="786"/>
    <s v="Business-focused discrete software"/>
    <n v="2600"/>
    <n v="6987"/>
    <n v="269"/>
    <x v="1"/>
    <n v="218"/>
    <m/>
    <x v="1"/>
    <x v="1"/>
    <x v="725"/>
    <x v="729"/>
    <x v="0"/>
    <x v="0"/>
    <x v="1"/>
    <x v="1"/>
    <x v="1"/>
  </r>
  <r>
    <n v="805"/>
    <x v="787"/>
    <s v="Advanced intermediate Graphic Interface"/>
    <n v="9700"/>
    <n v="4932"/>
    <n v="51"/>
    <x v="0"/>
    <n v="67"/>
    <m/>
    <x v="2"/>
    <x v="2"/>
    <x v="660"/>
    <x v="241"/>
    <x v="0"/>
    <x v="0"/>
    <x v="4"/>
    <x v="4"/>
    <x v="4"/>
  </r>
  <r>
    <n v="806"/>
    <x v="788"/>
    <s v="Adaptive holistic hub"/>
    <n v="700"/>
    <n v="8262"/>
    <n v="1180"/>
    <x v="1"/>
    <n v="76"/>
    <m/>
    <x v="1"/>
    <x v="1"/>
    <x v="726"/>
    <x v="730"/>
    <x v="0"/>
    <x v="1"/>
    <x v="6"/>
    <x v="4"/>
    <x v="6"/>
  </r>
  <r>
    <n v="807"/>
    <x v="789"/>
    <s v="Automated uniform concept"/>
    <n v="700"/>
    <n v="1848"/>
    <n v="264"/>
    <x v="1"/>
    <n v="43"/>
    <m/>
    <x v="1"/>
    <x v="1"/>
    <x v="727"/>
    <x v="322"/>
    <x v="0"/>
    <x v="1"/>
    <x v="3"/>
    <x v="3"/>
    <x v="3"/>
  </r>
  <r>
    <n v="808"/>
    <x v="790"/>
    <s v="Enhanced regional flexibility"/>
    <n v="5200"/>
    <n v="1583"/>
    <n v="30"/>
    <x v="0"/>
    <n v="19"/>
    <m/>
    <x v="1"/>
    <x v="1"/>
    <x v="728"/>
    <x v="731"/>
    <x v="0"/>
    <x v="0"/>
    <x v="0"/>
    <x v="0"/>
    <x v="0"/>
  </r>
  <r>
    <n v="809"/>
    <x v="764"/>
    <s v="Public-key bottom-line algorithm"/>
    <n v="140800"/>
    <n v="88536"/>
    <n v="63"/>
    <x v="0"/>
    <n v="2108"/>
    <m/>
    <x v="5"/>
    <x v="5"/>
    <x v="729"/>
    <x v="732"/>
    <x v="0"/>
    <x v="0"/>
    <x v="4"/>
    <x v="4"/>
    <x v="4"/>
  </r>
  <r>
    <n v="810"/>
    <x v="791"/>
    <s v="Multi-layered intangible instruction set"/>
    <n v="6400"/>
    <n v="12360"/>
    <n v="193"/>
    <x v="1"/>
    <n v="221"/>
    <m/>
    <x v="1"/>
    <x v="1"/>
    <x v="730"/>
    <x v="157"/>
    <x v="0"/>
    <x v="1"/>
    <x v="3"/>
    <x v="3"/>
    <x v="3"/>
  </r>
  <r>
    <n v="811"/>
    <x v="792"/>
    <s v="Fundamental methodical emulation"/>
    <n v="92500"/>
    <n v="71320"/>
    <n v="77"/>
    <x v="0"/>
    <n v="679"/>
    <m/>
    <x v="1"/>
    <x v="1"/>
    <x v="731"/>
    <x v="733"/>
    <x v="0"/>
    <x v="1"/>
    <x v="11"/>
    <x v="6"/>
    <x v="11"/>
  </r>
  <r>
    <n v="812"/>
    <x v="793"/>
    <s v="Expanded value-added hardware"/>
    <n v="59700"/>
    <n v="134640"/>
    <n v="226"/>
    <x v="1"/>
    <n v="2805"/>
    <m/>
    <x v="0"/>
    <x v="0"/>
    <x v="78"/>
    <x v="734"/>
    <x v="0"/>
    <x v="0"/>
    <x v="9"/>
    <x v="5"/>
    <x v="9"/>
  </r>
  <r>
    <n v="813"/>
    <x v="794"/>
    <s v="Diverse high-level attitude"/>
    <n v="3200"/>
    <n v="7661"/>
    <n v="239"/>
    <x v="1"/>
    <n v="68"/>
    <m/>
    <x v="1"/>
    <x v="1"/>
    <x v="732"/>
    <x v="735"/>
    <x v="0"/>
    <x v="0"/>
    <x v="11"/>
    <x v="6"/>
    <x v="11"/>
  </r>
  <r>
    <n v="814"/>
    <x v="795"/>
    <s v="Visionary 24hour analyzer"/>
    <n v="3200"/>
    <n v="2950"/>
    <n v="92"/>
    <x v="0"/>
    <n v="36"/>
    <m/>
    <x v="3"/>
    <x v="3"/>
    <x v="733"/>
    <x v="736"/>
    <x v="0"/>
    <x v="1"/>
    <x v="1"/>
    <x v="1"/>
    <x v="1"/>
  </r>
  <r>
    <n v="815"/>
    <x v="796"/>
    <s v="Centralized bandwidth-monitored leverage"/>
    <n v="9000"/>
    <n v="11721"/>
    <n v="130"/>
    <x v="1"/>
    <n v="183"/>
    <m/>
    <x v="0"/>
    <x v="0"/>
    <x v="734"/>
    <x v="737"/>
    <x v="0"/>
    <x v="0"/>
    <x v="1"/>
    <x v="1"/>
    <x v="1"/>
  </r>
  <r>
    <n v="816"/>
    <x v="797"/>
    <s v="Ergonomic mission-critical moratorium"/>
    <n v="2300"/>
    <n v="14150"/>
    <n v="615"/>
    <x v="1"/>
    <n v="133"/>
    <m/>
    <x v="1"/>
    <x v="1"/>
    <x v="406"/>
    <x v="738"/>
    <x v="1"/>
    <x v="1"/>
    <x v="3"/>
    <x v="3"/>
    <x v="3"/>
  </r>
  <r>
    <n v="817"/>
    <x v="798"/>
    <s v="Front-line intermediate moderator"/>
    <n v="51300"/>
    <n v="189192"/>
    <n v="369"/>
    <x v="1"/>
    <n v="2489"/>
    <m/>
    <x v="6"/>
    <x v="6"/>
    <x v="735"/>
    <x v="739"/>
    <x v="0"/>
    <x v="1"/>
    <x v="9"/>
    <x v="5"/>
    <x v="9"/>
  </r>
  <r>
    <n v="818"/>
    <x v="311"/>
    <s v="Automated local secured line"/>
    <n v="700"/>
    <n v="7664"/>
    <n v="1095"/>
    <x v="1"/>
    <n v="69"/>
    <m/>
    <x v="1"/>
    <x v="1"/>
    <x v="736"/>
    <x v="740"/>
    <x v="0"/>
    <x v="1"/>
    <x v="3"/>
    <x v="3"/>
    <x v="3"/>
  </r>
  <r>
    <n v="819"/>
    <x v="799"/>
    <s v="Integrated bandwidth-monitored alliance"/>
    <n v="8900"/>
    <n v="4509"/>
    <n v="51"/>
    <x v="0"/>
    <n v="47"/>
    <m/>
    <x v="1"/>
    <x v="1"/>
    <x v="737"/>
    <x v="697"/>
    <x v="1"/>
    <x v="0"/>
    <x v="11"/>
    <x v="6"/>
    <x v="11"/>
  </r>
  <r>
    <n v="820"/>
    <x v="800"/>
    <s v="Cross-group heuristic forecast"/>
    <n v="1500"/>
    <n v="12009"/>
    <n v="801"/>
    <x v="1"/>
    <n v="279"/>
    <m/>
    <x v="4"/>
    <x v="4"/>
    <x v="192"/>
    <x v="741"/>
    <x v="0"/>
    <x v="1"/>
    <x v="1"/>
    <x v="1"/>
    <x v="1"/>
  </r>
  <r>
    <n v="821"/>
    <x v="801"/>
    <s v="Extended impactful secured line"/>
    <n v="4900"/>
    <n v="14273"/>
    <n v="291"/>
    <x v="1"/>
    <n v="210"/>
    <m/>
    <x v="1"/>
    <x v="1"/>
    <x v="738"/>
    <x v="742"/>
    <x v="0"/>
    <x v="0"/>
    <x v="4"/>
    <x v="4"/>
    <x v="4"/>
  </r>
  <r>
    <n v="822"/>
    <x v="802"/>
    <s v="Distributed optimizing protocol"/>
    <n v="54000"/>
    <n v="188982"/>
    <n v="350"/>
    <x v="1"/>
    <n v="2100"/>
    <m/>
    <x v="1"/>
    <x v="1"/>
    <x v="739"/>
    <x v="743"/>
    <x v="0"/>
    <x v="0"/>
    <x v="1"/>
    <x v="1"/>
    <x v="1"/>
  </r>
  <r>
    <n v="823"/>
    <x v="803"/>
    <s v="Secured well-modulated system engine"/>
    <n v="4100"/>
    <n v="14640"/>
    <n v="357"/>
    <x v="1"/>
    <n v="252"/>
    <m/>
    <x v="1"/>
    <x v="1"/>
    <x v="613"/>
    <x v="744"/>
    <x v="1"/>
    <x v="1"/>
    <x v="1"/>
    <x v="1"/>
    <x v="1"/>
  </r>
  <r>
    <n v="824"/>
    <x v="804"/>
    <s v="Streamlined national benchmark"/>
    <n v="85000"/>
    <n v="107516"/>
    <n v="126"/>
    <x v="1"/>
    <n v="1280"/>
    <m/>
    <x v="1"/>
    <x v="1"/>
    <x v="740"/>
    <x v="269"/>
    <x v="0"/>
    <x v="1"/>
    <x v="9"/>
    <x v="5"/>
    <x v="9"/>
  </r>
  <r>
    <n v="825"/>
    <x v="805"/>
    <s v="Open-architected 24/7 infrastructure"/>
    <n v="3600"/>
    <n v="13950"/>
    <n v="388"/>
    <x v="1"/>
    <n v="157"/>
    <m/>
    <x v="4"/>
    <x v="4"/>
    <x v="145"/>
    <x v="745"/>
    <x v="0"/>
    <x v="0"/>
    <x v="12"/>
    <x v="4"/>
    <x v="12"/>
  </r>
  <r>
    <n v="826"/>
    <x v="806"/>
    <s v="Digitized 6thgeneration Local Area Network"/>
    <n v="2800"/>
    <n v="12797"/>
    <n v="457"/>
    <x v="1"/>
    <n v="194"/>
    <m/>
    <x v="1"/>
    <x v="1"/>
    <x v="741"/>
    <x v="746"/>
    <x v="0"/>
    <x v="1"/>
    <x v="3"/>
    <x v="3"/>
    <x v="3"/>
  </r>
  <r>
    <n v="827"/>
    <x v="807"/>
    <s v="Innovative actuating artificial intelligence"/>
    <n v="2300"/>
    <n v="6134"/>
    <n v="267"/>
    <x v="1"/>
    <n v="82"/>
    <m/>
    <x v="2"/>
    <x v="2"/>
    <x v="742"/>
    <x v="747"/>
    <x v="0"/>
    <x v="1"/>
    <x v="6"/>
    <x v="4"/>
    <x v="6"/>
  </r>
  <r>
    <n v="828"/>
    <x v="808"/>
    <s v="Cross-platform reciprocal budgetary management"/>
    <n v="7100"/>
    <n v="4899"/>
    <n v="69"/>
    <x v="0"/>
    <n v="70"/>
    <m/>
    <x v="1"/>
    <x v="1"/>
    <x v="202"/>
    <x v="503"/>
    <x v="0"/>
    <x v="0"/>
    <x v="3"/>
    <x v="3"/>
    <x v="3"/>
  </r>
  <r>
    <n v="829"/>
    <x v="809"/>
    <s v="Vision-oriented scalable portal"/>
    <n v="9600"/>
    <n v="4929"/>
    <n v="51"/>
    <x v="0"/>
    <n v="154"/>
    <m/>
    <x v="1"/>
    <x v="1"/>
    <x v="743"/>
    <x v="748"/>
    <x v="0"/>
    <x v="0"/>
    <x v="3"/>
    <x v="3"/>
    <x v="3"/>
  </r>
  <r>
    <n v="830"/>
    <x v="810"/>
    <s v="Persevering zero administration knowledge user"/>
    <n v="121600"/>
    <n v="1424"/>
    <n v="1"/>
    <x v="0"/>
    <n v="22"/>
    <m/>
    <x v="1"/>
    <x v="1"/>
    <x v="744"/>
    <x v="330"/>
    <x v="0"/>
    <x v="0"/>
    <x v="3"/>
    <x v="3"/>
    <x v="3"/>
  </r>
  <r>
    <n v="831"/>
    <x v="811"/>
    <s v="Front-line bottom-line Graphic Interface"/>
    <n v="97100"/>
    <n v="105817"/>
    <n v="109"/>
    <x v="1"/>
    <n v="4233"/>
    <m/>
    <x v="1"/>
    <x v="1"/>
    <x v="745"/>
    <x v="749"/>
    <x v="0"/>
    <x v="0"/>
    <x v="14"/>
    <x v="7"/>
    <x v="14"/>
  </r>
  <r>
    <n v="832"/>
    <x v="812"/>
    <s v="Synergized fault-tolerant hierarchy"/>
    <n v="43200"/>
    <n v="136156"/>
    <n v="315"/>
    <x v="1"/>
    <n v="1297"/>
    <m/>
    <x v="3"/>
    <x v="3"/>
    <x v="746"/>
    <x v="750"/>
    <x v="1"/>
    <x v="0"/>
    <x v="18"/>
    <x v="5"/>
    <x v="18"/>
  </r>
  <r>
    <n v="833"/>
    <x v="813"/>
    <s v="Expanded asynchronous groupware"/>
    <n v="6800"/>
    <n v="10723"/>
    <n v="158"/>
    <x v="1"/>
    <n v="165"/>
    <m/>
    <x v="3"/>
    <x v="3"/>
    <x v="747"/>
    <x v="751"/>
    <x v="0"/>
    <x v="0"/>
    <x v="18"/>
    <x v="5"/>
    <x v="18"/>
  </r>
  <r>
    <n v="834"/>
    <x v="814"/>
    <s v="Expanded fault-tolerant emulation"/>
    <n v="7300"/>
    <n v="11228"/>
    <n v="154"/>
    <x v="1"/>
    <n v="119"/>
    <m/>
    <x v="1"/>
    <x v="1"/>
    <x v="362"/>
    <x v="451"/>
    <x v="0"/>
    <x v="0"/>
    <x v="3"/>
    <x v="3"/>
    <x v="3"/>
  </r>
  <r>
    <n v="835"/>
    <x v="815"/>
    <s v="Future-proofed 24hour model"/>
    <n v="86200"/>
    <n v="77355"/>
    <n v="90"/>
    <x v="0"/>
    <n v="1758"/>
    <m/>
    <x v="1"/>
    <x v="1"/>
    <x v="748"/>
    <x v="752"/>
    <x v="0"/>
    <x v="0"/>
    <x v="2"/>
    <x v="2"/>
    <x v="2"/>
  </r>
  <r>
    <n v="836"/>
    <x v="816"/>
    <s v="Optimized didactic intranet"/>
    <n v="8100"/>
    <n v="6086"/>
    <n v="75"/>
    <x v="0"/>
    <n v="94"/>
    <m/>
    <x v="1"/>
    <x v="1"/>
    <x v="749"/>
    <x v="753"/>
    <x v="0"/>
    <x v="0"/>
    <x v="7"/>
    <x v="1"/>
    <x v="7"/>
  </r>
  <r>
    <n v="837"/>
    <x v="817"/>
    <s v="Right-sized dedicated standardization"/>
    <n v="17700"/>
    <n v="150960"/>
    <n v="853"/>
    <x v="1"/>
    <n v="1797"/>
    <m/>
    <x v="1"/>
    <x v="1"/>
    <x v="643"/>
    <x v="754"/>
    <x v="0"/>
    <x v="0"/>
    <x v="17"/>
    <x v="1"/>
    <x v="17"/>
  </r>
  <r>
    <n v="838"/>
    <x v="818"/>
    <s v="Vision-oriented high-level extranet"/>
    <n v="6400"/>
    <n v="8890"/>
    <n v="139"/>
    <x v="1"/>
    <n v="261"/>
    <m/>
    <x v="1"/>
    <x v="1"/>
    <x v="750"/>
    <x v="755"/>
    <x v="0"/>
    <x v="0"/>
    <x v="3"/>
    <x v="3"/>
    <x v="3"/>
  </r>
  <r>
    <n v="839"/>
    <x v="819"/>
    <s v="Organized scalable initiative"/>
    <n v="7700"/>
    <n v="14644"/>
    <n v="190"/>
    <x v="1"/>
    <n v="157"/>
    <m/>
    <x v="1"/>
    <x v="1"/>
    <x v="751"/>
    <x v="756"/>
    <x v="0"/>
    <x v="1"/>
    <x v="4"/>
    <x v="4"/>
    <x v="4"/>
  </r>
  <r>
    <n v="840"/>
    <x v="820"/>
    <s v="Enhanced regional moderator"/>
    <n v="116300"/>
    <n v="116583"/>
    <n v="100"/>
    <x v="1"/>
    <n v="3533"/>
    <m/>
    <x v="1"/>
    <x v="1"/>
    <x v="752"/>
    <x v="757"/>
    <x v="0"/>
    <x v="1"/>
    <x v="3"/>
    <x v="3"/>
    <x v="3"/>
  </r>
  <r>
    <n v="841"/>
    <x v="821"/>
    <s v="Automated even-keeled emulation"/>
    <n v="9100"/>
    <n v="12991"/>
    <n v="143"/>
    <x v="1"/>
    <n v="155"/>
    <m/>
    <x v="1"/>
    <x v="1"/>
    <x v="753"/>
    <x v="758"/>
    <x v="0"/>
    <x v="0"/>
    <x v="2"/>
    <x v="2"/>
    <x v="2"/>
  </r>
  <r>
    <n v="842"/>
    <x v="822"/>
    <s v="Reverse-engineered multi-tasking product"/>
    <n v="1500"/>
    <n v="8447"/>
    <n v="563"/>
    <x v="1"/>
    <n v="132"/>
    <m/>
    <x v="6"/>
    <x v="6"/>
    <x v="754"/>
    <x v="759"/>
    <x v="0"/>
    <x v="0"/>
    <x v="8"/>
    <x v="2"/>
    <x v="8"/>
  </r>
  <r>
    <n v="843"/>
    <x v="823"/>
    <s v="De-engineered next generation parallelism"/>
    <n v="8800"/>
    <n v="2703"/>
    <n v="31"/>
    <x v="0"/>
    <n v="33"/>
    <m/>
    <x v="1"/>
    <x v="1"/>
    <x v="755"/>
    <x v="760"/>
    <x v="0"/>
    <x v="0"/>
    <x v="14"/>
    <x v="7"/>
    <x v="14"/>
  </r>
  <r>
    <n v="844"/>
    <x v="824"/>
    <s v="Intuitive cohesive groupware"/>
    <n v="8800"/>
    <n v="8747"/>
    <n v="99"/>
    <x v="3"/>
    <n v="94"/>
    <m/>
    <x v="1"/>
    <x v="1"/>
    <x v="756"/>
    <x v="761"/>
    <x v="0"/>
    <x v="0"/>
    <x v="4"/>
    <x v="4"/>
    <x v="4"/>
  </r>
  <r>
    <n v="845"/>
    <x v="825"/>
    <s v="Up-sized high-level access"/>
    <n v="69900"/>
    <n v="138087"/>
    <n v="198"/>
    <x v="1"/>
    <n v="1354"/>
    <m/>
    <x v="4"/>
    <x v="4"/>
    <x v="757"/>
    <x v="78"/>
    <x v="0"/>
    <x v="0"/>
    <x v="2"/>
    <x v="2"/>
    <x v="2"/>
  </r>
  <r>
    <n v="846"/>
    <x v="826"/>
    <s v="Phased empowering success"/>
    <n v="1000"/>
    <n v="5085"/>
    <n v="509"/>
    <x v="1"/>
    <n v="48"/>
    <m/>
    <x v="1"/>
    <x v="1"/>
    <x v="758"/>
    <x v="762"/>
    <x v="1"/>
    <x v="1"/>
    <x v="2"/>
    <x v="2"/>
    <x v="2"/>
  </r>
  <r>
    <n v="847"/>
    <x v="827"/>
    <s v="Distributed actuating project"/>
    <n v="4700"/>
    <n v="11174"/>
    <n v="238"/>
    <x v="1"/>
    <n v="110"/>
    <m/>
    <x v="1"/>
    <x v="1"/>
    <x v="759"/>
    <x v="763"/>
    <x v="0"/>
    <x v="0"/>
    <x v="0"/>
    <x v="0"/>
    <x v="0"/>
  </r>
  <r>
    <n v="848"/>
    <x v="828"/>
    <s v="Robust motivating orchestration"/>
    <n v="3200"/>
    <n v="10831"/>
    <n v="338"/>
    <x v="1"/>
    <n v="172"/>
    <m/>
    <x v="1"/>
    <x v="1"/>
    <x v="760"/>
    <x v="764"/>
    <x v="0"/>
    <x v="0"/>
    <x v="6"/>
    <x v="4"/>
    <x v="6"/>
  </r>
  <r>
    <n v="849"/>
    <x v="829"/>
    <s v="Vision-oriented uniform instruction set"/>
    <n v="6700"/>
    <n v="8917"/>
    <n v="133"/>
    <x v="1"/>
    <n v="307"/>
    <m/>
    <x v="1"/>
    <x v="1"/>
    <x v="761"/>
    <x v="765"/>
    <x v="0"/>
    <x v="1"/>
    <x v="7"/>
    <x v="1"/>
    <x v="7"/>
  </r>
  <r>
    <n v="850"/>
    <x v="830"/>
    <s v="Cross-group upward-trending hierarchy"/>
    <n v="100"/>
    <n v="1"/>
    <n v="1"/>
    <x v="0"/>
    <n v="1"/>
    <m/>
    <x v="1"/>
    <x v="1"/>
    <x v="762"/>
    <x v="539"/>
    <x v="1"/>
    <x v="0"/>
    <x v="1"/>
    <x v="1"/>
    <x v="1"/>
  </r>
  <r>
    <n v="851"/>
    <x v="831"/>
    <s v="Object-based needs-based info-mediaries"/>
    <n v="6000"/>
    <n v="12468"/>
    <n v="208"/>
    <x v="1"/>
    <n v="160"/>
    <m/>
    <x v="1"/>
    <x v="1"/>
    <x v="444"/>
    <x v="766"/>
    <x v="0"/>
    <x v="0"/>
    <x v="5"/>
    <x v="1"/>
    <x v="5"/>
  </r>
  <r>
    <n v="852"/>
    <x v="832"/>
    <s v="Open-source reciprocal standardization"/>
    <n v="4900"/>
    <n v="2505"/>
    <n v="51"/>
    <x v="0"/>
    <n v="31"/>
    <m/>
    <x v="1"/>
    <x v="1"/>
    <x v="763"/>
    <x v="422"/>
    <x v="0"/>
    <x v="1"/>
    <x v="11"/>
    <x v="6"/>
    <x v="11"/>
  </r>
  <r>
    <n v="853"/>
    <x v="833"/>
    <s v="Secured well-modulated projection"/>
    <n v="17100"/>
    <n v="111502"/>
    <n v="652"/>
    <x v="1"/>
    <n v="1467"/>
    <m/>
    <x v="0"/>
    <x v="0"/>
    <x v="764"/>
    <x v="767"/>
    <x v="0"/>
    <x v="1"/>
    <x v="7"/>
    <x v="1"/>
    <x v="7"/>
  </r>
  <r>
    <n v="854"/>
    <x v="834"/>
    <s v="Multi-channeled secondary middleware"/>
    <n v="171000"/>
    <n v="194309"/>
    <n v="114"/>
    <x v="1"/>
    <n v="2662"/>
    <m/>
    <x v="0"/>
    <x v="0"/>
    <x v="765"/>
    <x v="768"/>
    <x v="0"/>
    <x v="0"/>
    <x v="13"/>
    <x v="5"/>
    <x v="13"/>
  </r>
  <r>
    <n v="855"/>
    <x v="835"/>
    <s v="Horizontal clear-thinking framework"/>
    <n v="23400"/>
    <n v="23956"/>
    <n v="102"/>
    <x v="1"/>
    <n v="452"/>
    <m/>
    <x v="2"/>
    <x v="2"/>
    <x v="766"/>
    <x v="214"/>
    <x v="0"/>
    <x v="0"/>
    <x v="3"/>
    <x v="3"/>
    <x v="3"/>
  </r>
  <r>
    <n v="856"/>
    <x v="764"/>
    <s v="Profound composite core"/>
    <n v="2400"/>
    <n v="8558"/>
    <n v="357"/>
    <x v="1"/>
    <n v="158"/>
    <m/>
    <x v="1"/>
    <x v="1"/>
    <x v="767"/>
    <x v="769"/>
    <x v="0"/>
    <x v="0"/>
    <x v="0"/>
    <x v="0"/>
    <x v="0"/>
  </r>
  <r>
    <n v="857"/>
    <x v="836"/>
    <s v="Programmable disintermediate matrices"/>
    <n v="5300"/>
    <n v="7413"/>
    <n v="140"/>
    <x v="1"/>
    <n v="225"/>
    <m/>
    <x v="5"/>
    <x v="5"/>
    <x v="768"/>
    <x v="770"/>
    <x v="1"/>
    <x v="0"/>
    <x v="12"/>
    <x v="4"/>
    <x v="12"/>
  </r>
  <r>
    <n v="858"/>
    <x v="837"/>
    <s v="Realigned 5thgeneration knowledge user"/>
    <n v="4000"/>
    <n v="2778"/>
    <n v="69"/>
    <x v="0"/>
    <n v="35"/>
    <m/>
    <x v="1"/>
    <x v="1"/>
    <x v="769"/>
    <x v="771"/>
    <x v="1"/>
    <x v="0"/>
    <x v="0"/>
    <x v="0"/>
    <x v="0"/>
  </r>
  <r>
    <n v="859"/>
    <x v="838"/>
    <s v="Multi-layered upward-trending groupware"/>
    <n v="7300"/>
    <n v="2594"/>
    <n v="36"/>
    <x v="0"/>
    <n v="63"/>
    <m/>
    <x v="1"/>
    <x v="1"/>
    <x v="770"/>
    <x v="250"/>
    <x v="0"/>
    <x v="1"/>
    <x v="3"/>
    <x v="3"/>
    <x v="3"/>
  </r>
  <r>
    <n v="860"/>
    <x v="839"/>
    <s v="Re-contextualized leadingedge firmware"/>
    <n v="2000"/>
    <n v="5033"/>
    <n v="252"/>
    <x v="1"/>
    <n v="65"/>
    <m/>
    <x v="1"/>
    <x v="1"/>
    <x v="771"/>
    <x v="772"/>
    <x v="0"/>
    <x v="1"/>
    <x v="8"/>
    <x v="2"/>
    <x v="8"/>
  </r>
  <r>
    <n v="861"/>
    <x v="840"/>
    <s v="Devolved disintermediate analyzer"/>
    <n v="8800"/>
    <n v="9317"/>
    <n v="106"/>
    <x v="1"/>
    <n v="163"/>
    <m/>
    <x v="1"/>
    <x v="1"/>
    <x v="772"/>
    <x v="773"/>
    <x v="0"/>
    <x v="0"/>
    <x v="3"/>
    <x v="3"/>
    <x v="3"/>
  </r>
  <r>
    <n v="862"/>
    <x v="841"/>
    <s v="Profound disintermediate open system"/>
    <n v="3500"/>
    <n v="6560"/>
    <n v="187"/>
    <x v="1"/>
    <n v="85"/>
    <m/>
    <x v="1"/>
    <x v="1"/>
    <x v="773"/>
    <x v="774"/>
    <x v="0"/>
    <x v="0"/>
    <x v="3"/>
    <x v="3"/>
    <x v="3"/>
  </r>
  <r>
    <n v="863"/>
    <x v="842"/>
    <s v="Automated reciprocal protocol"/>
    <n v="1400"/>
    <n v="5415"/>
    <n v="387"/>
    <x v="1"/>
    <n v="217"/>
    <m/>
    <x v="1"/>
    <x v="1"/>
    <x v="774"/>
    <x v="331"/>
    <x v="0"/>
    <x v="1"/>
    <x v="19"/>
    <x v="4"/>
    <x v="19"/>
  </r>
  <r>
    <n v="864"/>
    <x v="843"/>
    <s v="Automated static workforce"/>
    <n v="4200"/>
    <n v="14577"/>
    <n v="347"/>
    <x v="1"/>
    <n v="150"/>
    <m/>
    <x v="1"/>
    <x v="1"/>
    <x v="775"/>
    <x v="775"/>
    <x v="0"/>
    <x v="0"/>
    <x v="12"/>
    <x v="4"/>
    <x v="12"/>
  </r>
  <r>
    <n v="865"/>
    <x v="844"/>
    <s v="Horizontal attitude-oriented help-desk"/>
    <n v="81000"/>
    <n v="150515"/>
    <n v="186"/>
    <x v="1"/>
    <n v="3272"/>
    <m/>
    <x v="1"/>
    <x v="1"/>
    <x v="776"/>
    <x v="776"/>
    <x v="0"/>
    <x v="0"/>
    <x v="3"/>
    <x v="3"/>
    <x v="3"/>
  </r>
  <r>
    <n v="866"/>
    <x v="845"/>
    <s v="Versatile 5thgeneration matrices"/>
    <n v="182800"/>
    <n v="79045"/>
    <n v="43"/>
    <x v="3"/>
    <n v="898"/>
    <m/>
    <x v="1"/>
    <x v="1"/>
    <x v="777"/>
    <x v="777"/>
    <x v="0"/>
    <x v="0"/>
    <x v="14"/>
    <x v="7"/>
    <x v="14"/>
  </r>
  <r>
    <n v="867"/>
    <x v="846"/>
    <s v="Cross-platform next generation service-desk"/>
    <n v="4800"/>
    <n v="7797"/>
    <n v="162"/>
    <x v="1"/>
    <n v="300"/>
    <m/>
    <x v="1"/>
    <x v="1"/>
    <x v="778"/>
    <x v="778"/>
    <x v="0"/>
    <x v="0"/>
    <x v="0"/>
    <x v="0"/>
    <x v="0"/>
  </r>
  <r>
    <n v="868"/>
    <x v="847"/>
    <s v="Front-line web-enabled installation"/>
    <n v="7000"/>
    <n v="12939"/>
    <n v="185"/>
    <x v="1"/>
    <n v="126"/>
    <m/>
    <x v="1"/>
    <x v="1"/>
    <x v="779"/>
    <x v="779"/>
    <x v="0"/>
    <x v="0"/>
    <x v="3"/>
    <x v="3"/>
    <x v="3"/>
  </r>
  <r>
    <n v="869"/>
    <x v="848"/>
    <s v="Multi-channeled responsive product"/>
    <n v="161900"/>
    <n v="38376"/>
    <n v="24"/>
    <x v="0"/>
    <n v="526"/>
    <m/>
    <x v="1"/>
    <x v="1"/>
    <x v="780"/>
    <x v="780"/>
    <x v="0"/>
    <x v="0"/>
    <x v="6"/>
    <x v="4"/>
    <x v="6"/>
  </r>
  <r>
    <n v="870"/>
    <x v="849"/>
    <s v="Adaptive demand-driven encryption"/>
    <n v="7700"/>
    <n v="6920"/>
    <n v="90"/>
    <x v="0"/>
    <n v="121"/>
    <m/>
    <x v="1"/>
    <x v="1"/>
    <x v="335"/>
    <x v="781"/>
    <x v="0"/>
    <x v="0"/>
    <x v="3"/>
    <x v="3"/>
    <x v="3"/>
  </r>
  <r>
    <n v="871"/>
    <x v="850"/>
    <s v="Re-engineered client-driven knowledge user"/>
    <n v="71500"/>
    <n v="194912"/>
    <n v="273"/>
    <x v="1"/>
    <n v="2320"/>
    <m/>
    <x v="1"/>
    <x v="1"/>
    <x v="535"/>
    <x v="782"/>
    <x v="0"/>
    <x v="1"/>
    <x v="3"/>
    <x v="3"/>
    <x v="3"/>
  </r>
  <r>
    <n v="872"/>
    <x v="851"/>
    <s v="Compatible logistical paradigm"/>
    <n v="4700"/>
    <n v="7992"/>
    <n v="170"/>
    <x v="1"/>
    <n v="81"/>
    <m/>
    <x v="2"/>
    <x v="2"/>
    <x v="270"/>
    <x v="783"/>
    <x v="0"/>
    <x v="0"/>
    <x v="22"/>
    <x v="4"/>
    <x v="22"/>
  </r>
  <r>
    <n v="873"/>
    <x v="852"/>
    <s v="Intuitive value-added installation"/>
    <n v="42100"/>
    <n v="79268"/>
    <n v="188"/>
    <x v="1"/>
    <n v="1887"/>
    <m/>
    <x v="1"/>
    <x v="1"/>
    <x v="781"/>
    <x v="393"/>
    <x v="0"/>
    <x v="0"/>
    <x v="14"/>
    <x v="7"/>
    <x v="14"/>
  </r>
  <r>
    <n v="874"/>
    <x v="853"/>
    <s v="Managed discrete parallelism"/>
    <n v="40200"/>
    <n v="139468"/>
    <n v="347"/>
    <x v="1"/>
    <n v="4358"/>
    <m/>
    <x v="1"/>
    <x v="1"/>
    <x v="782"/>
    <x v="784"/>
    <x v="0"/>
    <x v="1"/>
    <x v="14"/>
    <x v="7"/>
    <x v="14"/>
  </r>
  <r>
    <n v="875"/>
    <x v="854"/>
    <s v="Implemented tangible approach"/>
    <n v="7900"/>
    <n v="5465"/>
    <n v="69"/>
    <x v="0"/>
    <n v="67"/>
    <m/>
    <x v="1"/>
    <x v="1"/>
    <x v="783"/>
    <x v="785"/>
    <x v="0"/>
    <x v="0"/>
    <x v="1"/>
    <x v="1"/>
    <x v="1"/>
  </r>
  <r>
    <n v="876"/>
    <x v="855"/>
    <s v="Re-engineered encompassing definition"/>
    <n v="8300"/>
    <n v="2111"/>
    <n v="25"/>
    <x v="0"/>
    <n v="57"/>
    <m/>
    <x v="0"/>
    <x v="0"/>
    <x v="784"/>
    <x v="229"/>
    <x v="0"/>
    <x v="0"/>
    <x v="14"/>
    <x v="7"/>
    <x v="14"/>
  </r>
  <r>
    <n v="877"/>
    <x v="856"/>
    <s v="Multi-lateral uniform collaboration"/>
    <n v="163600"/>
    <n v="126628"/>
    <n v="77"/>
    <x v="0"/>
    <n v="1229"/>
    <m/>
    <x v="1"/>
    <x v="1"/>
    <x v="785"/>
    <x v="786"/>
    <x v="0"/>
    <x v="0"/>
    <x v="0"/>
    <x v="0"/>
    <x v="0"/>
  </r>
  <r>
    <n v="878"/>
    <x v="857"/>
    <s v="Enterprise-wide foreground paradigm"/>
    <n v="2700"/>
    <n v="1012"/>
    <n v="37"/>
    <x v="0"/>
    <n v="12"/>
    <m/>
    <x v="6"/>
    <x v="6"/>
    <x v="786"/>
    <x v="787"/>
    <x v="0"/>
    <x v="0"/>
    <x v="16"/>
    <x v="1"/>
    <x v="16"/>
  </r>
  <r>
    <n v="879"/>
    <x v="858"/>
    <s v="Stand-alone incremental parallelism"/>
    <n v="1000"/>
    <n v="5438"/>
    <n v="544"/>
    <x v="1"/>
    <n v="53"/>
    <m/>
    <x v="1"/>
    <x v="1"/>
    <x v="787"/>
    <x v="341"/>
    <x v="0"/>
    <x v="0"/>
    <x v="9"/>
    <x v="5"/>
    <x v="9"/>
  </r>
  <r>
    <n v="880"/>
    <x v="859"/>
    <s v="Persevering 5thgeneration throughput"/>
    <n v="84500"/>
    <n v="193101"/>
    <n v="229"/>
    <x v="1"/>
    <n v="2414"/>
    <m/>
    <x v="1"/>
    <x v="1"/>
    <x v="788"/>
    <x v="788"/>
    <x v="0"/>
    <x v="0"/>
    <x v="5"/>
    <x v="1"/>
    <x v="5"/>
  </r>
  <r>
    <n v="881"/>
    <x v="860"/>
    <s v="Implemented object-oriented synergy"/>
    <n v="81300"/>
    <n v="31665"/>
    <n v="39"/>
    <x v="0"/>
    <n v="452"/>
    <m/>
    <x v="1"/>
    <x v="1"/>
    <x v="330"/>
    <x v="789"/>
    <x v="0"/>
    <x v="1"/>
    <x v="3"/>
    <x v="3"/>
    <x v="3"/>
  </r>
  <r>
    <n v="882"/>
    <x v="861"/>
    <s v="Balanced demand-driven definition"/>
    <n v="800"/>
    <n v="2960"/>
    <n v="370"/>
    <x v="1"/>
    <n v="80"/>
    <m/>
    <x v="1"/>
    <x v="1"/>
    <x v="789"/>
    <x v="790"/>
    <x v="0"/>
    <x v="0"/>
    <x v="3"/>
    <x v="3"/>
    <x v="3"/>
  </r>
  <r>
    <n v="883"/>
    <x v="862"/>
    <s v="Customer-focused mobile Graphic Interface"/>
    <n v="3400"/>
    <n v="8089"/>
    <n v="238"/>
    <x v="1"/>
    <n v="193"/>
    <m/>
    <x v="1"/>
    <x v="1"/>
    <x v="790"/>
    <x v="791"/>
    <x v="0"/>
    <x v="0"/>
    <x v="12"/>
    <x v="4"/>
    <x v="12"/>
  </r>
  <r>
    <n v="884"/>
    <x v="863"/>
    <s v="Horizontal secondary interface"/>
    <n v="170800"/>
    <n v="109374"/>
    <n v="64"/>
    <x v="0"/>
    <n v="1886"/>
    <m/>
    <x v="1"/>
    <x v="1"/>
    <x v="791"/>
    <x v="792"/>
    <x v="0"/>
    <x v="1"/>
    <x v="3"/>
    <x v="3"/>
    <x v="3"/>
  </r>
  <r>
    <n v="885"/>
    <x v="864"/>
    <s v="Virtual analyzing collaboration"/>
    <n v="1800"/>
    <n v="2129"/>
    <n v="118"/>
    <x v="1"/>
    <n v="52"/>
    <m/>
    <x v="1"/>
    <x v="1"/>
    <x v="792"/>
    <x v="556"/>
    <x v="0"/>
    <x v="0"/>
    <x v="3"/>
    <x v="3"/>
    <x v="3"/>
  </r>
  <r>
    <n v="886"/>
    <x v="865"/>
    <s v="Multi-tiered explicit focus group"/>
    <n v="150600"/>
    <n v="127745"/>
    <n v="85"/>
    <x v="0"/>
    <n v="1825"/>
    <m/>
    <x v="1"/>
    <x v="1"/>
    <x v="793"/>
    <x v="488"/>
    <x v="0"/>
    <x v="0"/>
    <x v="7"/>
    <x v="1"/>
    <x v="7"/>
  </r>
  <r>
    <n v="887"/>
    <x v="866"/>
    <s v="Multi-layered systematic knowledgebase"/>
    <n v="7800"/>
    <n v="2289"/>
    <n v="29"/>
    <x v="0"/>
    <n v="31"/>
    <m/>
    <x v="1"/>
    <x v="1"/>
    <x v="794"/>
    <x v="232"/>
    <x v="0"/>
    <x v="1"/>
    <x v="3"/>
    <x v="3"/>
    <x v="3"/>
  </r>
  <r>
    <n v="888"/>
    <x v="867"/>
    <s v="Reverse-engineered uniform knowledge user"/>
    <n v="5800"/>
    <n v="12174"/>
    <n v="210"/>
    <x v="1"/>
    <n v="290"/>
    <m/>
    <x v="1"/>
    <x v="1"/>
    <x v="795"/>
    <x v="793"/>
    <x v="0"/>
    <x v="0"/>
    <x v="3"/>
    <x v="3"/>
    <x v="3"/>
  </r>
  <r>
    <n v="889"/>
    <x v="868"/>
    <s v="Secured dynamic capacity"/>
    <n v="5600"/>
    <n v="9508"/>
    <n v="170"/>
    <x v="1"/>
    <n v="122"/>
    <m/>
    <x v="1"/>
    <x v="1"/>
    <x v="796"/>
    <x v="794"/>
    <x v="0"/>
    <x v="1"/>
    <x v="5"/>
    <x v="1"/>
    <x v="5"/>
  </r>
  <r>
    <n v="890"/>
    <x v="869"/>
    <s v="Devolved foreground throughput"/>
    <n v="134400"/>
    <n v="155849"/>
    <n v="116"/>
    <x v="1"/>
    <n v="1470"/>
    <m/>
    <x v="1"/>
    <x v="1"/>
    <x v="797"/>
    <x v="138"/>
    <x v="0"/>
    <x v="0"/>
    <x v="7"/>
    <x v="1"/>
    <x v="7"/>
  </r>
  <r>
    <n v="891"/>
    <x v="870"/>
    <s v="Synchronized demand-driven infrastructure"/>
    <n v="3000"/>
    <n v="7758"/>
    <n v="259"/>
    <x v="1"/>
    <n v="165"/>
    <m/>
    <x v="0"/>
    <x v="0"/>
    <x v="798"/>
    <x v="795"/>
    <x v="0"/>
    <x v="0"/>
    <x v="4"/>
    <x v="4"/>
    <x v="4"/>
  </r>
  <r>
    <n v="892"/>
    <x v="871"/>
    <s v="Realigned discrete structure"/>
    <n v="6000"/>
    <n v="13835"/>
    <n v="231"/>
    <x v="1"/>
    <n v="182"/>
    <m/>
    <x v="1"/>
    <x v="1"/>
    <x v="799"/>
    <x v="796"/>
    <x v="0"/>
    <x v="0"/>
    <x v="18"/>
    <x v="5"/>
    <x v="18"/>
  </r>
  <r>
    <n v="893"/>
    <x v="872"/>
    <s v="Progressive grid-enabled website"/>
    <n v="8400"/>
    <n v="10770"/>
    <n v="128"/>
    <x v="1"/>
    <n v="199"/>
    <m/>
    <x v="6"/>
    <x v="6"/>
    <x v="800"/>
    <x v="797"/>
    <x v="0"/>
    <x v="1"/>
    <x v="4"/>
    <x v="4"/>
    <x v="4"/>
  </r>
  <r>
    <n v="894"/>
    <x v="873"/>
    <s v="Organic cohesive neural-net"/>
    <n v="1700"/>
    <n v="3208"/>
    <n v="189"/>
    <x v="1"/>
    <n v="56"/>
    <m/>
    <x v="4"/>
    <x v="4"/>
    <x v="801"/>
    <x v="798"/>
    <x v="0"/>
    <x v="1"/>
    <x v="19"/>
    <x v="4"/>
    <x v="19"/>
  </r>
  <r>
    <n v="895"/>
    <x v="874"/>
    <s v="Integrated demand-driven info-mediaries"/>
    <n v="159800"/>
    <n v="11108"/>
    <n v="7"/>
    <x v="0"/>
    <n v="107"/>
    <m/>
    <x v="1"/>
    <x v="1"/>
    <x v="802"/>
    <x v="799"/>
    <x v="0"/>
    <x v="0"/>
    <x v="3"/>
    <x v="3"/>
    <x v="3"/>
  </r>
  <r>
    <n v="896"/>
    <x v="875"/>
    <s v="Reverse-engineered client-server extranet"/>
    <n v="19800"/>
    <n v="153338"/>
    <n v="774"/>
    <x v="1"/>
    <n v="1460"/>
    <m/>
    <x v="2"/>
    <x v="2"/>
    <x v="803"/>
    <x v="800"/>
    <x v="0"/>
    <x v="1"/>
    <x v="0"/>
    <x v="0"/>
    <x v="0"/>
  </r>
  <r>
    <n v="897"/>
    <x v="876"/>
    <s v="Organized discrete encoding"/>
    <n v="8800"/>
    <n v="2437"/>
    <n v="28"/>
    <x v="0"/>
    <n v="27"/>
    <m/>
    <x v="1"/>
    <x v="1"/>
    <x v="212"/>
    <x v="368"/>
    <x v="0"/>
    <x v="0"/>
    <x v="3"/>
    <x v="3"/>
    <x v="3"/>
  </r>
  <r>
    <n v="898"/>
    <x v="877"/>
    <s v="Balanced regional flexibility"/>
    <n v="179100"/>
    <n v="93991"/>
    <n v="52"/>
    <x v="0"/>
    <n v="1221"/>
    <m/>
    <x v="1"/>
    <x v="1"/>
    <x v="804"/>
    <x v="801"/>
    <x v="0"/>
    <x v="0"/>
    <x v="4"/>
    <x v="4"/>
    <x v="4"/>
  </r>
  <r>
    <n v="899"/>
    <x v="878"/>
    <s v="Implemented multimedia time-frame"/>
    <n v="3100"/>
    <n v="12620"/>
    <n v="407"/>
    <x v="1"/>
    <n v="123"/>
    <m/>
    <x v="5"/>
    <x v="5"/>
    <x v="805"/>
    <x v="802"/>
    <x v="0"/>
    <x v="0"/>
    <x v="17"/>
    <x v="1"/>
    <x v="17"/>
  </r>
  <r>
    <n v="900"/>
    <x v="879"/>
    <s v="Enhanced uniform service-desk"/>
    <n v="100"/>
    <n v="2"/>
    <n v="2"/>
    <x v="0"/>
    <n v="1"/>
    <m/>
    <x v="1"/>
    <x v="1"/>
    <x v="806"/>
    <x v="803"/>
    <x v="0"/>
    <x v="1"/>
    <x v="2"/>
    <x v="2"/>
    <x v="2"/>
  </r>
  <r>
    <n v="901"/>
    <x v="880"/>
    <s v="Versatile bottom-line definition"/>
    <n v="5600"/>
    <n v="8746"/>
    <n v="156"/>
    <x v="1"/>
    <n v="159"/>
    <m/>
    <x v="1"/>
    <x v="1"/>
    <x v="807"/>
    <x v="482"/>
    <x v="0"/>
    <x v="1"/>
    <x v="1"/>
    <x v="1"/>
    <x v="1"/>
  </r>
  <r>
    <n v="902"/>
    <x v="881"/>
    <s v="Integrated bifurcated software"/>
    <n v="1400"/>
    <n v="3534"/>
    <n v="252"/>
    <x v="1"/>
    <n v="110"/>
    <m/>
    <x v="1"/>
    <x v="1"/>
    <x v="722"/>
    <x v="496"/>
    <x v="0"/>
    <x v="0"/>
    <x v="2"/>
    <x v="2"/>
    <x v="2"/>
  </r>
  <r>
    <n v="903"/>
    <x v="882"/>
    <s v="Assimilated next generation instruction set"/>
    <n v="41000"/>
    <n v="709"/>
    <n v="2"/>
    <x v="2"/>
    <n v="14"/>
    <m/>
    <x v="1"/>
    <x v="1"/>
    <x v="477"/>
    <x v="804"/>
    <x v="0"/>
    <x v="1"/>
    <x v="9"/>
    <x v="5"/>
    <x v="9"/>
  </r>
  <r>
    <n v="904"/>
    <x v="883"/>
    <s v="Digitized foreground array"/>
    <n v="6500"/>
    <n v="795"/>
    <n v="12"/>
    <x v="0"/>
    <n v="16"/>
    <m/>
    <x v="1"/>
    <x v="1"/>
    <x v="259"/>
    <x v="805"/>
    <x v="0"/>
    <x v="0"/>
    <x v="15"/>
    <x v="5"/>
    <x v="15"/>
  </r>
  <r>
    <n v="905"/>
    <x v="884"/>
    <s v="Re-engineered clear-thinking project"/>
    <n v="7900"/>
    <n v="12955"/>
    <n v="164"/>
    <x v="1"/>
    <n v="236"/>
    <m/>
    <x v="1"/>
    <x v="1"/>
    <x v="9"/>
    <x v="806"/>
    <x v="0"/>
    <x v="0"/>
    <x v="3"/>
    <x v="3"/>
    <x v="3"/>
  </r>
  <r>
    <n v="906"/>
    <x v="885"/>
    <s v="Implemented even-keeled standardization"/>
    <n v="5500"/>
    <n v="8964"/>
    <n v="163"/>
    <x v="1"/>
    <n v="191"/>
    <m/>
    <x v="1"/>
    <x v="1"/>
    <x v="808"/>
    <x v="807"/>
    <x v="1"/>
    <x v="1"/>
    <x v="4"/>
    <x v="4"/>
    <x v="4"/>
  </r>
  <r>
    <n v="907"/>
    <x v="886"/>
    <s v="Quality-focused asymmetric adapter"/>
    <n v="9100"/>
    <n v="1843"/>
    <n v="20"/>
    <x v="0"/>
    <n v="41"/>
    <m/>
    <x v="1"/>
    <x v="1"/>
    <x v="809"/>
    <x v="808"/>
    <x v="0"/>
    <x v="0"/>
    <x v="3"/>
    <x v="3"/>
    <x v="3"/>
  </r>
  <r>
    <n v="908"/>
    <x v="887"/>
    <s v="Networked intangible help-desk"/>
    <n v="38200"/>
    <n v="121950"/>
    <n v="319"/>
    <x v="1"/>
    <n v="3934"/>
    <m/>
    <x v="1"/>
    <x v="1"/>
    <x v="444"/>
    <x v="104"/>
    <x v="0"/>
    <x v="0"/>
    <x v="11"/>
    <x v="6"/>
    <x v="11"/>
  </r>
  <r>
    <n v="909"/>
    <x v="888"/>
    <s v="Synchronized attitude-oriented frame"/>
    <n v="1800"/>
    <n v="8621"/>
    <n v="479"/>
    <x v="1"/>
    <n v="80"/>
    <m/>
    <x v="0"/>
    <x v="0"/>
    <x v="384"/>
    <x v="809"/>
    <x v="0"/>
    <x v="1"/>
    <x v="3"/>
    <x v="3"/>
    <x v="3"/>
  </r>
  <r>
    <n v="910"/>
    <x v="889"/>
    <s v="Proactive incremental architecture"/>
    <n v="154500"/>
    <n v="30215"/>
    <n v="20"/>
    <x v="3"/>
    <n v="296"/>
    <m/>
    <x v="1"/>
    <x v="1"/>
    <x v="810"/>
    <x v="810"/>
    <x v="0"/>
    <x v="0"/>
    <x v="3"/>
    <x v="3"/>
    <x v="3"/>
  </r>
  <r>
    <n v="911"/>
    <x v="890"/>
    <s v="Cloned responsive standardization"/>
    <n v="5800"/>
    <n v="11539"/>
    <n v="199"/>
    <x v="1"/>
    <n v="462"/>
    <m/>
    <x v="1"/>
    <x v="1"/>
    <x v="811"/>
    <x v="811"/>
    <x v="1"/>
    <x v="0"/>
    <x v="2"/>
    <x v="2"/>
    <x v="2"/>
  </r>
  <r>
    <n v="912"/>
    <x v="891"/>
    <s v="Reduced bifurcated pricing structure"/>
    <n v="1800"/>
    <n v="14310"/>
    <n v="795"/>
    <x v="1"/>
    <n v="179"/>
    <m/>
    <x v="1"/>
    <x v="1"/>
    <x v="812"/>
    <x v="812"/>
    <x v="1"/>
    <x v="0"/>
    <x v="6"/>
    <x v="4"/>
    <x v="6"/>
  </r>
  <r>
    <n v="913"/>
    <x v="892"/>
    <s v="Re-engineered asymmetric challenge"/>
    <n v="70200"/>
    <n v="35536"/>
    <n v="51"/>
    <x v="0"/>
    <n v="523"/>
    <m/>
    <x v="2"/>
    <x v="2"/>
    <x v="813"/>
    <x v="813"/>
    <x v="0"/>
    <x v="0"/>
    <x v="6"/>
    <x v="4"/>
    <x v="6"/>
  </r>
  <r>
    <n v="914"/>
    <x v="893"/>
    <s v="Diverse client-driven conglomeration"/>
    <n v="6400"/>
    <n v="3676"/>
    <n v="57"/>
    <x v="0"/>
    <n v="141"/>
    <m/>
    <x v="4"/>
    <x v="4"/>
    <x v="814"/>
    <x v="814"/>
    <x v="0"/>
    <x v="0"/>
    <x v="3"/>
    <x v="3"/>
    <x v="3"/>
  </r>
  <r>
    <n v="915"/>
    <x v="894"/>
    <s v="Configurable upward-trending solution"/>
    <n v="125900"/>
    <n v="195936"/>
    <n v="156"/>
    <x v="1"/>
    <n v="1866"/>
    <m/>
    <x v="4"/>
    <x v="4"/>
    <x v="80"/>
    <x v="815"/>
    <x v="0"/>
    <x v="0"/>
    <x v="19"/>
    <x v="4"/>
    <x v="19"/>
  </r>
  <r>
    <n v="916"/>
    <x v="895"/>
    <s v="Persistent bandwidth-monitored framework"/>
    <n v="3700"/>
    <n v="1343"/>
    <n v="36"/>
    <x v="0"/>
    <n v="52"/>
    <m/>
    <x v="1"/>
    <x v="1"/>
    <x v="815"/>
    <x v="414"/>
    <x v="0"/>
    <x v="0"/>
    <x v="14"/>
    <x v="7"/>
    <x v="14"/>
  </r>
  <r>
    <n v="917"/>
    <x v="896"/>
    <s v="Polarized discrete product"/>
    <n v="3600"/>
    <n v="2097"/>
    <n v="58"/>
    <x v="2"/>
    <n v="27"/>
    <m/>
    <x v="4"/>
    <x v="4"/>
    <x v="816"/>
    <x v="816"/>
    <x v="0"/>
    <x v="1"/>
    <x v="12"/>
    <x v="4"/>
    <x v="12"/>
  </r>
  <r>
    <n v="918"/>
    <x v="897"/>
    <s v="Seamless dynamic website"/>
    <n v="3800"/>
    <n v="9021"/>
    <n v="237"/>
    <x v="1"/>
    <n v="156"/>
    <m/>
    <x v="5"/>
    <x v="5"/>
    <x v="474"/>
    <x v="82"/>
    <x v="0"/>
    <x v="0"/>
    <x v="15"/>
    <x v="5"/>
    <x v="15"/>
  </r>
  <r>
    <n v="919"/>
    <x v="898"/>
    <s v="Extended multimedia firmware"/>
    <n v="35600"/>
    <n v="20915"/>
    <n v="59"/>
    <x v="0"/>
    <n v="225"/>
    <m/>
    <x v="2"/>
    <x v="2"/>
    <x v="817"/>
    <x v="817"/>
    <x v="0"/>
    <x v="1"/>
    <x v="3"/>
    <x v="3"/>
    <x v="3"/>
  </r>
  <r>
    <n v="920"/>
    <x v="899"/>
    <s v="Versatile directional project"/>
    <n v="5300"/>
    <n v="9676"/>
    <n v="183"/>
    <x v="1"/>
    <n v="255"/>
    <m/>
    <x v="1"/>
    <x v="1"/>
    <x v="818"/>
    <x v="818"/>
    <x v="1"/>
    <x v="0"/>
    <x v="10"/>
    <x v="4"/>
    <x v="10"/>
  </r>
  <r>
    <n v="921"/>
    <x v="900"/>
    <s v="Profound directional knowledge user"/>
    <n v="160400"/>
    <n v="1210"/>
    <n v="1"/>
    <x v="0"/>
    <n v="38"/>
    <m/>
    <x v="1"/>
    <x v="1"/>
    <x v="819"/>
    <x v="819"/>
    <x v="0"/>
    <x v="0"/>
    <x v="2"/>
    <x v="2"/>
    <x v="2"/>
  </r>
  <r>
    <n v="922"/>
    <x v="901"/>
    <s v="Ameliorated logistical capability"/>
    <n v="51400"/>
    <n v="90440"/>
    <n v="176"/>
    <x v="1"/>
    <n v="2261"/>
    <m/>
    <x v="1"/>
    <x v="1"/>
    <x v="609"/>
    <x v="320"/>
    <x v="0"/>
    <x v="1"/>
    <x v="21"/>
    <x v="1"/>
    <x v="21"/>
  </r>
  <r>
    <n v="923"/>
    <x v="902"/>
    <s v="Sharable discrete definition"/>
    <n v="1700"/>
    <n v="4044"/>
    <n v="238"/>
    <x v="1"/>
    <n v="40"/>
    <m/>
    <x v="1"/>
    <x v="1"/>
    <x v="547"/>
    <x v="820"/>
    <x v="0"/>
    <x v="0"/>
    <x v="3"/>
    <x v="3"/>
    <x v="3"/>
  </r>
  <r>
    <n v="924"/>
    <x v="903"/>
    <s v="User-friendly next generation core"/>
    <n v="39400"/>
    <n v="192292"/>
    <n v="488"/>
    <x v="1"/>
    <n v="2289"/>
    <m/>
    <x v="6"/>
    <x v="6"/>
    <x v="820"/>
    <x v="821"/>
    <x v="0"/>
    <x v="0"/>
    <x v="3"/>
    <x v="3"/>
    <x v="3"/>
  </r>
  <r>
    <n v="925"/>
    <x v="904"/>
    <s v="Profit-focused empowering system engine"/>
    <n v="3000"/>
    <n v="6722"/>
    <n v="224"/>
    <x v="1"/>
    <n v="65"/>
    <m/>
    <x v="1"/>
    <x v="1"/>
    <x v="821"/>
    <x v="822"/>
    <x v="0"/>
    <x v="0"/>
    <x v="3"/>
    <x v="3"/>
    <x v="3"/>
  </r>
  <r>
    <n v="926"/>
    <x v="905"/>
    <s v="Synchronized cohesive encoding"/>
    <n v="8700"/>
    <n v="1577"/>
    <n v="18"/>
    <x v="0"/>
    <n v="15"/>
    <m/>
    <x v="1"/>
    <x v="1"/>
    <x v="151"/>
    <x v="823"/>
    <x v="0"/>
    <x v="0"/>
    <x v="0"/>
    <x v="0"/>
    <x v="0"/>
  </r>
  <r>
    <n v="927"/>
    <x v="906"/>
    <s v="Synergistic dynamic utilization"/>
    <n v="7200"/>
    <n v="3301"/>
    <n v="46"/>
    <x v="0"/>
    <n v="37"/>
    <m/>
    <x v="1"/>
    <x v="1"/>
    <x v="822"/>
    <x v="824"/>
    <x v="0"/>
    <x v="0"/>
    <x v="3"/>
    <x v="3"/>
    <x v="3"/>
  </r>
  <r>
    <n v="928"/>
    <x v="907"/>
    <s v="Triple-buffered bi-directional model"/>
    <n v="167400"/>
    <n v="196386"/>
    <n v="117"/>
    <x v="1"/>
    <n v="3777"/>
    <m/>
    <x v="6"/>
    <x v="6"/>
    <x v="823"/>
    <x v="497"/>
    <x v="0"/>
    <x v="0"/>
    <x v="2"/>
    <x v="2"/>
    <x v="2"/>
  </r>
  <r>
    <n v="929"/>
    <x v="908"/>
    <s v="Polarized tertiary function"/>
    <n v="5500"/>
    <n v="11952"/>
    <n v="217"/>
    <x v="1"/>
    <n v="184"/>
    <m/>
    <x v="4"/>
    <x v="4"/>
    <x v="824"/>
    <x v="825"/>
    <x v="0"/>
    <x v="0"/>
    <x v="3"/>
    <x v="3"/>
    <x v="3"/>
  </r>
  <r>
    <n v="930"/>
    <x v="909"/>
    <s v="Configurable fault-tolerant structure"/>
    <n v="3500"/>
    <n v="3930"/>
    <n v="112"/>
    <x v="1"/>
    <n v="85"/>
    <m/>
    <x v="1"/>
    <x v="1"/>
    <x v="825"/>
    <x v="826"/>
    <x v="0"/>
    <x v="1"/>
    <x v="3"/>
    <x v="3"/>
    <x v="3"/>
  </r>
  <r>
    <n v="931"/>
    <x v="910"/>
    <s v="Digitized 24/7 budgetary management"/>
    <n v="7900"/>
    <n v="5729"/>
    <n v="73"/>
    <x v="0"/>
    <n v="112"/>
    <m/>
    <x v="1"/>
    <x v="1"/>
    <x v="826"/>
    <x v="827"/>
    <x v="0"/>
    <x v="1"/>
    <x v="3"/>
    <x v="3"/>
    <x v="3"/>
  </r>
  <r>
    <n v="932"/>
    <x v="911"/>
    <s v="Stand-alone zero tolerance algorithm"/>
    <n v="2300"/>
    <n v="4883"/>
    <n v="212"/>
    <x v="1"/>
    <n v="144"/>
    <m/>
    <x v="1"/>
    <x v="1"/>
    <x v="827"/>
    <x v="828"/>
    <x v="0"/>
    <x v="0"/>
    <x v="1"/>
    <x v="1"/>
    <x v="1"/>
  </r>
  <r>
    <n v="933"/>
    <x v="912"/>
    <s v="Implemented tangible support"/>
    <n v="73000"/>
    <n v="175015"/>
    <n v="240"/>
    <x v="1"/>
    <n v="1902"/>
    <m/>
    <x v="1"/>
    <x v="1"/>
    <x v="828"/>
    <x v="829"/>
    <x v="0"/>
    <x v="0"/>
    <x v="3"/>
    <x v="3"/>
    <x v="3"/>
  </r>
  <r>
    <n v="934"/>
    <x v="913"/>
    <s v="Reactive radical framework"/>
    <n v="6200"/>
    <n v="11280"/>
    <n v="182"/>
    <x v="1"/>
    <n v="105"/>
    <m/>
    <x v="1"/>
    <x v="1"/>
    <x v="829"/>
    <x v="830"/>
    <x v="0"/>
    <x v="0"/>
    <x v="3"/>
    <x v="3"/>
    <x v="3"/>
  </r>
  <r>
    <n v="935"/>
    <x v="914"/>
    <s v="Object-based full-range knowledge user"/>
    <n v="6100"/>
    <n v="10012"/>
    <n v="164"/>
    <x v="1"/>
    <n v="132"/>
    <m/>
    <x v="1"/>
    <x v="1"/>
    <x v="830"/>
    <x v="94"/>
    <x v="0"/>
    <x v="0"/>
    <x v="3"/>
    <x v="3"/>
    <x v="3"/>
  </r>
  <r>
    <n v="936"/>
    <x v="591"/>
    <s v="Enhanced composite contingency"/>
    <n v="103200"/>
    <n v="1690"/>
    <n v="2"/>
    <x v="0"/>
    <n v="21"/>
    <m/>
    <x v="1"/>
    <x v="1"/>
    <x v="831"/>
    <x v="831"/>
    <x v="1"/>
    <x v="0"/>
    <x v="3"/>
    <x v="3"/>
    <x v="3"/>
  </r>
  <r>
    <n v="937"/>
    <x v="915"/>
    <s v="Cloned fresh-thinking model"/>
    <n v="171000"/>
    <n v="84891"/>
    <n v="50"/>
    <x v="3"/>
    <n v="976"/>
    <m/>
    <x v="1"/>
    <x v="1"/>
    <x v="832"/>
    <x v="832"/>
    <x v="0"/>
    <x v="0"/>
    <x v="4"/>
    <x v="4"/>
    <x v="4"/>
  </r>
  <r>
    <n v="938"/>
    <x v="916"/>
    <s v="Total dedicated benchmark"/>
    <n v="9200"/>
    <n v="10093"/>
    <n v="110"/>
    <x v="1"/>
    <n v="96"/>
    <m/>
    <x v="1"/>
    <x v="1"/>
    <x v="833"/>
    <x v="833"/>
    <x v="0"/>
    <x v="1"/>
    <x v="13"/>
    <x v="5"/>
    <x v="13"/>
  </r>
  <r>
    <n v="939"/>
    <x v="917"/>
    <s v="Streamlined human-resource Graphic Interface"/>
    <n v="7800"/>
    <n v="3839"/>
    <n v="49"/>
    <x v="0"/>
    <n v="67"/>
    <m/>
    <x v="1"/>
    <x v="1"/>
    <x v="834"/>
    <x v="834"/>
    <x v="0"/>
    <x v="1"/>
    <x v="11"/>
    <x v="6"/>
    <x v="11"/>
  </r>
  <r>
    <n v="940"/>
    <x v="918"/>
    <s v="Upgradable analyzing core"/>
    <n v="9900"/>
    <n v="6161"/>
    <n v="62"/>
    <x v="2"/>
    <n v="66"/>
    <m/>
    <x v="0"/>
    <x v="0"/>
    <x v="835"/>
    <x v="835"/>
    <x v="0"/>
    <x v="0"/>
    <x v="2"/>
    <x v="2"/>
    <x v="2"/>
  </r>
  <r>
    <n v="941"/>
    <x v="919"/>
    <s v="Profound exuding pricing structure"/>
    <n v="43000"/>
    <n v="5615"/>
    <n v="13"/>
    <x v="0"/>
    <n v="78"/>
    <m/>
    <x v="1"/>
    <x v="1"/>
    <x v="836"/>
    <x v="836"/>
    <x v="1"/>
    <x v="0"/>
    <x v="3"/>
    <x v="3"/>
    <x v="3"/>
  </r>
  <r>
    <n v="942"/>
    <x v="916"/>
    <s v="Horizontal optimizing model"/>
    <n v="9600"/>
    <n v="6205"/>
    <n v="65"/>
    <x v="0"/>
    <n v="67"/>
    <m/>
    <x v="2"/>
    <x v="2"/>
    <x v="837"/>
    <x v="611"/>
    <x v="0"/>
    <x v="0"/>
    <x v="3"/>
    <x v="3"/>
    <x v="3"/>
  </r>
  <r>
    <n v="943"/>
    <x v="920"/>
    <s v="Synchronized fault-tolerant algorithm"/>
    <n v="7500"/>
    <n v="11969"/>
    <n v="160"/>
    <x v="1"/>
    <n v="114"/>
    <m/>
    <x v="1"/>
    <x v="1"/>
    <x v="219"/>
    <x v="837"/>
    <x v="0"/>
    <x v="0"/>
    <x v="0"/>
    <x v="0"/>
    <x v="0"/>
  </r>
  <r>
    <n v="944"/>
    <x v="921"/>
    <s v="Streamlined 5thgeneration intranet"/>
    <n v="10000"/>
    <n v="8142"/>
    <n v="81"/>
    <x v="0"/>
    <n v="263"/>
    <m/>
    <x v="2"/>
    <x v="2"/>
    <x v="365"/>
    <x v="334"/>
    <x v="0"/>
    <x v="0"/>
    <x v="14"/>
    <x v="7"/>
    <x v="14"/>
  </r>
  <r>
    <n v="945"/>
    <x v="922"/>
    <s v="Cross-group clear-thinking task-force"/>
    <n v="172000"/>
    <n v="55805"/>
    <n v="32"/>
    <x v="0"/>
    <n v="1691"/>
    <m/>
    <x v="1"/>
    <x v="1"/>
    <x v="838"/>
    <x v="838"/>
    <x v="1"/>
    <x v="0"/>
    <x v="14"/>
    <x v="7"/>
    <x v="14"/>
  </r>
  <r>
    <n v="946"/>
    <x v="923"/>
    <s v="Public-key bandwidth-monitored intranet"/>
    <n v="153700"/>
    <n v="15238"/>
    <n v="10"/>
    <x v="0"/>
    <n v="181"/>
    <m/>
    <x v="1"/>
    <x v="1"/>
    <x v="839"/>
    <x v="839"/>
    <x v="0"/>
    <x v="0"/>
    <x v="3"/>
    <x v="3"/>
    <x v="3"/>
  </r>
  <r>
    <n v="947"/>
    <x v="924"/>
    <s v="Upgradable clear-thinking hardware"/>
    <n v="3600"/>
    <n v="961"/>
    <n v="27"/>
    <x v="0"/>
    <n v="13"/>
    <m/>
    <x v="1"/>
    <x v="1"/>
    <x v="840"/>
    <x v="216"/>
    <x v="0"/>
    <x v="0"/>
    <x v="3"/>
    <x v="3"/>
    <x v="3"/>
  </r>
  <r>
    <n v="948"/>
    <x v="925"/>
    <s v="Integrated holistic paradigm"/>
    <n v="9400"/>
    <n v="5918"/>
    <n v="63"/>
    <x v="3"/>
    <n v="160"/>
    <m/>
    <x v="1"/>
    <x v="1"/>
    <x v="841"/>
    <x v="840"/>
    <x v="1"/>
    <x v="1"/>
    <x v="4"/>
    <x v="4"/>
    <x v="4"/>
  </r>
  <r>
    <n v="949"/>
    <x v="926"/>
    <s v="Seamless clear-thinking conglomeration"/>
    <n v="5900"/>
    <n v="9520"/>
    <n v="161"/>
    <x v="1"/>
    <n v="203"/>
    <m/>
    <x v="1"/>
    <x v="1"/>
    <x v="842"/>
    <x v="133"/>
    <x v="0"/>
    <x v="0"/>
    <x v="2"/>
    <x v="2"/>
    <x v="2"/>
  </r>
  <r>
    <n v="950"/>
    <x v="927"/>
    <s v="Persistent content-based methodology"/>
    <n v="100"/>
    <n v="5"/>
    <n v="5"/>
    <x v="0"/>
    <n v="1"/>
    <m/>
    <x v="1"/>
    <x v="1"/>
    <x v="843"/>
    <x v="354"/>
    <x v="0"/>
    <x v="1"/>
    <x v="3"/>
    <x v="3"/>
    <x v="3"/>
  </r>
  <r>
    <n v="951"/>
    <x v="928"/>
    <s v="Re-engineered 24hour matrix"/>
    <n v="14500"/>
    <n v="159056"/>
    <n v="1097"/>
    <x v="1"/>
    <n v="1559"/>
    <m/>
    <x v="1"/>
    <x v="1"/>
    <x v="844"/>
    <x v="721"/>
    <x v="0"/>
    <x v="1"/>
    <x v="1"/>
    <x v="1"/>
    <x v="1"/>
  </r>
  <r>
    <n v="952"/>
    <x v="929"/>
    <s v="Virtual multi-tasking core"/>
    <n v="145500"/>
    <n v="101987"/>
    <n v="70"/>
    <x v="3"/>
    <n v="2266"/>
    <m/>
    <x v="1"/>
    <x v="1"/>
    <x v="845"/>
    <x v="841"/>
    <x v="0"/>
    <x v="0"/>
    <x v="4"/>
    <x v="4"/>
    <x v="4"/>
  </r>
  <r>
    <n v="953"/>
    <x v="930"/>
    <s v="Streamlined fault-tolerant conglomeration"/>
    <n v="3300"/>
    <n v="1980"/>
    <n v="60"/>
    <x v="0"/>
    <n v="21"/>
    <m/>
    <x v="1"/>
    <x v="1"/>
    <x v="846"/>
    <x v="842"/>
    <x v="0"/>
    <x v="1"/>
    <x v="22"/>
    <x v="4"/>
    <x v="22"/>
  </r>
  <r>
    <n v="954"/>
    <x v="931"/>
    <s v="Enterprise-wide client-driven policy"/>
    <n v="42600"/>
    <n v="156384"/>
    <n v="367"/>
    <x v="1"/>
    <n v="1548"/>
    <m/>
    <x v="2"/>
    <x v="2"/>
    <x v="110"/>
    <x v="843"/>
    <x v="0"/>
    <x v="0"/>
    <x v="2"/>
    <x v="2"/>
    <x v="2"/>
  </r>
  <r>
    <n v="955"/>
    <x v="932"/>
    <s v="Function-based next generation emulation"/>
    <n v="700"/>
    <n v="7763"/>
    <n v="1109"/>
    <x v="1"/>
    <n v="80"/>
    <m/>
    <x v="1"/>
    <x v="1"/>
    <x v="847"/>
    <x v="844"/>
    <x v="0"/>
    <x v="0"/>
    <x v="3"/>
    <x v="3"/>
    <x v="3"/>
  </r>
  <r>
    <n v="956"/>
    <x v="933"/>
    <s v="Re-engineered composite focus group"/>
    <n v="187600"/>
    <n v="35698"/>
    <n v="19"/>
    <x v="0"/>
    <n v="830"/>
    <m/>
    <x v="1"/>
    <x v="1"/>
    <x v="848"/>
    <x v="845"/>
    <x v="0"/>
    <x v="0"/>
    <x v="22"/>
    <x v="4"/>
    <x v="22"/>
  </r>
  <r>
    <n v="957"/>
    <x v="934"/>
    <s v="Profound mission-critical function"/>
    <n v="9800"/>
    <n v="12434"/>
    <n v="127"/>
    <x v="1"/>
    <n v="131"/>
    <m/>
    <x v="1"/>
    <x v="1"/>
    <x v="849"/>
    <x v="846"/>
    <x v="0"/>
    <x v="0"/>
    <x v="3"/>
    <x v="3"/>
    <x v="3"/>
  </r>
  <r>
    <n v="958"/>
    <x v="935"/>
    <s v="De-engineered zero-defect open system"/>
    <n v="1100"/>
    <n v="8081"/>
    <n v="735"/>
    <x v="1"/>
    <n v="112"/>
    <m/>
    <x v="1"/>
    <x v="1"/>
    <x v="780"/>
    <x v="847"/>
    <x v="0"/>
    <x v="0"/>
    <x v="10"/>
    <x v="4"/>
    <x v="10"/>
  </r>
  <r>
    <n v="959"/>
    <x v="936"/>
    <s v="Operative hybrid utilization"/>
    <n v="145000"/>
    <n v="6631"/>
    <n v="5"/>
    <x v="0"/>
    <n v="130"/>
    <m/>
    <x v="1"/>
    <x v="1"/>
    <x v="140"/>
    <x v="688"/>
    <x v="0"/>
    <x v="0"/>
    <x v="18"/>
    <x v="5"/>
    <x v="18"/>
  </r>
  <r>
    <n v="960"/>
    <x v="937"/>
    <s v="Function-based interactive matrix"/>
    <n v="5500"/>
    <n v="4678"/>
    <n v="85"/>
    <x v="0"/>
    <n v="55"/>
    <m/>
    <x v="1"/>
    <x v="1"/>
    <x v="850"/>
    <x v="848"/>
    <x v="0"/>
    <x v="0"/>
    <x v="2"/>
    <x v="2"/>
    <x v="2"/>
  </r>
  <r>
    <n v="961"/>
    <x v="938"/>
    <s v="Optimized content-based collaboration"/>
    <n v="5700"/>
    <n v="6800"/>
    <n v="119"/>
    <x v="1"/>
    <n v="155"/>
    <m/>
    <x v="1"/>
    <x v="1"/>
    <x v="851"/>
    <x v="248"/>
    <x v="0"/>
    <x v="0"/>
    <x v="18"/>
    <x v="5"/>
    <x v="18"/>
  </r>
  <r>
    <n v="962"/>
    <x v="939"/>
    <s v="User-centric cohesive policy"/>
    <n v="3600"/>
    <n v="10657"/>
    <n v="296"/>
    <x v="1"/>
    <n v="266"/>
    <m/>
    <x v="1"/>
    <x v="1"/>
    <x v="852"/>
    <x v="849"/>
    <x v="0"/>
    <x v="0"/>
    <x v="0"/>
    <x v="0"/>
    <x v="0"/>
  </r>
  <r>
    <n v="963"/>
    <x v="940"/>
    <s v="Ergonomic methodical hub"/>
    <n v="5900"/>
    <n v="4997"/>
    <n v="85"/>
    <x v="0"/>
    <n v="114"/>
    <m/>
    <x v="6"/>
    <x v="6"/>
    <x v="853"/>
    <x v="850"/>
    <x v="0"/>
    <x v="1"/>
    <x v="14"/>
    <x v="7"/>
    <x v="14"/>
  </r>
  <r>
    <n v="964"/>
    <x v="941"/>
    <s v="Devolved disintermediate encryption"/>
    <n v="3700"/>
    <n v="13164"/>
    <n v="356"/>
    <x v="1"/>
    <n v="155"/>
    <m/>
    <x v="1"/>
    <x v="1"/>
    <x v="854"/>
    <x v="851"/>
    <x v="0"/>
    <x v="0"/>
    <x v="3"/>
    <x v="3"/>
    <x v="3"/>
  </r>
  <r>
    <n v="965"/>
    <x v="942"/>
    <s v="Phased clear-thinking policy"/>
    <n v="2200"/>
    <n v="8501"/>
    <n v="386"/>
    <x v="1"/>
    <n v="207"/>
    <m/>
    <x v="4"/>
    <x v="4"/>
    <x v="67"/>
    <x v="852"/>
    <x v="0"/>
    <x v="0"/>
    <x v="1"/>
    <x v="1"/>
    <x v="1"/>
  </r>
  <r>
    <n v="966"/>
    <x v="411"/>
    <s v="Seamless solution-oriented capacity"/>
    <n v="1700"/>
    <n v="13468"/>
    <n v="792"/>
    <x v="1"/>
    <n v="245"/>
    <m/>
    <x v="1"/>
    <x v="1"/>
    <x v="855"/>
    <x v="853"/>
    <x v="0"/>
    <x v="0"/>
    <x v="3"/>
    <x v="3"/>
    <x v="3"/>
  </r>
  <r>
    <n v="967"/>
    <x v="943"/>
    <s v="Organized human-resource attitude"/>
    <n v="88400"/>
    <n v="121138"/>
    <n v="137"/>
    <x v="1"/>
    <n v="1573"/>
    <m/>
    <x v="1"/>
    <x v="1"/>
    <x v="107"/>
    <x v="104"/>
    <x v="0"/>
    <x v="0"/>
    <x v="21"/>
    <x v="1"/>
    <x v="21"/>
  </r>
  <r>
    <n v="968"/>
    <x v="944"/>
    <s v="Open-architected disintermediate budgetary management"/>
    <n v="2400"/>
    <n v="8117"/>
    <n v="338"/>
    <x v="1"/>
    <n v="114"/>
    <m/>
    <x v="1"/>
    <x v="1"/>
    <x v="344"/>
    <x v="854"/>
    <x v="0"/>
    <x v="0"/>
    <x v="0"/>
    <x v="0"/>
    <x v="0"/>
  </r>
  <r>
    <n v="969"/>
    <x v="945"/>
    <s v="Multi-lateral radical solution"/>
    <n v="7900"/>
    <n v="8550"/>
    <n v="108"/>
    <x v="1"/>
    <n v="93"/>
    <m/>
    <x v="1"/>
    <x v="1"/>
    <x v="856"/>
    <x v="855"/>
    <x v="0"/>
    <x v="0"/>
    <x v="3"/>
    <x v="3"/>
    <x v="3"/>
  </r>
  <r>
    <n v="970"/>
    <x v="946"/>
    <s v="Inverse context-sensitive info-mediaries"/>
    <n v="94900"/>
    <n v="57659"/>
    <n v="61"/>
    <x v="0"/>
    <n v="594"/>
    <m/>
    <x v="1"/>
    <x v="1"/>
    <x v="857"/>
    <x v="856"/>
    <x v="0"/>
    <x v="0"/>
    <x v="3"/>
    <x v="3"/>
    <x v="3"/>
  </r>
  <r>
    <n v="971"/>
    <x v="947"/>
    <s v="Versatile neutral workforce"/>
    <n v="5100"/>
    <n v="1414"/>
    <n v="28"/>
    <x v="0"/>
    <n v="24"/>
    <m/>
    <x v="1"/>
    <x v="1"/>
    <x v="858"/>
    <x v="857"/>
    <x v="0"/>
    <x v="0"/>
    <x v="19"/>
    <x v="4"/>
    <x v="19"/>
  </r>
  <r>
    <n v="972"/>
    <x v="948"/>
    <s v="Multi-tiered systematic knowledge user"/>
    <n v="42700"/>
    <n v="97524"/>
    <n v="228"/>
    <x v="1"/>
    <n v="1681"/>
    <m/>
    <x v="1"/>
    <x v="1"/>
    <x v="859"/>
    <x v="858"/>
    <x v="0"/>
    <x v="1"/>
    <x v="2"/>
    <x v="2"/>
    <x v="2"/>
  </r>
  <r>
    <n v="973"/>
    <x v="949"/>
    <s v="Programmable multi-state algorithm"/>
    <n v="121100"/>
    <n v="26176"/>
    <n v="22"/>
    <x v="0"/>
    <n v="252"/>
    <m/>
    <x v="1"/>
    <x v="1"/>
    <x v="860"/>
    <x v="859"/>
    <x v="0"/>
    <x v="1"/>
    <x v="3"/>
    <x v="3"/>
    <x v="3"/>
  </r>
  <r>
    <n v="974"/>
    <x v="950"/>
    <s v="Multi-channeled reciprocal interface"/>
    <n v="800"/>
    <n v="2991"/>
    <n v="374"/>
    <x v="1"/>
    <n v="32"/>
    <m/>
    <x v="1"/>
    <x v="1"/>
    <x v="170"/>
    <x v="860"/>
    <x v="0"/>
    <x v="0"/>
    <x v="7"/>
    <x v="1"/>
    <x v="7"/>
  </r>
  <r>
    <n v="975"/>
    <x v="951"/>
    <s v="Right-sized maximized migration"/>
    <n v="5400"/>
    <n v="8366"/>
    <n v="155"/>
    <x v="1"/>
    <n v="135"/>
    <m/>
    <x v="1"/>
    <x v="1"/>
    <x v="861"/>
    <x v="264"/>
    <x v="0"/>
    <x v="1"/>
    <x v="3"/>
    <x v="3"/>
    <x v="3"/>
  </r>
  <r>
    <n v="976"/>
    <x v="952"/>
    <s v="Self-enabling value-added artificial intelligence"/>
    <n v="4000"/>
    <n v="12886"/>
    <n v="322"/>
    <x v="1"/>
    <n v="140"/>
    <m/>
    <x v="1"/>
    <x v="1"/>
    <x v="862"/>
    <x v="65"/>
    <x v="0"/>
    <x v="1"/>
    <x v="3"/>
    <x v="3"/>
    <x v="3"/>
  </r>
  <r>
    <n v="977"/>
    <x v="597"/>
    <s v="Vision-oriented interactive solution"/>
    <n v="7000"/>
    <n v="5177"/>
    <n v="74"/>
    <x v="0"/>
    <n v="67"/>
    <m/>
    <x v="1"/>
    <x v="1"/>
    <x v="863"/>
    <x v="861"/>
    <x v="0"/>
    <x v="0"/>
    <x v="0"/>
    <x v="0"/>
    <x v="0"/>
  </r>
  <r>
    <n v="978"/>
    <x v="953"/>
    <s v="Fundamental user-facing productivity"/>
    <n v="1000"/>
    <n v="8641"/>
    <n v="864"/>
    <x v="1"/>
    <n v="92"/>
    <m/>
    <x v="1"/>
    <x v="1"/>
    <x v="864"/>
    <x v="862"/>
    <x v="0"/>
    <x v="0"/>
    <x v="11"/>
    <x v="6"/>
    <x v="11"/>
  </r>
  <r>
    <n v="979"/>
    <x v="954"/>
    <s v="Innovative well-modulated capability"/>
    <n v="60200"/>
    <n v="86244"/>
    <n v="143"/>
    <x v="1"/>
    <n v="1015"/>
    <m/>
    <x v="4"/>
    <x v="4"/>
    <x v="527"/>
    <x v="454"/>
    <x v="0"/>
    <x v="0"/>
    <x v="3"/>
    <x v="3"/>
    <x v="3"/>
  </r>
  <r>
    <n v="980"/>
    <x v="955"/>
    <s v="Universal fault-tolerant orchestration"/>
    <n v="195200"/>
    <n v="78630"/>
    <n v="40"/>
    <x v="0"/>
    <n v="742"/>
    <m/>
    <x v="1"/>
    <x v="1"/>
    <x v="865"/>
    <x v="863"/>
    <x v="1"/>
    <x v="0"/>
    <x v="9"/>
    <x v="5"/>
    <x v="9"/>
  </r>
  <r>
    <n v="981"/>
    <x v="956"/>
    <s v="Grass-roots executive synergy"/>
    <n v="6700"/>
    <n v="11941"/>
    <n v="178"/>
    <x v="1"/>
    <n v="323"/>
    <m/>
    <x v="1"/>
    <x v="1"/>
    <x v="866"/>
    <x v="864"/>
    <x v="0"/>
    <x v="0"/>
    <x v="2"/>
    <x v="2"/>
    <x v="2"/>
  </r>
  <r>
    <n v="982"/>
    <x v="957"/>
    <s v="Multi-layered optimal application"/>
    <n v="7200"/>
    <n v="6115"/>
    <n v="85"/>
    <x v="0"/>
    <n v="75"/>
    <m/>
    <x v="1"/>
    <x v="1"/>
    <x v="867"/>
    <x v="865"/>
    <x v="0"/>
    <x v="1"/>
    <x v="4"/>
    <x v="4"/>
    <x v="4"/>
  </r>
  <r>
    <n v="983"/>
    <x v="958"/>
    <s v="Business-focused full-range core"/>
    <n v="129100"/>
    <n v="188404"/>
    <n v="146"/>
    <x v="1"/>
    <n v="2326"/>
    <m/>
    <x v="1"/>
    <x v="1"/>
    <x v="868"/>
    <x v="866"/>
    <x v="0"/>
    <x v="0"/>
    <x v="4"/>
    <x v="4"/>
    <x v="4"/>
  </r>
  <r>
    <n v="984"/>
    <x v="959"/>
    <s v="Exclusive system-worthy Graphic Interface"/>
    <n v="6500"/>
    <n v="9910"/>
    <n v="152"/>
    <x v="1"/>
    <n v="381"/>
    <m/>
    <x v="1"/>
    <x v="1"/>
    <x v="105"/>
    <x v="867"/>
    <x v="0"/>
    <x v="0"/>
    <x v="3"/>
    <x v="3"/>
    <x v="3"/>
  </r>
  <r>
    <n v="985"/>
    <x v="960"/>
    <s v="Enhanced optimal ability"/>
    <n v="170600"/>
    <n v="114523"/>
    <n v="67"/>
    <x v="0"/>
    <n v="4405"/>
    <m/>
    <x v="1"/>
    <x v="1"/>
    <x v="481"/>
    <x v="868"/>
    <x v="0"/>
    <x v="1"/>
    <x v="1"/>
    <x v="1"/>
    <x v="1"/>
  </r>
  <r>
    <n v="986"/>
    <x v="961"/>
    <s v="Optional zero administration neural-net"/>
    <n v="7800"/>
    <n v="3144"/>
    <n v="40"/>
    <x v="0"/>
    <n v="92"/>
    <m/>
    <x v="1"/>
    <x v="1"/>
    <x v="253"/>
    <x v="296"/>
    <x v="0"/>
    <x v="0"/>
    <x v="1"/>
    <x v="1"/>
    <x v="1"/>
  </r>
  <r>
    <n v="987"/>
    <x v="962"/>
    <s v="Ameliorated foreground focus group"/>
    <n v="6200"/>
    <n v="13441"/>
    <n v="217"/>
    <x v="1"/>
    <n v="480"/>
    <m/>
    <x v="1"/>
    <x v="1"/>
    <x v="869"/>
    <x v="869"/>
    <x v="0"/>
    <x v="0"/>
    <x v="4"/>
    <x v="4"/>
    <x v="4"/>
  </r>
  <r>
    <n v="988"/>
    <x v="963"/>
    <s v="Triple-buffered multi-tasking matrices"/>
    <n v="9400"/>
    <n v="4899"/>
    <n v="52"/>
    <x v="0"/>
    <n v="64"/>
    <m/>
    <x v="1"/>
    <x v="1"/>
    <x v="864"/>
    <x v="274"/>
    <x v="0"/>
    <x v="0"/>
    <x v="15"/>
    <x v="5"/>
    <x v="15"/>
  </r>
  <r>
    <n v="989"/>
    <x v="964"/>
    <s v="Versatile dedicated migration"/>
    <n v="2400"/>
    <n v="11990"/>
    <n v="500"/>
    <x v="1"/>
    <n v="226"/>
    <m/>
    <x v="1"/>
    <x v="1"/>
    <x v="843"/>
    <x v="354"/>
    <x v="0"/>
    <x v="0"/>
    <x v="18"/>
    <x v="5"/>
    <x v="18"/>
  </r>
  <r>
    <n v="990"/>
    <x v="965"/>
    <s v="Devolved foreground customer loyalty"/>
    <n v="7800"/>
    <n v="6839"/>
    <n v="88"/>
    <x v="0"/>
    <n v="64"/>
    <m/>
    <x v="1"/>
    <x v="1"/>
    <x v="289"/>
    <x v="870"/>
    <x v="0"/>
    <x v="1"/>
    <x v="6"/>
    <x v="4"/>
    <x v="6"/>
  </r>
  <r>
    <n v="991"/>
    <x v="509"/>
    <s v="Reduced reciprocal focus group"/>
    <n v="9800"/>
    <n v="11091"/>
    <n v="113"/>
    <x v="1"/>
    <n v="241"/>
    <m/>
    <x v="1"/>
    <x v="1"/>
    <x v="870"/>
    <x v="871"/>
    <x v="0"/>
    <x v="1"/>
    <x v="1"/>
    <x v="1"/>
    <x v="1"/>
  </r>
  <r>
    <n v="992"/>
    <x v="966"/>
    <s v="Networked global migration"/>
    <n v="3100"/>
    <n v="13223"/>
    <n v="427"/>
    <x v="1"/>
    <n v="132"/>
    <m/>
    <x v="1"/>
    <x v="1"/>
    <x v="871"/>
    <x v="98"/>
    <x v="0"/>
    <x v="1"/>
    <x v="6"/>
    <x v="4"/>
    <x v="6"/>
  </r>
  <r>
    <n v="993"/>
    <x v="967"/>
    <s v="De-engineered even-keeled definition"/>
    <n v="9800"/>
    <n v="7608"/>
    <n v="78"/>
    <x v="3"/>
    <n v="75"/>
    <m/>
    <x v="6"/>
    <x v="6"/>
    <x v="872"/>
    <x v="872"/>
    <x v="0"/>
    <x v="1"/>
    <x v="14"/>
    <x v="7"/>
    <x v="14"/>
  </r>
  <r>
    <n v="994"/>
    <x v="968"/>
    <s v="Implemented bi-directional flexibility"/>
    <n v="141100"/>
    <n v="74073"/>
    <n v="52"/>
    <x v="0"/>
    <n v="842"/>
    <m/>
    <x v="1"/>
    <x v="1"/>
    <x v="873"/>
    <x v="873"/>
    <x v="0"/>
    <x v="1"/>
    <x v="18"/>
    <x v="5"/>
    <x v="18"/>
  </r>
  <r>
    <n v="995"/>
    <x v="969"/>
    <s v="Vision-oriented scalable definition"/>
    <n v="97300"/>
    <n v="153216"/>
    <n v="157"/>
    <x v="1"/>
    <n v="2043"/>
    <m/>
    <x v="1"/>
    <x v="1"/>
    <x v="874"/>
    <x v="526"/>
    <x v="0"/>
    <x v="1"/>
    <x v="0"/>
    <x v="0"/>
    <x v="0"/>
  </r>
  <r>
    <n v="996"/>
    <x v="970"/>
    <s v="Future-proofed upward-trending migration"/>
    <n v="6600"/>
    <n v="4814"/>
    <n v="73"/>
    <x v="0"/>
    <n v="112"/>
    <m/>
    <x v="1"/>
    <x v="1"/>
    <x v="875"/>
    <x v="874"/>
    <x v="0"/>
    <x v="0"/>
    <x v="3"/>
    <x v="3"/>
    <x v="3"/>
  </r>
  <r>
    <n v="997"/>
    <x v="971"/>
    <s v="Right-sized full-range throughput"/>
    <n v="7600"/>
    <n v="4603"/>
    <n v="61"/>
    <x v="3"/>
    <n v="139"/>
    <m/>
    <x v="6"/>
    <x v="6"/>
    <x v="876"/>
    <x v="875"/>
    <x v="0"/>
    <x v="0"/>
    <x v="3"/>
    <x v="3"/>
    <x v="3"/>
  </r>
  <r>
    <n v="998"/>
    <x v="972"/>
    <s v="Polarized composite customer loyalty"/>
    <n v="66600"/>
    <n v="37823"/>
    <n v="57"/>
    <x v="0"/>
    <n v="374"/>
    <m/>
    <x v="1"/>
    <x v="1"/>
    <x v="877"/>
    <x v="876"/>
    <x v="0"/>
    <x v="1"/>
    <x v="7"/>
    <x v="1"/>
    <x v="7"/>
  </r>
  <r>
    <n v="999"/>
    <x v="973"/>
    <s v="Expanded eco-centric policy"/>
    <n v="111100"/>
    <n v="62819"/>
    <n v="57"/>
    <x v="3"/>
    <n v="1122"/>
    <m/>
    <x v="1"/>
    <x v="1"/>
    <x v="878"/>
    <x v="877"/>
    <x v="0"/>
    <x v="0"/>
    <x v="0"/>
    <x v="0"/>
    <x v="0"/>
  </r>
  <r>
    <m/>
    <x v="974"/>
    <m/>
    <m/>
    <m/>
    <m/>
    <x v="4"/>
    <m/>
    <m/>
    <x v="7"/>
    <x v="7"/>
    <x v="879"/>
    <x v="878"/>
    <x v="2"/>
    <x v="2"/>
    <x v="24"/>
    <x v="9"/>
    <x v="24"/>
  </r>
  <r>
    <n v="1000"/>
    <x v="974"/>
    <m/>
    <m/>
    <m/>
    <m/>
    <x v="4"/>
    <m/>
    <m/>
    <x v="7"/>
    <x v="7"/>
    <x v="879"/>
    <x v="878"/>
    <x v="2"/>
    <x v="2"/>
    <x v="24"/>
    <x v="9"/>
    <x v="24"/>
  </r>
  <r>
    <m/>
    <x v="974"/>
    <m/>
    <m/>
    <m/>
    <m/>
    <x v="4"/>
    <m/>
    <m/>
    <x v="7"/>
    <x v="7"/>
    <x v="879"/>
    <x v="878"/>
    <x v="2"/>
    <x v="2"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m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m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"/>
    <x v="0"/>
    <n v="53"/>
    <m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m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m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m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m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m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m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m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"/>
    <x v="0"/>
    <n v="55"/>
    <m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m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m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m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m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m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m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m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m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m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m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m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m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m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m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m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m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m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m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m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m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m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m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m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m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m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m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m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m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4"/>
    <x v="1"/>
    <n v="222"/>
    <m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m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m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m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m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m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m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m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m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m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m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m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m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m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m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m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m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m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m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m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m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m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m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m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m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m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m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m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m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m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m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m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m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m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m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m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m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m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m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m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m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m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m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m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m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m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m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m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m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m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m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m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m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m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m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m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m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m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m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m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m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m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m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m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m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m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m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m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m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m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m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m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m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m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m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m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m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m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m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m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m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m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m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m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m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m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m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m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m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"/>
    <x v="1"/>
    <n v="89"/>
    <m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m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m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m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m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m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m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m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m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m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m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m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m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m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m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m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m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m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m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m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m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m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m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m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m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m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m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m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m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m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m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m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m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m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m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m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m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m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m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m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m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m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m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m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m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m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m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m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m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m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m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m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m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m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m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m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m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m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9"/>
    <x v="0"/>
    <n v="24"/>
    <m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m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m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m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m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m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m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m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m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m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m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m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m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m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2"/>
    <x v="1"/>
    <n v="80"/>
    <m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m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m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m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m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m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m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m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m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m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m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m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m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m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m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m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m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m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m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m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m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m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m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m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m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m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m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m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m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m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m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m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m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m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m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m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m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m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m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m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m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m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m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m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m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m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m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m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m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m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m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"/>
    <x v="0"/>
    <n v="15"/>
    <m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m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m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m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m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m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m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m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m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m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m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m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m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m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m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m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m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m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m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m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m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m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m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m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m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m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m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m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m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m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m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m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m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m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m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m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10"/>
    <x v="0"/>
    <n v="10"/>
    <m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m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m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m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m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m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m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m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m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m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m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m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m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m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m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m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m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m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m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m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m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m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m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m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m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m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m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9"/>
    <x v="3"/>
    <n v="64"/>
    <m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m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m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m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m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m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m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m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m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m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m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m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m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m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m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m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m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m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m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m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m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m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m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m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m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m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m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m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m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m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m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m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m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m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m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m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m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m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m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m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m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m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m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m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m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m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m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m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m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m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m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m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m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m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m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m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m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m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m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m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m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m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m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m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m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m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m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m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m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m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m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m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m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m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m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m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m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m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m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m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m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m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m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m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m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m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m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m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m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m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m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m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m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m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m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m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m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m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m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m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m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m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m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m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m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m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m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m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m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m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m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m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m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m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m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m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m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m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m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m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m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m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m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m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m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m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m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m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m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m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m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m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m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m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m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m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m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m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m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m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m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m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m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m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m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m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m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m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m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m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m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m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m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m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m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m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m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m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m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m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m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m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m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m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m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m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m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m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m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m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m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m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m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m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m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m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m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m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m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m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m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m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m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m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m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m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m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m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m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m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m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m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6"/>
    <x v="0"/>
    <n v="133"/>
    <m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m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m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m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m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m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m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m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m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m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m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m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m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m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m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m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m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m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m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m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m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m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m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m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m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m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m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m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m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m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m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m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m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m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m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m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m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m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m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m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m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m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m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m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m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m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m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m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m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m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m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m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m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m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m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m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m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m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m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m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m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m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m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m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m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m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m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m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m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m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m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m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m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m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m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m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m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m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m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m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m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m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m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m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m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m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m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m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m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m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m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m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m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m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m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m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m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m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m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m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m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m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m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m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m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m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m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m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m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m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m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m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m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m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m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m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m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m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m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m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m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"/>
    <x v="0"/>
    <n v="94"/>
    <m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m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m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m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m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m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m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m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m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m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m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m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m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m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m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m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m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m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m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m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m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m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m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m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m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m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m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m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m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m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m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m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m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m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m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m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m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m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m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m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m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m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m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m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"/>
    <x v="1"/>
    <n v="147"/>
    <m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m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m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m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m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m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m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m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m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m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m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m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m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m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m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m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m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m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m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m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m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m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m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m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m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m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m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m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m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m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m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m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m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m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m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m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m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m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m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m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m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m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m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m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m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m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m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m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m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m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m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m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m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m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m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m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m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m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m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m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m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m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m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m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m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m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m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m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m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m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m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m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m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m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m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m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m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m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m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m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m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m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m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m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m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m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m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m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m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m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m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m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m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m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m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m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m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m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m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m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m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m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m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m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m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m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m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m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m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m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m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m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m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m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m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m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m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m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m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m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m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m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m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m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m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m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m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m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m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m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m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m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m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m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m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m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m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m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m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m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m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m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m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m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m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m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"/>
    <x v="0"/>
    <n v="94"/>
    <m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m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m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m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m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m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m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m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m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m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m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m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m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m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m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m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m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m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m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m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m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m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m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m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m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m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m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m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m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m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m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m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m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m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m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m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m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m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m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m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m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m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m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m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m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m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m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m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m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m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m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m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m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m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m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m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m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m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m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m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m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m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m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m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m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m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m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m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m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m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m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m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m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m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m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m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m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m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m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m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m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m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m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m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m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m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m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m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m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m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m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m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m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m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m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m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m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m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m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m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m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m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m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m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m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5"/>
    <x v="0"/>
    <n v="67"/>
    <m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m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m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m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m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m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m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m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m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m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m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m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m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m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m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m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m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m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m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m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m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m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m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m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m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m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m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m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m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m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m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m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m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m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m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m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m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m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m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m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m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m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m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m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m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m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m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m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m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7"/>
    <x v="1"/>
    <n v="132"/>
    <m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m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m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m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m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m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m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m/>
    <x v="1"/>
    <s v="USD"/>
    <n v="1467176400"/>
    <n v="14677812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x v="0"/>
    <s v="Pre-emptive tertiary standardization"/>
    <n v="100"/>
    <n v="0"/>
    <n v="0"/>
    <x v="0"/>
    <n v="0"/>
    <m/>
    <s v="CA"/>
    <s v="CAD"/>
    <n v="1448690400"/>
    <x v="0"/>
    <n v="1450159200"/>
    <d v="2015-12-15T00:00:00"/>
  </r>
  <r>
    <x v="1"/>
    <s v="Managed bottom-line architecture"/>
    <n v="1400"/>
    <n v="14560"/>
    <n v="1040"/>
    <x v="1"/>
    <n v="158"/>
    <m/>
    <s v="US"/>
    <s v="USD"/>
    <n v="1408424400"/>
    <x v="1"/>
    <n v="1408597200"/>
    <d v="2014-08-21T00:00:00"/>
  </r>
  <r>
    <x v="2"/>
    <s v="Function-based leadingedge pricing structure"/>
    <n v="108400"/>
    <n v="142523"/>
    <n v="131"/>
    <x v="1"/>
    <n v="1425"/>
    <m/>
    <s v="AU"/>
    <s v="AUD"/>
    <n v="1384668000"/>
    <x v="2"/>
    <n v="1384840800"/>
    <d v="2013-11-19T00:00:00"/>
  </r>
  <r>
    <x v="3"/>
    <s v="Vision-oriented fresh-thinking conglomeration"/>
    <n v="4200"/>
    <n v="2477"/>
    <n v="59"/>
    <x v="0"/>
    <n v="24"/>
    <m/>
    <s v="US"/>
    <s v="USD"/>
    <n v="1565499600"/>
    <x v="3"/>
    <n v="1568955600"/>
    <d v="2019-09-20T00:00:00"/>
  </r>
  <r>
    <x v="4"/>
    <s v="Proactive foreground core"/>
    <n v="7600"/>
    <n v="5265"/>
    <n v="69"/>
    <x v="0"/>
    <n v="53"/>
    <m/>
    <s v="US"/>
    <s v="USD"/>
    <n v="1547964000"/>
    <x v="4"/>
    <n v="1548309600"/>
    <d v="2019-01-24T00:00:00"/>
  </r>
  <r>
    <x v="5"/>
    <s v="Open-source optimizing database"/>
    <n v="7600"/>
    <n v="13195"/>
    <n v="174"/>
    <x v="1"/>
    <n v="174"/>
    <m/>
    <s v="DK"/>
    <s v="DKK"/>
    <n v="1346130000"/>
    <x v="5"/>
    <n v="1347080400"/>
    <d v="2012-09-08T00:00:00"/>
  </r>
  <r>
    <x v="6"/>
    <s v="Operative upward-trending algorithm"/>
    <n v="5200"/>
    <n v="1090"/>
    <n v="21"/>
    <x v="0"/>
    <n v="18"/>
    <m/>
    <s v="GB"/>
    <s v="GBP"/>
    <n v="1505278800"/>
    <x v="6"/>
    <n v="1505365200"/>
    <d v="2017-09-14T00:00:00"/>
  </r>
  <r>
    <x v="7"/>
    <s v="Centralized cohesive challenge"/>
    <n v="4500"/>
    <n v="14741"/>
    <n v="328"/>
    <x v="1"/>
    <n v="227"/>
    <m/>
    <s v="DK"/>
    <s v="DKK"/>
    <n v="1439442000"/>
    <x v="7"/>
    <n v="1439614800"/>
    <d v="2015-08-15T00:00:00"/>
  </r>
  <r>
    <x v="8"/>
    <s v="Exclusive attitude-oriented intranet"/>
    <n v="110100"/>
    <n v="21946"/>
    <n v="20"/>
    <x v="2"/>
    <n v="708"/>
    <m/>
    <s v="DK"/>
    <s v="DKK"/>
    <n v="1281330000"/>
    <x v="8"/>
    <n v="1281502800"/>
    <d v="2010-08-11T00:00:00"/>
  </r>
  <r>
    <x v="9"/>
    <s v="Open-source fresh-thinking model"/>
    <n v="6200"/>
    <n v="3208"/>
    <n v="52"/>
    <x v="0"/>
    <n v="44"/>
    <m/>
    <s v="US"/>
    <s v="USD"/>
    <n v="1379566800"/>
    <x v="9"/>
    <n v="1383804000"/>
    <d v="2013-11-07T00:00:00"/>
  </r>
  <r>
    <x v="10"/>
    <s v="Monitored empowering installation"/>
    <n v="5200"/>
    <n v="13838"/>
    <n v="266"/>
    <x v="1"/>
    <n v="220"/>
    <m/>
    <s v="US"/>
    <s v="USD"/>
    <n v="1281762000"/>
    <x v="10"/>
    <n v="1285909200"/>
    <d v="2010-10-01T00:00:00"/>
  </r>
  <r>
    <x v="11"/>
    <s v="Grass-roots zero administration system engine"/>
    <n v="6300"/>
    <n v="3030"/>
    <n v="48"/>
    <x v="0"/>
    <n v="27"/>
    <m/>
    <s v="US"/>
    <s v="USD"/>
    <n v="1285045200"/>
    <x v="11"/>
    <n v="1285563600"/>
    <d v="2010-09-27T00:00:00"/>
  </r>
  <r>
    <x v="12"/>
    <s v="Assimilated hybrid intranet"/>
    <n v="6300"/>
    <n v="5629"/>
    <n v="89"/>
    <x v="0"/>
    <n v="55"/>
    <m/>
    <s v="US"/>
    <s v="USD"/>
    <n v="1571720400"/>
    <x v="12"/>
    <n v="1572411600"/>
    <d v="2019-10-30T00:00:00"/>
  </r>
  <r>
    <x v="13"/>
    <s v="Multi-tiered directional open architecture"/>
    <n v="4200"/>
    <n v="10295"/>
    <n v="245"/>
    <x v="1"/>
    <n v="98"/>
    <m/>
    <s v="US"/>
    <s v="USD"/>
    <n v="1465621200"/>
    <x v="13"/>
    <n v="1466658000"/>
    <d v="2016-06-23T00:00:00"/>
  </r>
  <r>
    <x v="14"/>
    <s v="Cloned directional synergy"/>
    <n v="28200"/>
    <n v="18829"/>
    <n v="67"/>
    <x v="0"/>
    <n v="200"/>
    <m/>
    <s v="US"/>
    <s v="USD"/>
    <n v="1331013600"/>
    <x v="14"/>
    <n v="1333342800"/>
    <d v="2012-04-02T00:00:00"/>
  </r>
  <r>
    <x v="15"/>
    <s v="Extended eco-centric pricing structure"/>
    <n v="81200"/>
    <n v="38414"/>
    <n v="47"/>
    <x v="0"/>
    <n v="452"/>
    <m/>
    <s v="US"/>
    <s v="USD"/>
    <n v="1575957600"/>
    <x v="15"/>
    <n v="1576303200"/>
    <d v="2019-12-14T00:00:00"/>
  </r>
  <r>
    <x v="16"/>
    <s v="Cross-platform systemic adapter"/>
    <n v="1700"/>
    <n v="11041"/>
    <n v="649"/>
    <x v="1"/>
    <n v="100"/>
    <m/>
    <s v="US"/>
    <s v="USD"/>
    <n v="1390370400"/>
    <x v="16"/>
    <n v="1392271200"/>
    <d v="2014-02-13T00:00:00"/>
  </r>
  <r>
    <x v="17"/>
    <s v="Seamless 4thgeneration methodology"/>
    <n v="84600"/>
    <n v="134845"/>
    <n v="159"/>
    <x v="1"/>
    <n v="1249"/>
    <m/>
    <s v="US"/>
    <s v="USD"/>
    <n v="1294812000"/>
    <x v="17"/>
    <n v="1294898400"/>
    <d v="2011-01-13T00:00:00"/>
  </r>
  <r>
    <x v="18"/>
    <s v="Exclusive needs-based adapter"/>
    <n v="9100"/>
    <n v="6089"/>
    <n v="67"/>
    <x v="3"/>
    <n v="135"/>
    <m/>
    <s v="US"/>
    <s v="USD"/>
    <n v="1536382800"/>
    <x v="18"/>
    <n v="1537074000"/>
    <d v="2018-09-16T00:00:00"/>
  </r>
  <r>
    <x v="19"/>
    <s v="Down-sized cohesive archive"/>
    <n v="62500"/>
    <n v="30331"/>
    <n v="49"/>
    <x v="0"/>
    <n v="674"/>
    <m/>
    <s v="US"/>
    <s v="USD"/>
    <n v="1551679200"/>
    <x v="19"/>
    <n v="1553490000"/>
    <d v="2019-03-25T00:00:00"/>
  </r>
  <r>
    <x v="20"/>
    <s v="Proactive composite alliance"/>
    <n v="131800"/>
    <n v="147936"/>
    <n v="112"/>
    <x v="1"/>
    <n v="1396"/>
    <m/>
    <s v="US"/>
    <s v="USD"/>
    <n v="1406523600"/>
    <x v="20"/>
    <n v="1406523600"/>
    <d v="2014-07-28T00:00:00"/>
  </r>
  <r>
    <x v="21"/>
    <s v="Re-engineered intangible definition"/>
    <n v="94000"/>
    <n v="38533"/>
    <n v="41"/>
    <x v="0"/>
    <n v="558"/>
    <m/>
    <s v="US"/>
    <s v="USD"/>
    <n v="1313384400"/>
    <x v="21"/>
    <n v="1316322000"/>
    <d v="2011-09-18T00:00:00"/>
  </r>
  <r>
    <x v="22"/>
    <s v="Enhanced dynamic definition"/>
    <n v="59100"/>
    <n v="75690"/>
    <n v="128"/>
    <x v="1"/>
    <n v="890"/>
    <m/>
    <s v="US"/>
    <s v="USD"/>
    <n v="1522731600"/>
    <x v="22"/>
    <n v="1524027600"/>
    <d v="2018-04-18T00:00:00"/>
  </r>
  <r>
    <x v="23"/>
    <s v="Devolved next generation adapter"/>
    <n v="4500"/>
    <n v="14942"/>
    <n v="332"/>
    <x v="1"/>
    <n v="142"/>
    <m/>
    <s v="GB"/>
    <s v="GBP"/>
    <n v="1550124000"/>
    <x v="23"/>
    <n v="1554699600"/>
    <d v="2019-04-08T00:00:00"/>
  </r>
  <r>
    <x v="24"/>
    <s v="Cross-platform intermediate frame"/>
    <n v="92400"/>
    <n v="104257"/>
    <n v="113"/>
    <x v="1"/>
    <n v="2673"/>
    <m/>
    <s v="US"/>
    <s v="USD"/>
    <n v="1403326800"/>
    <x v="24"/>
    <n v="1403499600"/>
    <d v="2014-06-23T00:00:00"/>
  </r>
  <r>
    <x v="25"/>
    <s v="Monitored impactful analyzer"/>
    <n v="5500"/>
    <n v="11904"/>
    <n v="216"/>
    <x v="1"/>
    <n v="163"/>
    <m/>
    <s v="US"/>
    <s v="USD"/>
    <n v="1305694800"/>
    <x v="25"/>
    <n v="1307422800"/>
    <d v="2011-06-07T00:00:00"/>
  </r>
  <r>
    <x v="26"/>
    <s v="Optional responsive customer loyalty"/>
    <n v="107500"/>
    <n v="51814"/>
    <n v="48"/>
    <x v="3"/>
    <n v="1480"/>
    <m/>
    <s v="US"/>
    <s v="USD"/>
    <n v="1533013200"/>
    <x v="26"/>
    <n v="1535346000"/>
    <d v="2018-08-27T00:00:00"/>
  </r>
  <r>
    <x v="27"/>
    <s v="Diverse transitional migration"/>
    <n v="2000"/>
    <n v="1599"/>
    <n v="80"/>
    <x v="0"/>
    <n v="15"/>
    <m/>
    <s v="US"/>
    <s v="USD"/>
    <n v="1443848400"/>
    <x v="27"/>
    <n v="1444539600"/>
    <d v="2015-10-11T00:00:00"/>
  </r>
  <r>
    <x v="28"/>
    <s v="Synchronized global task-force"/>
    <n v="130800"/>
    <n v="137635"/>
    <n v="105"/>
    <x v="1"/>
    <n v="2220"/>
    <m/>
    <s v="US"/>
    <s v="USD"/>
    <n v="1265695200"/>
    <x v="28"/>
    <n v="1267682400"/>
    <d v="2010-03-04T00:00:00"/>
  </r>
  <r>
    <x v="29"/>
    <s v="Focused 6thgeneration forecast"/>
    <n v="45900"/>
    <n v="150965"/>
    <n v="329"/>
    <x v="1"/>
    <n v="1606"/>
    <m/>
    <s v="CH"/>
    <s v="CHF"/>
    <n v="1532062800"/>
    <x v="29"/>
    <n v="1535518800"/>
    <d v="2018-08-29T00:00:00"/>
  </r>
  <r>
    <x v="30"/>
    <s v="Down-sized analyzing challenge"/>
    <n v="9000"/>
    <n v="14455"/>
    <n v="161"/>
    <x v="1"/>
    <n v="129"/>
    <m/>
    <s v="US"/>
    <s v="USD"/>
    <n v="1558674000"/>
    <x v="30"/>
    <n v="1559106000"/>
    <d v="2019-05-29T00:00:00"/>
  </r>
  <r>
    <x v="31"/>
    <s v="Progressive needs-based focus group"/>
    <n v="3500"/>
    <n v="10850"/>
    <n v="310"/>
    <x v="1"/>
    <n v="226"/>
    <m/>
    <s v="GB"/>
    <s v="GBP"/>
    <n v="1451973600"/>
    <x v="31"/>
    <n v="1454392800"/>
    <d v="2016-02-02T00:00:00"/>
  </r>
  <r>
    <x v="32"/>
    <s v="Ergonomic 6thgeneration success"/>
    <n v="101000"/>
    <n v="87676"/>
    <n v="87"/>
    <x v="0"/>
    <n v="2307"/>
    <m/>
    <s v="IT"/>
    <s v="EUR"/>
    <n v="1515564000"/>
    <x v="32"/>
    <n v="1517896800"/>
    <d v="2018-02-06T00:00:00"/>
  </r>
  <r>
    <x v="33"/>
    <s v="Exclusive interactive approach"/>
    <n v="50200"/>
    <n v="189666"/>
    <n v="378"/>
    <x v="1"/>
    <n v="5419"/>
    <m/>
    <s v="US"/>
    <s v="USD"/>
    <n v="1412485200"/>
    <x v="33"/>
    <n v="1415685600"/>
    <d v="2014-11-11T00:00:00"/>
  </r>
  <r>
    <x v="34"/>
    <s v="Reverse-engineered asynchronous archive"/>
    <n v="9300"/>
    <n v="14025"/>
    <n v="151"/>
    <x v="1"/>
    <n v="165"/>
    <m/>
    <s v="US"/>
    <s v="USD"/>
    <n v="1490245200"/>
    <x v="34"/>
    <n v="1490677200"/>
    <d v="2017-03-28T00:00:00"/>
  </r>
  <r>
    <x v="35"/>
    <s v="Synergized intangible challenge"/>
    <n v="125500"/>
    <n v="188628"/>
    <n v="150"/>
    <x v="1"/>
    <n v="1965"/>
    <m/>
    <s v="DK"/>
    <s v="DKK"/>
    <n v="1547877600"/>
    <x v="35"/>
    <n v="1551506400"/>
    <d v="2019-03-02T00:00:00"/>
  </r>
  <r>
    <x v="36"/>
    <s v="Monitored multi-state encryption"/>
    <n v="700"/>
    <n v="1101"/>
    <n v="157"/>
    <x v="1"/>
    <n v="16"/>
    <m/>
    <s v="US"/>
    <s v="USD"/>
    <n v="1298700000"/>
    <x v="36"/>
    <n v="1300856400"/>
    <d v="2011-03-23T00:00:00"/>
  </r>
  <r>
    <x v="37"/>
    <s v="Profound attitude-oriented functionalities"/>
    <n v="8100"/>
    <n v="11339"/>
    <n v="140"/>
    <x v="1"/>
    <n v="107"/>
    <m/>
    <s v="US"/>
    <s v="USD"/>
    <n v="1570338000"/>
    <x v="37"/>
    <n v="1573192800"/>
    <d v="2019-11-08T00:00:00"/>
  </r>
  <r>
    <x v="38"/>
    <s v="Digitized client-driven database"/>
    <n v="3100"/>
    <n v="10085"/>
    <n v="325"/>
    <x v="1"/>
    <n v="134"/>
    <m/>
    <s v="US"/>
    <s v="USD"/>
    <n v="1287378000"/>
    <x v="38"/>
    <n v="1287810000"/>
    <d v="2010-10-23T00:00:00"/>
  </r>
  <r>
    <x v="39"/>
    <s v="Organized bi-directional function"/>
    <n v="9900"/>
    <n v="5027"/>
    <n v="51"/>
    <x v="0"/>
    <n v="88"/>
    <m/>
    <s v="DK"/>
    <s v="DKK"/>
    <n v="1361772000"/>
    <x v="39"/>
    <n v="1362978000"/>
    <d v="2013-03-11T00:00:00"/>
  </r>
  <r>
    <x v="40"/>
    <s v="Reduced stable middleware"/>
    <n v="8800"/>
    <n v="14878"/>
    <n v="169"/>
    <x v="1"/>
    <n v="198"/>
    <m/>
    <s v="US"/>
    <s v="USD"/>
    <n v="1275714000"/>
    <x v="40"/>
    <n v="1277355600"/>
    <d v="2010-06-24T00:00:00"/>
  </r>
  <r>
    <x v="41"/>
    <s v="Universal 5thgeneration neural-net"/>
    <n v="5600"/>
    <n v="11924"/>
    <n v="213"/>
    <x v="1"/>
    <n v="111"/>
    <m/>
    <s v="IT"/>
    <s v="EUR"/>
    <n v="1346734800"/>
    <x v="41"/>
    <n v="1348981200"/>
    <d v="2012-09-30T00:00:00"/>
  </r>
  <r>
    <x v="42"/>
    <s v="Virtual uniform frame"/>
    <n v="1800"/>
    <n v="7991"/>
    <n v="444"/>
    <x v="1"/>
    <n v="222"/>
    <m/>
    <s v="US"/>
    <s v="USD"/>
    <n v="1309755600"/>
    <x v="42"/>
    <n v="1310533200"/>
    <d v="2011-07-13T00:00:00"/>
  </r>
  <r>
    <x v="43"/>
    <s v="Profound explicit paradigm"/>
    <n v="90200"/>
    <n v="167717"/>
    <n v="186"/>
    <x v="1"/>
    <n v="6212"/>
    <m/>
    <s v="US"/>
    <s v="USD"/>
    <n v="1406178000"/>
    <x v="43"/>
    <n v="1407560400"/>
    <d v="2014-08-09T00:00:00"/>
  </r>
  <r>
    <x v="44"/>
    <s v="Visionary real-time groupware"/>
    <n v="1600"/>
    <n v="10541"/>
    <n v="659"/>
    <x v="1"/>
    <n v="98"/>
    <m/>
    <s v="DK"/>
    <s v="DKK"/>
    <n v="1552798800"/>
    <x v="44"/>
    <n v="1552885200"/>
    <d v="2019-03-18T00:00:00"/>
  </r>
  <r>
    <x v="45"/>
    <s v="Networked tertiary Graphical User Interface"/>
    <n v="9500"/>
    <n v="4530"/>
    <n v="48"/>
    <x v="0"/>
    <n v="48"/>
    <m/>
    <s v="US"/>
    <s v="USD"/>
    <n v="1478062800"/>
    <x v="45"/>
    <n v="1479362400"/>
    <d v="2016-11-17T00:00:00"/>
  </r>
  <r>
    <x v="46"/>
    <s v="Virtual grid-enabled task-force"/>
    <n v="3700"/>
    <n v="4247"/>
    <n v="115"/>
    <x v="1"/>
    <n v="92"/>
    <m/>
    <s v="US"/>
    <s v="USD"/>
    <n v="1278565200"/>
    <x v="46"/>
    <n v="1280552400"/>
    <d v="2010-07-31T00:00:00"/>
  </r>
  <r>
    <x v="47"/>
    <s v="Function-based multi-state software"/>
    <n v="1500"/>
    <n v="7129"/>
    <n v="475"/>
    <x v="1"/>
    <n v="149"/>
    <m/>
    <s v="US"/>
    <s v="USD"/>
    <n v="1396069200"/>
    <x v="47"/>
    <n v="1398661200"/>
    <d v="2014-04-28T00:00:00"/>
  </r>
  <r>
    <x v="48"/>
    <s v="Optimized leadingedge concept"/>
    <n v="33300"/>
    <n v="128862"/>
    <n v="387"/>
    <x v="1"/>
    <n v="2431"/>
    <m/>
    <s v="US"/>
    <s v="USD"/>
    <n v="1435208400"/>
    <x v="48"/>
    <n v="1436245200"/>
    <d v="2015-07-07T00:00:00"/>
  </r>
  <r>
    <x v="49"/>
    <s v="Sharable holistic interface"/>
    <n v="7200"/>
    <n v="13653"/>
    <n v="190"/>
    <x v="1"/>
    <n v="303"/>
    <m/>
    <s v="US"/>
    <s v="USD"/>
    <n v="1571547600"/>
    <x v="49"/>
    <n v="1575439200"/>
    <d v="2019-12-04T00:00:00"/>
  </r>
  <r>
    <x v="50"/>
    <s v="Down-sized system-worthy secured line"/>
    <n v="100"/>
    <n v="2"/>
    <n v="2"/>
    <x v="0"/>
    <n v="1"/>
    <m/>
    <s v="IT"/>
    <s v="EUR"/>
    <n v="1375333200"/>
    <x v="50"/>
    <n v="1377752400"/>
    <d v="2013-08-29T00:00:00"/>
  </r>
  <r>
    <x v="51"/>
    <s v="Inverse secondary infrastructure"/>
    <n v="158100"/>
    <n v="145243"/>
    <n v="92"/>
    <x v="0"/>
    <n v="1467"/>
    <m/>
    <s v="GB"/>
    <s v="GBP"/>
    <n v="1332824400"/>
    <x v="51"/>
    <n v="1334206800"/>
    <d v="2012-04-12T00:00:00"/>
  </r>
  <r>
    <x v="52"/>
    <s v="Organic foreground leverage"/>
    <n v="7200"/>
    <n v="2459"/>
    <n v="34"/>
    <x v="0"/>
    <n v="75"/>
    <m/>
    <s v="US"/>
    <s v="USD"/>
    <n v="1284526800"/>
    <x v="52"/>
    <n v="1284872400"/>
    <d v="2010-09-19T00:00:00"/>
  </r>
  <r>
    <x v="53"/>
    <s v="Reverse-engineered static concept"/>
    <n v="8800"/>
    <n v="12356"/>
    <n v="140"/>
    <x v="1"/>
    <n v="209"/>
    <m/>
    <s v="US"/>
    <s v="USD"/>
    <n v="1400562000"/>
    <x v="53"/>
    <n v="1403931600"/>
    <d v="2014-06-28T00:00:00"/>
  </r>
  <r>
    <x v="54"/>
    <s v="Multi-channeled neutral customer loyalty"/>
    <n v="6000"/>
    <n v="5392"/>
    <n v="90"/>
    <x v="0"/>
    <n v="120"/>
    <m/>
    <s v="US"/>
    <s v="USD"/>
    <n v="1520748000"/>
    <x v="54"/>
    <n v="1521262800"/>
    <d v="2018-03-17T00:00:00"/>
  </r>
  <r>
    <x v="55"/>
    <s v="Reverse-engineered bifurcated strategy"/>
    <n v="6600"/>
    <n v="11746"/>
    <n v="178"/>
    <x v="1"/>
    <n v="131"/>
    <m/>
    <s v="US"/>
    <s v="USD"/>
    <n v="1532926800"/>
    <x v="55"/>
    <n v="1533358800"/>
    <d v="2018-08-04T00:00:00"/>
  </r>
  <r>
    <x v="56"/>
    <s v="Horizontal context-sensitive knowledge user"/>
    <n v="8000"/>
    <n v="11493"/>
    <n v="144"/>
    <x v="1"/>
    <n v="164"/>
    <m/>
    <s v="US"/>
    <s v="USD"/>
    <n v="1420869600"/>
    <x v="56"/>
    <n v="1421474400"/>
    <d v="2015-01-17T00:00:00"/>
  </r>
  <r>
    <x v="57"/>
    <s v="Cross-group multi-state task-force"/>
    <n v="2900"/>
    <n v="6243"/>
    <n v="215"/>
    <x v="1"/>
    <n v="201"/>
    <m/>
    <s v="US"/>
    <s v="USD"/>
    <n v="1504242000"/>
    <x v="57"/>
    <n v="1505278800"/>
    <d v="2017-09-13T00:00:00"/>
  </r>
  <r>
    <x v="58"/>
    <s v="Expanded 3rdgeneration strategy"/>
    <n v="2700"/>
    <n v="6132"/>
    <n v="227"/>
    <x v="1"/>
    <n v="211"/>
    <m/>
    <s v="US"/>
    <s v="USD"/>
    <n v="1442811600"/>
    <x v="58"/>
    <n v="1443934800"/>
    <d v="2015-10-04T00:00:00"/>
  </r>
  <r>
    <x v="59"/>
    <s v="Assimilated real-time support"/>
    <n v="1400"/>
    <n v="3851"/>
    <n v="275"/>
    <x v="1"/>
    <n v="128"/>
    <m/>
    <s v="US"/>
    <s v="USD"/>
    <n v="1497243600"/>
    <x v="59"/>
    <n v="1498539600"/>
    <d v="2017-06-27T00:00:00"/>
  </r>
  <r>
    <x v="60"/>
    <s v="User-centric regional database"/>
    <n v="94200"/>
    <n v="135997"/>
    <n v="144"/>
    <x v="1"/>
    <n v="1600"/>
    <m/>
    <s v="CA"/>
    <s v="CAD"/>
    <n v="1342501200"/>
    <x v="60"/>
    <n v="1342760400"/>
    <d v="2012-07-20T00:00:00"/>
  </r>
  <r>
    <x v="61"/>
    <s v="Open-source zero administration complexity"/>
    <n v="199200"/>
    <n v="184750"/>
    <n v="93"/>
    <x v="0"/>
    <n v="2253"/>
    <m/>
    <s v="CA"/>
    <s v="CAD"/>
    <n v="1298268000"/>
    <x v="61"/>
    <n v="1301720400"/>
    <d v="2011-04-02T00:00:00"/>
  </r>
  <r>
    <x v="62"/>
    <s v="Organized incremental standardization"/>
    <n v="2000"/>
    <n v="14452"/>
    <n v="723"/>
    <x v="1"/>
    <n v="249"/>
    <m/>
    <s v="US"/>
    <s v="USD"/>
    <n v="1433480400"/>
    <x v="62"/>
    <n v="1433566800"/>
    <d v="2015-06-06T00:00:00"/>
  </r>
  <r>
    <x v="63"/>
    <s v="Assimilated didactic open system"/>
    <n v="4700"/>
    <n v="557"/>
    <n v="12"/>
    <x v="0"/>
    <n v="5"/>
    <m/>
    <s v="US"/>
    <s v="USD"/>
    <n v="1493355600"/>
    <x v="63"/>
    <n v="1493874000"/>
    <d v="2017-05-04T00:00:00"/>
  </r>
  <r>
    <x v="64"/>
    <s v="Vision-oriented logistical intranet"/>
    <n v="2800"/>
    <n v="2734"/>
    <n v="98"/>
    <x v="0"/>
    <n v="38"/>
    <m/>
    <s v="US"/>
    <s v="USD"/>
    <n v="1530507600"/>
    <x v="64"/>
    <n v="1531803600"/>
    <d v="2018-07-17T00:00:00"/>
  </r>
  <r>
    <x v="65"/>
    <s v="Mandatory incremental projection"/>
    <n v="6100"/>
    <n v="14405"/>
    <n v="236"/>
    <x v="1"/>
    <n v="236"/>
    <m/>
    <s v="US"/>
    <s v="USD"/>
    <n v="1296108000"/>
    <x v="65"/>
    <n v="1296712800"/>
    <d v="2011-02-03T00:00:00"/>
  </r>
  <r>
    <x v="66"/>
    <s v="Grass-roots needs-based encryption"/>
    <n v="2900"/>
    <n v="1307"/>
    <n v="45"/>
    <x v="0"/>
    <n v="12"/>
    <m/>
    <s v="US"/>
    <s v="USD"/>
    <n v="1428469200"/>
    <x v="66"/>
    <n v="1428901200"/>
    <d v="2015-04-13T00:00:00"/>
  </r>
  <r>
    <x v="67"/>
    <s v="Team-oriented 6thgeneration middleware"/>
    <n v="72600"/>
    <n v="117892"/>
    <n v="162"/>
    <x v="1"/>
    <n v="4065"/>
    <m/>
    <s v="GB"/>
    <s v="GBP"/>
    <n v="1264399200"/>
    <x v="67"/>
    <n v="1264831200"/>
    <d v="2010-01-30T00:00:00"/>
  </r>
  <r>
    <x v="68"/>
    <s v="Inverse multi-tasking installation"/>
    <n v="5700"/>
    <n v="14508"/>
    <n v="255"/>
    <x v="1"/>
    <n v="246"/>
    <m/>
    <s v="IT"/>
    <s v="EUR"/>
    <n v="1501131600"/>
    <x v="68"/>
    <n v="1505192400"/>
    <d v="2017-09-12T00:00:00"/>
  </r>
  <r>
    <x v="69"/>
    <s v="Switchable disintermediate moderator"/>
    <n v="7900"/>
    <n v="1901"/>
    <n v="24"/>
    <x v="3"/>
    <n v="17"/>
    <m/>
    <s v="US"/>
    <s v="USD"/>
    <n v="1292738400"/>
    <x v="69"/>
    <n v="1295676000"/>
    <d v="2011-01-22T00:00:00"/>
  </r>
  <r>
    <x v="70"/>
    <s v="Re-engineered 24/7 task-force"/>
    <n v="128000"/>
    <n v="158389"/>
    <n v="124"/>
    <x v="1"/>
    <n v="2475"/>
    <m/>
    <s v="IT"/>
    <s v="EUR"/>
    <n v="1288674000"/>
    <x v="70"/>
    <n v="1292911200"/>
    <d v="2010-12-21T00:00:00"/>
  </r>
  <r>
    <x v="71"/>
    <s v="Organic object-oriented budgetary management"/>
    <n v="6000"/>
    <n v="6484"/>
    <n v="108"/>
    <x v="1"/>
    <n v="76"/>
    <m/>
    <s v="US"/>
    <s v="USD"/>
    <n v="1575093600"/>
    <x v="71"/>
    <n v="1575439200"/>
    <d v="2019-12-04T00:00:00"/>
  </r>
  <r>
    <x v="72"/>
    <s v="Seamless coherent parallelism"/>
    <n v="600"/>
    <n v="4022"/>
    <n v="670"/>
    <x v="1"/>
    <n v="54"/>
    <m/>
    <s v="US"/>
    <s v="USD"/>
    <n v="1435726800"/>
    <x v="72"/>
    <n v="1438837200"/>
    <d v="2015-08-06T00:00:00"/>
  </r>
  <r>
    <x v="73"/>
    <s v="Cross-platform even-keeled initiative"/>
    <n v="1400"/>
    <n v="9253"/>
    <n v="661"/>
    <x v="1"/>
    <n v="88"/>
    <m/>
    <s v="US"/>
    <s v="USD"/>
    <n v="1480226400"/>
    <x v="73"/>
    <n v="1480485600"/>
    <d v="2016-11-30T00:00:00"/>
  </r>
  <r>
    <x v="74"/>
    <s v="Progressive tertiary framework"/>
    <n v="3900"/>
    <n v="4776"/>
    <n v="122"/>
    <x v="1"/>
    <n v="85"/>
    <m/>
    <s v="GB"/>
    <s v="GBP"/>
    <n v="1459054800"/>
    <x v="74"/>
    <n v="1459141200"/>
    <d v="2016-03-28T00:00:00"/>
  </r>
  <r>
    <x v="75"/>
    <s v="Multi-layered dynamic protocol"/>
    <n v="9700"/>
    <n v="14606"/>
    <n v="151"/>
    <x v="1"/>
    <n v="170"/>
    <m/>
    <s v="US"/>
    <s v="USD"/>
    <n v="1531630800"/>
    <x v="75"/>
    <n v="1532322000"/>
    <d v="2018-07-23T00:00:00"/>
  </r>
  <r>
    <x v="76"/>
    <s v="Horizontal next generation function"/>
    <n v="122900"/>
    <n v="95993"/>
    <n v="78"/>
    <x v="0"/>
    <n v="1684"/>
    <m/>
    <s v="US"/>
    <s v="USD"/>
    <n v="1421992800"/>
    <x v="76"/>
    <n v="1426222800"/>
    <d v="2015-03-13T00:00:00"/>
  </r>
  <r>
    <x v="77"/>
    <s v="Pre-emptive impactful model"/>
    <n v="9500"/>
    <n v="4460"/>
    <n v="47"/>
    <x v="0"/>
    <n v="56"/>
    <m/>
    <s v="US"/>
    <s v="USD"/>
    <n v="1285563600"/>
    <x v="77"/>
    <n v="1286773200"/>
    <d v="2010-10-11T00:00:00"/>
  </r>
  <r>
    <x v="78"/>
    <s v="User-centric bifurcated knowledge user"/>
    <n v="4500"/>
    <n v="13536"/>
    <n v="301"/>
    <x v="1"/>
    <n v="330"/>
    <m/>
    <s v="US"/>
    <s v="USD"/>
    <n v="1523854800"/>
    <x v="78"/>
    <n v="1523941200"/>
    <d v="2018-04-17T00:00:00"/>
  </r>
  <r>
    <x v="79"/>
    <s v="Triple-buffered reciprocal project"/>
    <n v="57800"/>
    <n v="40228"/>
    <n v="70"/>
    <x v="0"/>
    <n v="838"/>
    <m/>
    <s v="US"/>
    <s v="USD"/>
    <n v="1529125200"/>
    <x v="79"/>
    <n v="1529557200"/>
    <d v="2018-06-21T00:00:00"/>
  </r>
  <r>
    <x v="80"/>
    <s v="Cross-platform needs-based approach"/>
    <n v="1100"/>
    <n v="7012"/>
    <n v="637"/>
    <x v="1"/>
    <n v="127"/>
    <m/>
    <s v="US"/>
    <s v="USD"/>
    <n v="1503982800"/>
    <x v="80"/>
    <n v="1506574800"/>
    <d v="2017-09-28T00:00:00"/>
  </r>
  <r>
    <x v="81"/>
    <s v="User-friendly static contingency"/>
    <n v="16800"/>
    <n v="37857"/>
    <n v="225"/>
    <x v="1"/>
    <n v="411"/>
    <m/>
    <s v="US"/>
    <s v="USD"/>
    <n v="1511416800"/>
    <x v="81"/>
    <n v="1513576800"/>
    <d v="2017-12-18T00:00:00"/>
  </r>
  <r>
    <x v="82"/>
    <s v="Reactive content-based framework"/>
    <n v="1000"/>
    <n v="14973"/>
    <n v="1497"/>
    <x v="1"/>
    <n v="180"/>
    <m/>
    <s v="GB"/>
    <s v="GBP"/>
    <n v="1547704800"/>
    <x v="82"/>
    <n v="1548309600"/>
    <d v="2019-01-24T00:00:00"/>
  </r>
  <r>
    <x v="83"/>
    <s v="Realigned user-facing concept"/>
    <n v="106400"/>
    <n v="39996"/>
    <n v="38"/>
    <x v="0"/>
    <n v="1000"/>
    <m/>
    <s v="US"/>
    <s v="USD"/>
    <n v="1469682000"/>
    <x v="83"/>
    <n v="1471582800"/>
    <d v="2016-08-19T00:00:00"/>
  </r>
  <r>
    <x v="84"/>
    <s v="Public-key zero tolerance orchestration"/>
    <n v="31400"/>
    <n v="41564"/>
    <n v="132"/>
    <x v="1"/>
    <n v="374"/>
    <m/>
    <s v="US"/>
    <s v="USD"/>
    <n v="1343451600"/>
    <x v="84"/>
    <n v="1344315600"/>
    <d v="2012-08-07T00:00:00"/>
  </r>
  <r>
    <x v="85"/>
    <s v="Multi-tiered eco-centric architecture"/>
    <n v="4900"/>
    <n v="6430"/>
    <n v="131"/>
    <x v="1"/>
    <n v="71"/>
    <m/>
    <s v="AU"/>
    <s v="AUD"/>
    <n v="1315717200"/>
    <x v="85"/>
    <n v="1316408400"/>
    <d v="2011-09-19T00:00:00"/>
  </r>
  <r>
    <x v="86"/>
    <s v="Organic motivating firmware"/>
    <n v="7400"/>
    <n v="12405"/>
    <n v="168"/>
    <x v="1"/>
    <n v="203"/>
    <m/>
    <s v="US"/>
    <s v="USD"/>
    <n v="1430715600"/>
    <x v="86"/>
    <n v="1431838800"/>
    <d v="2015-05-17T00:00:00"/>
  </r>
  <r>
    <x v="87"/>
    <s v="Synergized 4thgeneration conglomeration"/>
    <n v="198500"/>
    <n v="123040"/>
    <n v="62"/>
    <x v="0"/>
    <n v="1482"/>
    <m/>
    <s v="AU"/>
    <s v="AUD"/>
    <n v="1299564000"/>
    <x v="87"/>
    <n v="1300510800"/>
    <d v="2011-03-19T00:00:00"/>
  </r>
  <r>
    <x v="88"/>
    <s v="Grass-roots fault-tolerant policy"/>
    <n v="4800"/>
    <n v="12516"/>
    <n v="261"/>
    <x v="1"/>
    <n v="113"/>
    <m/>
    <s v="US"/>
    <s v="USD"/>
    <n v="1429160400"/>
    <x v="88"/>
    <n v="1431061200"/>
    <d v="2015-05-08T00:00:00"/>
  </r>
  <r>
    <x v="89"/>
    <s v="Monitored scalable knowledgebase"/>
    <n v="3400"/>
    <n v="8588"/>
    <n v="253"/>
    <x v="1"/>
    <n v="96"/>
    <m/>
    <s v="US"/>
    <s v="USD"/>
    <n v="1271307600"/>
    <x v="89"/>
    <n v="1271480400"/>
    <d v="2010-04-17T00:00:00"/>
  </r>
  <r>
    <x v="90"/>
    <s v="Synergistic explicit parallelism"/>
    <n v="7800"/>
    <n v="6132"/>
    <n v="79"/>
    <x v="0"/>
    <n v="106"/>
    <m/>
    <s v="US"/>
    <s v="USD"/>
    <n v="1456380000"/>
    <x v="90"/>
    <n v="1456380000"/>
    <d v="2016-02-25T00:00:00"/>
  </r>
  <r>
    <x v="91"/>
    <s v="Enhanced systemic analyzer"/>
    <n v="154300"/>
    <n v="74688"/>
    <n v="48"/>
    <x v="0"/>
    <n v="679"/>
    <m/>
    <s v="IT"/>
    <s v="EUR"/>
    <n v="1470459600"/>
    <x v="91"/>
    <n v="1472878800"/>
    <d v="2016-09-03T00:00:00"/>
  </r>
  <r>
    <x v="92"/>
    <s v="Object-based analyzing knowledge user"/>
    <n v="20000"/>
    <n v="51775"/>
    <n v="259"/>
    <x v="1"/>
    <n v="498"/>
    <m/>
    <s v="CH"/>
    <s v="CHF"/>
    <n v="1277269200"/>
    <x v="92"/>
    <n v="1277355600"/>
    <d v="2010-06-24T00:00:00"/>
  </r>
  <r>
    <x v="93"/>
    <s v="Pre-emptive radical architecture"/>
    <n v="108800"/>
    <n v="65877"/>
    <n v="61"/>
    <x v="3"/>
    <n v="610"/>
    <m/>
    <s v="US"/>
    <s v="USD"/>
    <n v="1350709200"/>
    <x v="93"/>
    <n v="1351054800"/>
    <d v="2012-10-24T00:00:00"/>
  </r>
  <r>
    <x v="94"/>
    <s v="Grass-roots web-enabled contingency"/>
    <n v="2900"/>
    <n v="8807"/>
    <n v="304"/>
    <x v="1"/>
    <n v="180"/>
    <m/>
    <s v="GB"/>
    <s v="GBP"/>
    <n v="1554613200"/>
    <x v="94"/>
    <n v="1555563600"/>
    <d v="2019-04-18T00:00:00"/>
  </r>
  <r>
    <x v="95"/>
    <s v="Stand-alone system-worthy standardization"/>
    <n v="900"/>
    <n v="1017"/>
    <n v="113"/>
    <x v="1"/>
    <n v="27"/>
    <m/>
    <s v="US"/>
    <s v="USD"/>
    <n v="1571029200"/>
    <x v="95"/>
    <n v="1571634000"/>
    <d v="2019-10-21T00:00:00"/>
  </r>
  <r>
    <x v="96"/>
    <s v="Down-sized systematic policy"/>
    <n v="69700"/>
    <n v="151513"/>
    <n v="217"/>
    <x v="1"/>
    <n v="2331"/>
    <m/>
    <s v="US"/>
    <s v="USD"/>
    <n v="1299736800"/>
    <x v="96"/>
    <n v="1300856400"/>
    <d v="2011-03-23T00:00:00"/>
  </r>
  <r>
    <x v="97"/>
    <s v="Cloned bi-directional architecture"/>
    <n v="1300"/>
    <n v="12047"/>
    <n v="927"/>
    <x v="1"/>
    <n v="113"/>
    <m/>
    <s v="US"/>
    <s v="USD"/>
    <n v="1435208400"/>
    <x v="48"/>
    <n v="1439874000"/>
    <d v="2015-08-18T00:00:00"/>
  </r>
  <r>
    <x v="98"/>
    <s v="Seamless transitional portal"/>
    <n v="97800"/>
    <n v="32951"/>
    <n v="34"/>
    <x v="0"/>
    <n v="1220"/>
    <m/>
    <s v="AU"/>
    <s v="AUD"/>
    <n v="1437973200"/>
    <x v="97"/>
    <n v="1438318800"/>
    <d v="2015-07-31T00:00:00"/>
  </r>
  <r>
    <x v="99"/>
    <s v="Fully-configurable motivating approach"/>
    <n v="7600"/>
    <n v="14951"/>
    <n v="197"/>
    <x v="1"/>
    <n v="164"/>
    <m/>
    <s v="US"/>
    <s v="USD"/>
    <n v="1416895200"/>
    <x v="98"/>
    <n v="1419400800"/>
    <d v="2014-12-24T00:00:00"/>
  </r>
  <r>
    <x v="100"/>
    <s v="Upgradable fault-tolerant approach"/>
    <n v="100"/>
    <n v="1"/>
    <n v="1"/>
    <x v="0"/>
    <n v="1"/>
    <m/>
    <s v="US"/>
    <s v="USD"/>
    <n v="1319000400"/>
    <x v="99"/>
    <n v="1320555600"/>
    <d v="2011-11-06T00:00:00"/>
  </r>
  <r>
    <x v="101"/>
    <s v="Reduced heuristic moratorium"/>
    <n v="900"/>
    <n v="9193"/>
    <n v="1021"/>
    <x v="1"/>
    <n v="164"/>
    <m/>
    <s v="US"/>
    <s v="USD"/>
    <n v="1424498400"/>
    <x v="100"/>
    <n v="1425103200"/>
    <d v="2015-02-28T00:00:00"/>
  </r>
  <r>
    <x v="102"/>
    <s v="Front-line web-enabled model"/>
    <n v="3700"/>
    <n v="10422"/>
    <n v="282"/>
    <x v="1"/>
    <n v="336"/>
    <m/>
    <s v="US"/>
    <s v="USD"/>
    <n v="1526274000"/>
    <x v="101"/>
    <n v="1526878800"/>
    <d v="2018-05-21T00:00:00"/>
  </r>
  <r>
    <x v="103"/>
    <s v="Polarized incremental emulation"/>
    <n v="10000"/>
    <n v="2461"/>
    <n v="25"/>
    <x v="0"/>
    <n v="37"/>
    <m/>
    <s v="IT"/>
    <s v="EUR"/>
    <n v="1287896400"/>
    <x v="102"/>
    <n v="1288674000"/>
    <d v="2010-11-02T00:00:00"/>
  </r>
  <r>
    <x v="104"/>
    <s v="Self-enabling grid-enabled initiative"/>
    <n v="119200"/>
    <n v="170623"/>
    <n v="143"/>
    <x v="1"/>
    <n v="1917"/>
    <m/>
    <s v="US"/>
    <s v="USD"/>
    <n v="1495515600"/>
    <x v="103"/>
    <n v="1495602000"/>
    <d v="2017-05-24T00:00:00"/>
  </r>
  <r>
    <x v="105"/>
    <s v="Total fresh-thinking system engine"/>
    <n v="6800"/>
    <n v="9829"/>
    <n v="145"/>
    <x v="1"/>
    <n v="95"/>
    <m/>
    <s v="US"/>
    <s v="USD"/>
    <n v="1364878800"/>
    <x v="104"/>
    <n v="1366434000"/>
    <d v="2013-04-20T00:00:00"/>
  </r>
  <r>
    <x v="106"/>
    <s v="Ameliorated clear-thinking circuit"/>
    <n v="3900"/>
    <n v="14006"/>
    <n v="359"/>
    <x v="1"/>
    <n v="147"/>
    <m/>
    <s v="US"/>
    <s v="USD"/>
    <n v="1567918800"/>
    <x v="105"/>
    <n v="1568350800"/>
    <d v="2019-09-13T00:00:00"/>
  </r>
  <r>
    <x v="107"/>
    <s v="Multi-layered encompassing installation"/>
    <n v="3500"/>
    <n v="6527"/>
    <n v="186"/>
    <x v="1"/>
    <n v="86"/>
    <m/>
    <s v="US"/>
    <s v="USD"/>
    <n v="1524459600"/>
    <x v="106"/>
    <n v="1525928400"/>
    <d v="2018-05-10T00:00:00"/>
  </r>
  <r>
    <x v="108"/>
    <s v="Universal encompassing implementation"/>
    <n v="1500"/>
    <n v="8929"/>
    <n v="595"/>
    <x v="1"/>
    <n v="83"/>
    <m/>
    <s v="US"/>
    <s v="USD"/>
    <n v="1333688400"/>
    <x v="107"/>
    <n v="1336885200"/>
    <d v="2012-05-13T00:00:00"/>
  </r>
  <r>
    <x v="109"/>
    <s v="Object-based client-server application"/>
    <n v="5200"/>
    <n v="3079"/>
    <n v="59"/>
    <x v="0"/>
    <n v="60"/>
    <m/>
    <s v="US"/>
    <s v="USD"/>
    <n v="1389506400"/>
    <x v="108"/>
    <n v="1389679200"/>
    <d v="2014-01-14T00:00:00"/>
  </r>
  <r>
    <x v="110"/>
    <s v="Cross-platform solution-oriented process improvement"/>
    <n v="142400"/>
    <n v="21307"/>
    <n v="15"/>
    <x v="0"/>
    <n v="296"/>
    <m/>
    <s v="US"/>
    <s v="USD"/>
    <n v="1536642000"/>
    <x v="109"/>
    <n v="1538283600"/>
    <d v="2018-09-30T00:00:00"/>
  </r>
  <r>
    <x v="111"/>
    <s v="Re-engineered user-facing approach"/>
    <n v="61400"/>
    <n v="73653"/>
    <n v="120"/>
    <x v="1"/>
    <n v="676"/>
    <m/>
    <s v="US"/>
    <s v="USD"/>
    <n v="1348290000"/>
    <x v="110"/>
    <n v="1348808400"/>
    <d v="2012-09-28T00:00:00"/>
  </r>
  <r>
    <x v="112"/>
    <s v="Re-engineered client-driven hub"/>
    <n v="4700"/>
    <n v="12635"/>
    <n v="269"/>
    <x v="1"/>
    <n v="361"/>
    <m/>
    <s v="AU"/>
    <s v="AUD"/>
    <n v="1408856400"/>
    <x v="111"/>
    <n v="1410152400"/>
    <d v="2014-09-08T00:00:00"/>
  </r>
  <r>
    <x v="113"/>
    <s v="User-friendly tertiary array"/>
    <n v="3300"/>
    <n v="12437"/>
    <n v="377"/>
    <x v="1"/>
    <n v="131"/>
    <m/>
    <s v="US"/>
    <s v="USD"/>
    <n v="1505192400"/>
    <x v="112"/>
    <n v="1505797200"/>
    <d v="2017-09-19T00:00:00"/>
  </r>
  <r>
    <x v="114"/>
    <s v="Robust heuristic encoding"/>
    <n v="1900"/>
    <n v="13816"/>
    <n v="727"/>
    <x v="1"/>
    <n v="126"/>
    <m/>
    <s v="US"/>
    <s v="USD"/>
    <n v="1554786000"/>
    <x v="113"/>
    <n v="1554872400"/>
    <d v="2019-04-10T00:00:00"/>
  </r>
  <r>
    <x v="115"/>
    <s v="Team-oriented clear-thinking capacity"/>
    <n v="166700"/>
    <n v="145382"/>
    <n v="87"/>
    <x v="0"/>
    <n v="3304"/>
    <m/>
    <s v="IT"/>
    <s v="EUR"/>
    <n v="1510898400"/>
    <x v="114"/>
    <n v="1513922400"/>
    <d v="2017-12-22T00:00:00"/>
  </r>
  <r>
    <x v="116"/>
    <s v="De-engineered motivating standardization"/>
    <n v="7200"/>
    <n v="6336"/>
    <n v="88"/>
    <x v="0"/>
    <n v="73"/>
    <m/>
    <s v="US"/>
    <s v="USD"/>
    <n v="1442552400"/>
    <x v="115"/>
    <n v="1442638800"/>
    <d v="2015-09-19T00:00:00"/>
  </r>
  <r>
    <x v="117"/>
    <s v="Business-focused 24hour groupware"/>
    <n v="4900"/>
    <n v="8523"/>
    <n v="174"/>
    <x v="1"/>
    <n v="275"/>
    <m/>
    <s v="US"/>
    <s v="USD"/>
    <n v="1316667600"/>
    <x v="116"/>
    <n v="1317186000"/>
    <d v="2011-09-28T00:00:00"/>
  </r>
  <r>
    <x v="118"/>
    <s v="Organic next generation protocol"/>
    <n v="5400"/>
    <n v="6351"/>
    <n v="118"/>
    <x v="1"/>
    <n v="67"/>
    <m/>
    <s v="US"/>
    <s v="USD"/>
    <n v="1390716000"/>
    <x v="117"/>
    <n v="1391234400"/>
    <d v="2014-02-01T00:00:00"/>
  </r>
  <r>
    <x v="119"/>
    <s v="Reverse-engineered full-range Internet solution"/>
    <n v="5000"/>
    <n v="10748"/>
    <n v="215"/>
    <x v="1"/>
    <n v="154"/>
    <m/>
    <s v="US"/>
    <s v="USD"/>
    <n v="1402894800"/>
    <x v="118"/>
    <n v="1404363600"/>
    <d v="2014-07-03T00:00:00"/>
  </r>
  <r>
    <x v="120"/>
    <s v="Synchronized regional synergy"/>
    <n v="75100"/>
    <n v="112272"/>
    <n v="149"/>
    <x v="1"/>
    <n v="1782"/>
    <m/>
    <s v="US"/>
    <s v="USD"/>
    <n v="1429246800"/>
    <x v="119"/>
    <n v="1429592400"/>
    <d v="2015-04-21T00:00:00"/>
  </r>
  <r>
    <x v="121"/>
    <s v="Multi-lateral homogeneous success"/>
    <n v="45300"/>
    <n v="99361"/>
    <n v="219"/>
    <x v="1"/>
    <n v="903"/>
    <m/>
    <s v="US"/>
    <s v="USD"/>
    <n v="1412485200"/>
    <x v="33"/>
    <n v="1413608400"/>
    <d v="2014-10-18T00:00:00"/>
  </r>
  <r>
    <x v="122"/>
    <s v="Seamless zero-defect solution"/>
    <n v="136800"/>
    <n v="88055"/>
    <n v="64"/>
    <x v="0"/>
    <n v="3387"/>
    <m/>
    <s v="US"/>
    <s v="USD"/>
    <n v="1417068000"/>
    <x v="120"/>
    <n v="1419400800"/>
    <d v="2014-12-24T00:00:00"/>
  </r>
  <r>
    <x v="123"/>
    <s v="Enhanced scalable concept"/>
    <n v="177700"/>
    <n v="33092"/>
    <n v="19"/>
    <x v="0"/>
    <n v="662"/>
    <m/>
    <s v="CA"/>
    <s v="CAD"/>
    <n v="1448344800"/>
    <x v="121"/>
    <n v="1448604000"/>
    <d v="2015-11-27T00:00:00"/>
  </r>
  <r>
    <x v="124"/>
    <s v="Polarized uniform software"/>
    <n v="2600"/>
    <n v="9562"/>
    <n v="368"/>
    <x v="1"/>
    <n v="94"/>
    <m/>
    <s v="IT"/>
    <s v="EUR"/>
    <n v="1557723600"/>
    <x v="122"/>
    <n v="1562302800"/>
    <d v="2019-07-05T00:00:00"/>
  </r>
  <r>
    <x v="125"/>
    <s v="Stand-alone web-enabled moderator"/>
    <n v="5300"/>
    <n v="8475"/>
    <n v="160"/>
    <x v="1"/>
    <n v="180"/>
    <m/>
    <s v="US"/>
    <s v="USD"/>
    <n v="1537333200"/>
    <x v="123"/>
    <n v="1537678800"/>
    <d v="2018-09-23T00:00:00"/>
  </r>
  <r>
    <x v="126"/>
    <s v="Proactive methodical benchmark"/>
    <n v="180200"/>
    <n v="69617"/>
    <n v="39"/>
    <x v="0"/>
    <n v="774"/>
    <m/>
    <s v="US"/>
    <s v="USD"/>
    <n v="1471150800"/>
    <x v="124"/>
    <n v="1473570000"/>
    <d v="2016-09-11T00:00:00"/>
  </r>
  <r>
    <x v="127"/>
    <s v="Team-oriented 6thgeneration matrix"/>
    <n v="103200"/>
    <n v="53067"/>
    <n v="51"/>
    <x v="0"/>
    <n v="672"/>
    <m/>
    <s v="CA"/>
    <s v="CAD"/>
    <n v="1273640400"/>
    <x v="125"/>
    <n v="1273899600"/>
    <d v="2010-05-15T00:00:00"/>
  </r>
  <r>
    <x v="128"/>
    <s v="Phased human-resource core"/>
    <n v="70600"/>
    <n v="42596"/>
    <n v="60"/>
    <x v="3"/>
    <n v="532"/>
    <m/>
    <s v="US"/>
    <s v="USD"/>
    <n v="1282885200"/>
    <x v="126"/>
    <n v="1284008400"/>
    <d v="2010-09-09T00:00:00"/>
  </r>
  <r>
    <x v="129"/>
    <s v="Mandatory tertiary implementation"/>
    <n v="148500"/>
    <n v="4756"/>
    <n v="3"/>
    <x v="3"/>
    <n v="55"/>
    <m/>
    <s v="AU"/>
    <s v="AUD"/>
    <n v="1422943200"/>
    <x v="127"/>
    <n v="1425103200"/>
    <d v="2015-02-28T00:00:00"/>
  </r>
  <r>
    <x v="130"/>
    <s v="Secured directional encryption"/>
    <n v="9600"/>
    <n v="14925"/>
    <n v="155"/>
    <x v="1"/>
    <n v="533"/>
    <m/>
    <s v="DK"/>
    <s v="DKK"/>
    <n v="1319605200"/>
    <x v="128"/>
    <n v="1320991200"/>
    <d v="2011-11-11T00:00:00"/>
  </r>
  <r>
    <x v="131"/>
    <s v="Distributed 5thgeneration implementation"/>
    <n v="164700"/>
    <n v="166116"/>
    <n v="101"/>
    <x v="1"/>
    <n v="2443"/>
    <m/>
    <s v="GB"/>
    <s v="GBP"/>
    <n v="1385704800"/>
    <x v="129"/>
    <n v="1386828000"/>
    <d v="2013-12-12T00:00:00"/>
  </r>
  <r>
    <x v="132"/>
    <s v="Virtual static core"/>
    <n v="3300"/>
    <n v="3834"/>
    <n v="116"/>
    <x v="1"/>
    <n v="89"/>
    <m/>
    <s v="US"/>
    <s v="USD"/>
    <n v="1515736800"/>
    <x v="130"/>
    <n v="1517119200"/>
    <d v="2018-01-28T00:00:00"/>
  </r>
  <r>
    <x v="133"/>
    <s v="Secured content-based product"/>
    <n v="4500"/>
    <n v="13985"/>
    <n v="311"/>
    <x v="1"/>
    <n v="159"/>
    <m/>
    <s v="US"/>
    <s v="USD"/>
    <n v="1313125200"/>
    <x v="131"/>
    <n v="1315026000"/>
    <d v="2011-09-03T00:00:00"/>
  </r>
  <r>
    <x v="134"/>
    <s v="Secured executive concept"/>
    <n v="99500"/>
    <n v="89288"/>
    <n v="90"/>
    <x v="0"/>
    <n v="940"/>
    <m/>
    <s v="CH"/>
    <s v="CHF"/>
    <n v="1308459600"/>
    <x v="132"/>
    <n v="1312693200"/>
    <d v="2011-08-07T00:00:00"/>
  </r>
  <r>
    <x v="135"/>
    <s v="Balanced zero-defect software"/>
    <n v="7700"/>
    <n v="5488"/>
    <n v="71"/>
    <x v="0"/>
    <n v="117"/>
    <m/>
    <s v="US"/>
    <s v="USD"/>
    <n v="1362636000"/>
    <x v="133"/>
    <n v="1363064400"/>
    <d v="2013-03-12T00:00:00"/>
  </r>
  <r>
    <x v="136"/>
    <s v="Distributed context-sensitive flexibility"/>
    <n v="82800"/>
    <n v="2721"/>
    <n v="3"/>
    <x v="3"/>
    <n v="58"/>
    <m/>
    <s v="US"/>
    <s v="USD"/>
    <n v="1402117200"/>
    <x v="134"/>
    <n v="1403154000"/>
    <d v="2014-06-19T00:00:00"/>
  </r>
  <r>
    <x v="137"/>
    <s v="Down-sized disintermediate support"/>
    <n v="1800"/>
    <n v="4712"/>
    <n v="262"/>
    <x v="1"/>
    <n v="50"/>
    <m/>
    <s v="US"/>
    <s v="USD"/>
    <n v="1286341200"/>
    <x v="135"/>
    <n v="1286859600"/>
    <d v="2010-10-12T00:00:00"/>
  </r>
  <r>
    <x v="138"/>
    <s v="Stand-alone mission-critical moratorium"/>
    <n v="9600"/>
    <n v="9216"/>
    <n v="96"/>
    <x v="0"/>
    <n v="115"/>
    <m/>
    <s v="US"/>
    <s v="USD"/>
    <n v="1348808400"/>
    <x v="136"/>
    <n v="1349326800"/>
    <d v="2012-10-04T00:00:00"/>
  </r>
  <r>
    <x v="139"/>
    <s v="Down-sized empowering protocol"/>
    <n v="92100"/>
    <n v="19246"/>
    <n v="21"/>
    <x v="0"/>
    <n v="326"/>
    <m/>
    <s v="US"/>
    <s v="USD"/>
    <n v="1429592400"/>
    <x v="137"/>
    <n v="1430974800"/>
    <d v="2015-05-07T00:00:00"/>
  </r>
  <r>
    <x v="140"/>
    <s v="Fully-configurable coherent Internet solution"/>
    <n v="5500"/>
    <n v="12274"/>
    <n v="223"/>
    <x v="1"/>
    <n v="186"/>
    <m/>
    <s v="US"/>
    <s v="USD"/>
    <n v="1519538400"/>
    <x v="138"/>
    <n v="1519970400"/>
    <d v="2018-03-02T00:00:00"/>
  </r>
  <r>
    <x v="141"/>
    <s v="Distributed motivating algorithm"/>
    <n v="64300"/>
    <n v="65323"/>
    <n v="102"/>
    <x v="1"/>
    <n v="1071"/>
    <m/>
    <s v="US"/>
    <s v="USD"/>
    <n v="1434085200"/>
    <x v="139"/>
    <n v="1434603600"/>
    <d v="2015-06-18T00:00:00"/>
  </r>
  <r>
    <x v="142"/>
    <s v="Expanded solution-oriented benchmark"/>
    <n v="5000"/>
    <n v="11502"/>
    <n v="230"/>
    <x v="1"/>
    <n v="117"/>
    <m/>
    <s v="US"/>
    <s v="USD"/>
    <n v="1333688400"/>
    <x v="107"/>
    <n v="1337230800"/>
    <d v="2012-05-17T00:00:00"/>
  </r>
  <r>
    <x v="143"/>
    <s v="Implemented discrete secured line"/>
    <n v="5400"/>
    <n v="7322"/>
    <n v="136"/>
    <x v="1"/>
    <n v="70"/>
    <m/>
    <s v="US"/>
    <s v="USD"/>
    <n v="1277701200"/>
    <x v="140"/>
    <n v="1279429200"/>
    <d v="2010-07-18T00:00:00"/>
  </r>
  <r>
    <x v="144"/>
    <s v="Multi-lateral actuating installation"/>
    <n v="9000"/>
    <n v="11619"/>
    <n v="129"/>
    <x v="1"/>
    <n v="135"/>
    <m/>
    <s v="US"/>
    <s v="USD"/>
    <n v="1560747600"/>
    <x v="141"/>
    <n v="1561438800"/>
    <d v="2019-06-25T00:00:00"/>
  </r>
  <r>
    <x v="145"/>
    <s v="Secured reciprocal array"/>
    <n v="25000"/>
    <n v="59128"/>
    <n v="237"/>
    <x v="1"/>
    <n v="768"/>
    <m/>
    <s v="CH"/>
    <s v="CHF"/>
    <n v="1410066000"/>
    <x v="142"/>
    <n v="1410498000"/>
    <d v="2014-09-12T00:00:00"/>
  </r>
  <r>
    <x v="146"/>
    <s v="Optional bandwidth-monitored middleware"/>
    <n v="8800"/>
    <n v="1518"/>
    <n v="17"/>
    <x v="3"/>
    <n v="51"/>
    <m/>
    <s v="US"/>
    <s v="USD"/>
    <n v="1320732000"/>
    <x v="143"/>
    <n v="1322460000"/>
    <d v="2011-11-28T00:00:00"/>
  </r>
  <r>
    <x v="147"/>
    <s v="Upgradable upward-trending workforce"/>
    <n v="8300"/>
    <n v="9337"/>
    <n v="112"/>
    <x v="1"/>
    <n v="199"/>
    <m/>
    <s v="US"/>
    <s v="USD"/>
    <n v="1465794000"/>
    <x v="144"/>
    <n v="1466312400"/>
    <d v="2016-06-19T00:00:00"/>
  </r>
  <r>
    <x v="148"/>
    <s v="Upgradable hybrid capability"/>
    <n v="9300"/>
    <n v="11255"/>
    <n v="121"/>
    <x v="1"/>
    <n v="107"/>
    <m/>
    <s v="US"/>
    <s v="USD"/>
    <n v="1500958800"/>
    <x v="145"/>
    <n v="1501736400"/>
    <d v="2017-08-03T00:00:00"/>
  </r>
  <r>
    <x v="149"/>
    <s v="Managed fresh-thinking flexibility"/>
    <n v="6200"/>
    <n v="13632"/>
    <n v="220"/>
    <x v="1"/>
    <n v="195"/>
    <m/>
    <s v="US"/>
    <s v="USD"/>
    <n v="1357020000"/>
    <x v="146"/>
    <n v="1361512800"/>
    <d v="2013-02-22T00:00:00"/>
  </r>
  <r>
    <x v="150"/>
    <s v="Networked stable workforce"/>
    <n v="100"/>
    <n v="1"/>
    <n v="1"/>
    <x v="0"/>
    <n v="1"/>
    <m/>
    <s v="US"/>
    <s v="USD"/>
    <n v="1544940000"/>
    <x v="147"/>
    <n v="1545026400"/>
    <d v="2018-12-17T00:00:00"/>
  </r>
  <r>
    <x v="151"/>
    <s v="Customizable intermediate extranet"/>
    <n v="137200"/>
    <n v="88037"/>
    <n v="64"/>
    <x v="0"/>
    <n v="1467"/>
    <m/>
    <s v="US"/>
    <s v="USD"/>
    <n v="1402290000"/>
    <x v="148"/>
    <n v="1406696400"/>
    <d v="2014-07-30T00:00:00"/>
  </r>
  <r>
    <x v="152"/>
    <s v="User-centric fault-tolerant task-force"/>
    <n v="41500"/>
    <n v="175573"/>
    <n v="423"/>
    <x v="1"/>
    <n v="3376"/>
    <m/>
    <s v="US"/>
    <s v="USD"/>
    <n v="1487311200"/>
    <x v="149"/>
    <n v="1487916000"/>
    <d v="2017-02-24T00:00:00"/>
  </r>
  <r>
    <x v="153"/>
    <s v="Multi-tiered radical definition"/>
    <n v="189400"/>
    <n v="176112"/>
    <n v="93"/>
    <x v="0"/>
    <n v="5681"/>
    <m/>
    <s v="US"/>
    <s v="USD"/>
    <n v="1350622800"/>
    <x v="150"/>
    <n v="1351141200"/>
    <d v="2012-10-25T00:00:00"/>
  </r>
  <r>
    <x v="154"/>
    <s v="Devolved foreground benchmark"/>
    <n v="171300"/>
    <n v="100650"/>
    <n v="59"/>
    <x v="0"/>
    <n v="1059"/>
    <m/>
    <s v="US"/>
    <s v="USD"/>
    <n v="1463029200"/>
    <x v="151"/>
    <n v="1465016400"/>
    <d v="2016-06-04T00:00:00"/>
  </r>
  <r>
    <x v="155"/>
    <s v="Distributed eco-centric methodology"/>
    <n v="139500"/>
    <n v="90706"/>
    <n v="65"/>
    <x v="0"/>
    <n v="1194"/>
    <m/>
    <s v="US"/>
    <s v="USD"/>
    <n v="1269493200"/>
    <x v="152"/>
    <n v="1270789200"/>
    <d v="2010-04-09T00:00:00"/>
  </r>
  <r>
    <x v="156"/>
    <s v="Streamlined encompassing encryption"/>
    <n v="36400"/>
    <n v="26914"/>
    <n v="74"/>
    <x v="3"/>
    <n v="379"/>
    <m/>
    <s v="AU"/>
    <s v="AUD"/>
    <n v="1570251600"/>
    <x v="153"/>
    <n v="1572325200"/>
    <d v="2019-10-29T00:00:00"/>
  </r>
  <r>
    <x v="157"/>
    <s v="User-friendly reciprocal initiative"/>
    <n v="4200"/>
    <n v="2212"/>
    <n v="53"/>
    <x v="0"/>
    <n v="30"/>
    <m/>
    <s v="AU"/>
    <s v="AUD"/>
    <n v="1388383200"/>
    <x v="154"/>
    <n v="1389420000"/>
    <d v="2014-01-11T00:00:00"/>
  </r>
  <r>
    <x v="158"/>
    <s v="Ergonomic fresh-thinking installation"/>
    <n v="2100"/>
    <n v="4640"/>
    <n v="221"/>
    <x v="1"/>
    <n v="41"/>
    <m/>
    <s v="US"/>
    <s v="USD"/>
    <n v="1449554400"/>
    <x v="155"/>
    <n v="1449640800"/>
    <d v="2015-12-09T00:00:00"/>
  </r>
  <r>
    <x v="159"/>
    <s v="Robust explicit hardware"/>
    <n v="191200"/>
    <n v="191222"/>
    <n v="100"/>
    <x v="1"/>
    <n v="1821"/>
    <m/>
    <s v="US"/>
    <s v="USD"/>
    <n v="1553662800"/>
    <x v="156"/>
    <n v="1555218000"/>
    <d v="2019-04-14T00:00:00"/>
  </r>
  <r>
    <x v="160"/>
    <s v="Stand-alone actuating support"/>
    <n v="8000"/>
    <n v="12985"/>
    <n v="162"/>
    <x v="1"/>
    <n v="164"/>
    <m/>
    <s v="US"/>
    <s v="USD"/>
    <n v="1556341200"/>
    <x v="157"/>
    <n v="1557723600"/>
    <d v="2019-05-13T00:00:00"/>
  </r>
  <r>
    <x v="161"/>
    <s v="Cross-platform methodical process improvement"/>
    <n v="5500"/>
    <n v="4300"/>
    <n v="78"/>
    <x v="0"/>
    <n v="75"/>
    <m/>
    <s v="US"/>
    <s v="USD"/>
    <n v="1442984400"/>
    <x v="158"/>
    <n v="1443502800"/>
    <d v="2015-09-29T00:00:00"/>
  </r>
  <r>
    <x v="162"/>
    <s v="Extended bottom-line open architecture"/>
    <n v="6100"/>
    <n v="9134"/>
    <n v="150"/>
    <x v="1"/>
    <n v="157"/>
    <m/>
    <s v="CH"/>
    <s v="CHF"/>
    <n v="1544248800"/>
    <x v="159"/>
    <n v="1546840800"/>
    <d v="2019-01-07T00:00:00"/>
  </r>
  <r>
    <x v="163"/>
    <s v="Extended reciprocal circuit"/>
    <n v="3500"/>
    <n v="8864"/>
    <n v="253"/>
    <x v="1"/>
    <n v="246"/>
    <m/>
    <s v="US"/>
    <s v="USD"/>
    <n v="1508475600"/>
    <x v="160"/>
    <n v="1512712800"/>
    <d v="2017-12-08T00:00:00"/>
  </r>
  <r>
    <x v="164"/>
    <s v="Polarized human-resource protocol"/>
    <n v="150500"/>
    <n v="150755"/>
    <n v="100"/>
    <x v="1"/>
    <n v="1396"/>
    <m/>
    <s v="US"/>
    <s v="USD"/>
    <n v="1507438800"/>
    <x v="161"/>
    <n v="1507525200"/>
    <d v="2017-10-09T00:00:00"/>
  </r>
  <r>
    <x v="165"/>
    <s v="Synergized radical product"/>
    <n v="90400"/>
    <n v="110279"/>
    <n v="122"/>
    <x v="1"/>
    <n v="2506"/>
    <m/>
    <s v="US"/>
    <s v="USD"/>
    <n v="1501563600"/>
    <x v="162"/>
    <n v="1504328400"/>
    <d v="2017-09-02T00:00:00"/>
  </r>
  <r>
    <x v="166"/>
    <s v="Robust heuristic artificial intelligence"/>
    <n v="9800"/>
    <n v="13439"/>
    <n v="137"/>
    <x v="1"/>
    <n v="244"/>
    <m/>
    <s v="US"/>
    <s v="USD"/>
    <n v="1292997600"/>
    <x v="163"/>
    <n v="1293343200"/>
    <d v="2010-12-26T00:00:00"/>
  </r>
  <r>
    <x v="167"/>
    <s v="Robust content-based emulation"/>
    <n v="2600"/>
    <n v="10804"/>
    <n v="416"/>
    <x v="1"/>
    <n v="146"/>
    <m/>
    <s v="AU"/>
    <s v="AUD"/>
    <n v="1370840400"/>
    <x v="164"/>
    <n v="1371704400"/>
    <d v="2013-06-20T00:00:00"/>
  </r>
  <r>
    <x v="168"/>
    <s v="Ergonomic uniform open system"/>
    <n v="128100"/>
    <n v="40107"/>
    <n v="31"/>
    <x v="0"/>
    <n v="955"/>
    <m/>
    <s v="DK"/>
    <s v="DKK"/>
    <n v="1550815200"/>
    <x v="165"/>
    <n v="1552798800"/>
    <d v="2019-03-17T00:00:00"/>
  </r>
  <r>
    <x v="169"/>
    <s v="Profit-focused modular product"/>
    <n v="23300"/>
    <n v="98811"/>
    <n v="424"/>
    <x v="1"/>
    <n v="1267"/>
    <m/>
    <s v="US"/>
    <s v="USD"/>
    <n v="1339909200"/>
    <x v="166"/>
    <n v="1342328400"/>
    <d v="2012-07-15T00:00:00"/>
  </r>
  <r>
    <x v="170"/>
    <s v="Mandatory mobile product"/>
    <n v="188100"/>
    <n v="5528"/>
    <n v="3"/>
    <x v="0"/>
    <n v="67"/>
    <m/>
    <s v="US"/>
    <s v="USD"/>
    <n v="1501736400"/>
    <x v="167"/>
    <n v="1502341200"/>
    <d v="2017-08-10T00:00:00"/>
  </r>
  <r>
    <x v="171"/>
    <s v="Public-key 3rdgeneration budgetary management"/>
    <n v="4900"/>
    <n v="521"/>
    <n v="11"/>
    <x v="0"/>
    <n v="5"/>
    <m/>
    <s v="US"/>
    <s v="USD"/>
    <n v="1395291600"/>
    <x v="168"/>
    <n v="1397192400"/>
    <d v="2014-04-11T00:00:00"/>
  </r>
  <r>
    <x v="172"/>
    <s v="Centralized national firmware"/>
    <n v="800"/>
    <n v="663"/>
    <n v="83"/>
    <x v="0"/>
    <n v="26"/>
    <m/>
    <s v="US"/>
    <s v="USD"/>
    <n v="1405746000"/>
    <x v="169"/>
    <n v="1407042000"/>
    <d v="2014-08-03T00:00:00"/>
  </r>
  <r>
    <x v="173"/>
    <s v="Cross-group 4thgeneration middleware"/>
    <n v="96700"/>
    <n v="157635"/>
    <n v="163"/>
    <x v="1"/>
    <n v="1561"/>
    <m/>
    <s v="US"/>
    <s v="USD"/>
    <n v="1368853200"/>
    <x v="170"/>
    <n v="1369371600"/>
    <d v="2013-05-24T00:00:00"/>
  </r>
  <r>
    <x v="174"/>
    <s v="Pre-emptive scalable access"/>
    <n v="600"/>
    <n v="5368"/>
    <n v="895"/>
    <x v="1"/>
    <n v="48"/>
    <m/>
    <s v="US"/>
    <s v="USD"/>
    <n v="1444021200"/>
    <x v="171"/>
    <n v="1444107600"/>
    <d v="2015-10-06T00:00:00"/>
  </r>
  <r>
    <x v="175"/>
    <s v="Sharable intangible migration"/>
    <n v="181200"/>
    <n v="47459"/>
    <n v="26"/>
    <x v="0"/>
    <n v="1130"/>
    <m/>
    <s v="US"/>
    <s v="USD"/>
    <n v="1472619600"/>
    <x v="172"/>
    <n v="1474261200"/>
    <d v="2016-09-19T00:00:00"/>
  </r>
  <r>
    <x v="176"/>
    <s v="Proactive scalable Graphical User Interface"/>
    <n v="115000"/>
    <n v="86060"/>
    <n v="75"/>
    <x v="0"/>
    <n v="782"/>
    <m/>
    <s v="US"/>
    <s v="USD"/>
    <n v="1472878800"/>
    <x v="173"/>
    <n v="1473656400"/>
    <d v="2016-09-12T00:00:00"/>
  </r>
  <r>
    <x v="177"/>
    <s v="Digitized solution-oriented product"/>
    <n v="38800"/>
    <n v="161593"/>
    <n v="416"/>
    <x v="1"/>
    <n v="2739"/>
    <m/>
    <s v="US"/>
    <s v="USD"/>
    <n v="1289800800"/>
    <x v="174"/>
    <n v="1291960800"/>
    <d v="2010-12-10T00:00:00"/>
  </r>
  <r>
    <x v="178"/>
    <s v="Triple-buffered cohesive structure"/>
    <n v="7200"/>
    <n v="6927"/>
    <n v="96"/>
    <x v="0"/>
    <n v="210"/>
    <m/>
    <s v="US"/>
    <s v="USD"/>
    <n v="1505970000"/>
    <x v="175"/>
    <n v="1506747600"/>
    <d v="2017-09-30T00:00:00"/>
  </r>
  <r>
    <x v="179"/>
    <s v="Realigned human-resource orchestration"/>
    <n v="44500"/>
    <n v="159185"/>
    <n v="358"/>
    <x v="1"/>
    <n v="3537"/>
    <m/>
    <s v="CA"/>
    <s v="CAD"/>
    <n v="1363496400"/>
    <x v="176"/>
    <n v="1363582800"/>
    <d v="2013-03-18T00:00:00"/>
  </r>
  <r>
    <x v="180"/>
    <s v="Optional clear-thinking software"/>
    <n v="56000"/>
    <n v="172736"/>
    <n v="308"/>
    <x v="1"/>
    <n v="2107"/>
    <m/>
    <s v="AU"/>
    <s v="AUD"/>
    <n v="1269234000"/>
    <x v="177"/>
    <n v="1269666000"/>
    <d v="2010-03-27T00:00:00"/>
  </r>
  <r>
    <x v="181"/>
    <s v="Centralized global approach"/>
    <n v="8600"/>
    <n v="5315"/>
    <n v="62"/>
    <x v="0"/>
    <n v="136"/>
    <m/>
    <s v="US"/>
    <s v="USD"/>
    <n v="1507093200"/>
    <x v="178"/>
    <n v="1508648400"/>
    <d v="2017-10-22T00:00:00"/>
  </r>
  <r>
    <x v="182"/>
    <s v="Reverse-engineered bandwidth-monitored contingency"/>
    <n v="27100"/>
    <n v="195750"/>
    <n v="722"/>
    <x v="1"/>
    <n v="3318"/>
    <m/>
    <s v="DK"/>
    <s v="DKK"/>
    <n v="1560574800"/>
    <x v="179"/>
    <n v="1561957200"/>
    <d v="2019-07-01T00:00:00"/>
  </r>
  <r>
    <x v="183"/>
    <s v="Pre-emptive bandwidth-monitored instruction set"/>
    <n v="5100"/>
    <n v="3525"/>
    <n v="69"/>
    <x v="0"/>
    <n v="86"/>
    <m/>
    <s v="CA"/>
    <s v="CAD"/>
    <n v="1284008400"/>
    <x v="180"/>
    <n v="1285131600"/>
    <d v="2010-09-22T00:00:00"/>
  </r>
  <r>
    <x v="184"/>
    <s v="Adaptive asynchronous emulation"/>
    <n v="3600"/>
    <n v="10550"/>
    <n v="293"/>
    <x v="1"/>
    <n v="340"/>
    <m/>
    <s v="US"/>
    <s v="USD"/>
    <n v="1556859600"/>
    <x v="181"/>
    <n v="1556946000"/>
    <d v="2019-05-04T00:00:00"/>
  </r>
  <r>
    <x v="185"/>
    <s v="Innovative actuating conglomeration"/>
    <n v="1000"/>
    <n v="718"/>
    <n v="72"/>
    <x v="0"/>
    <n v="19"/>
    <m/>
    <s v="US"/>
    <s v="USD"/>
    <n v="1526187600"/>
    <x v="182"/>
    <n v="1527138000"/>
    <d v="2018-05-24T00:00:00"/>
  </r>
  <r>
    <x v="186"/>
    <s v="Grass-roots foreground policy"/>
    <n v="88800"/>
    <n v="28358"/>
    <n v="32"/>
    <x v="0"/>
    <n v="886"/>
    <m/>
    <s v="US"/>
    <s v="USD"/>
    <n v="1400821200"/>
    <x v="183"/>
    <n v="1402117200"/>
    <d v="2014-06-07T00:00:00"/>
  </r>
  <r>
    <x v="187"/>
    <s v="Horizontal transitional paradigm"/>
    <n v="60200"/>
    <n v="138384"/>
    <n v="230"/>
    <x v="1"/>
    <n v="1442"/>
    <m/>
    <s v="CA"/>
    <s v="CAD"/>
    <n v="1361599200"/>
    <x v="184"/>
    <n v="1364014800"/>
    <d v="2013-03-23T00:00:00"/>
  </r>
  <r>
    <x v="188"/>
    <s v="Networked didactic info-mediaries"/>
    <n v="8200"/>
    <n v="2625"/>
    <n v="32"/>
    <x v="0"/>
    <n v="35"/>
    <m/>
    <s v="IT"/>
    <s v="EUR"/>
    <n v="1417500000"/>
    <x v="185"/>
    <n v="1417586400"/>
    <d v="2014-12-03T00:00:00"/>
  </r>
  <r>
    <x v="189"/>
    <s v="Switchable contextually-based access"/>
    <n v="191300"/>
    <n v="45004"/>
    <n v="24"/>
    <x v="3"/>
    <n v="441"/>
    <m/>
    <s v="US"/>
    <s v="USD"/>
    <n v="1457071200"/>
    <x v="186"/>
    <n v="1457071200"/>
    <d v="2016-03-04T00:00:00"/>
  </r>
  <r>
    <x v="190"/>
    <s v="Up-sized dynamic throughput"/>
    <n v="3700"/>
    <n v="2538"/>
    <n v="69"/>
    <x v="0"/>
    <n v="24"/>
    <m/>
    <s v="US"/>
    <s v="USD"/>
    <n v="1370322000"/>
    <x v="187"/>
    <n v="1370408400"/>
    <d v="2013-06-05T00:00:00"/>
  </r>
  <r>
    <x v="191"/>
    <s v="Mandatory reciprocal superstructure"/>
    <n v="8400"/>
    <n v="3188"/>
    <n v="38"/>
    <x v="0"/>
    <n v="86"/>
    <m/>
    <s v="IT"/>
    <s v="EUR"/>
    <n v="1552366800"/>
    <x v="188"/>
    <n v="1552626000"/>
    <d v="2019-03-15T00:00:00"/>
  </r>
  <r>
    <x v="192"/>
    <s v="Upgradable 4thgeneration productivity"/>
    <n v="42600"/>
    <n v="8517"/>
    <n v="20"/>
    <x v="0"/>
    <n v="243"/>
    <m/>
    <s v="US"/>
    <s v="USD"/>
    <n v="1403845200"/>
    <x v="189"/>
    <n v="1404190800"/>
    <d v="2014-07-01T00:00:00"/>
  </r>
  <r>
    <x v="193"/>
    <s v="Progressive discrete hub"/>
    <n v="6600"/>
    <n v="3012"/>
    <n v="46"/>
    <x v="0"/>
    <n v="65"/>
    <m/>
    <s v="US"/>
    <s v="USD"/>
    <n v="1523163600"/>
    <x v="190"/>
    <n v="1523509200"/>
    <d v="2018-04-12T00:00:00"/>
  </r>
  <r>
    <x v="194"/>
    <s v="Assimilated multi-tasking archive"/>
    <n v="7100"/>
    <n v="8716"/>
    <n v="123"/>
    <x v="1"/>
    <n v="126"/>
    <m/>
    <s v="US"/>
    <s v="USD"/>
    <n v="1442206800"/>
    <x v="191"/>
    <n v="1443589200"/>
    <d v="2015-09-30T00:00:00"/>
  </r>
  <r>
    <x v="195"/>
    <s v="Upgradable high-level solution"/>
    <n v="15800"/>
    <n v="57157"/>
    <n v="362"/>
    <x v="1"/>
    <n v="524"/>
    <m/>
    <s v="US"/>
    <s v="USD"/>
    <n v="1532840400"/>
    <x v="192"/>
    <n v="1533445200"/>
    <d v="2018-08-05T00:00:00"/>
  </r>
  <r>
    <x v="196"/>
    <s v="Organic bandwidth-monitored frame"/>
    <n v="8200"/>
    <n v="5178"/>
    <n v="63"/>
    <x v="0"/>
    <n v="100"/>
    <m/>
    <s v="DK"/>
    <s v="DKK"/>
    <n v="1472878800"/>
    <x v="173"/>
    <n v="1474520400"/>
    <d v="2016-09-22T00:00:00"/>
  </r>
  <r>
    <x v="197"/>
    <s v="Business-focused logistical framework"/>
    <n v="54700"/>
    <n v="163118"/>
    <n v="298"/>
    <x v="1"/>
    <n v="1989"/>
    <m/>
    <s v="US"/>
    <s v="USD"/>
    <n v="1498194000"/>
    <x v="193"/>
    <n v="1499403600"/>
    <d v="2017-07-07T00:00:00"/>
  </r>
  <r>
    <x v="198"/>
    <s v="Universal multi-state capability"/>
    <n v="63200"/>
    <n v="6041"/>
    <n v="10"/>
    <x v="0"/>
    <n v="168"/>
    <m/>
    <s v="US"/>
    <s v="USD"/>
    <n v="1281070800"/>
    <x v="194"/>
    <n v="1283576400"/>
    <d v="2010-09-04T00:00:00"/>
  </r>
  <r>
    <x v="199"/>
    <s v="Digitized reciprocal infrastructure"/>
    <n v="1800"/>
    <n v="968"/>
    <n v="54"/>
    <x v="0"/>
    <n v="13"/>
    <m/>
    <s v="US"/>
    <s v="USD"/>
    <n v="1436245200"/>
    <x v="195"/>
    <n v="1436590800"/>
    <d v="2015-07-11T00:00:00"/>
  </r>
  <r>
    <x v="200"/>
    <s v="Reduced dedicated capability"/>
    <n v="100"/>
    <n v="2"/>
    <n v="2"/>
    <x v="0"/>
    <n v="1"/>
    <m/>
    <s v="CA"/>
    <s v="CAD"/>
    <n v="1269493200"/>
    <x v="152"/>
    <n v="1270443600"/>
    <d v="2010-04-05T00:00:00"/>
  </r>
  <r>
    <x v="201"/>
    <s v="Cross-platform bi-directional workforce"/>
    <n v="2100"/>
    <n v="14305"/>
    <n v="681"/>
    <x v="1"/>
    <n v="157"/>
    <m/>
    <s v="US"/>
    <s v="USD"/>
    <n v="1406264400"/>
    <x v="196"/>
    <n v="1407819600"/>
    <d v="2014-08-12T00:00:00"/>
  </r>
  <r>
    <x v="202"/>
    <s v="Upgradable scalable methodology"/>
    <n v="8300"/>
    <n v="6543"/>
    <n v="79"/>
    <x v="3"/>
    <n v="82"/>
    <m/>
    <s v="US"/>
    <s v="USD"/>
    <n v="1317531600"/>
    <x v="197"/>
    <n v="1317877200"/>
    <d v="2011-10-06T00:00:00"/>
  </r>
  <r>
    <x v="203"/>
    <s v="Customer-focused client-server service-desk"/>
    <n v="143900"/>
    <n v="193413"/>
    <n v="134"/>
    <x v="1"/>
    <n v="4498"/>
    <m/>
    <s v="AU"/>
    <s v="AUD"/>
    <n v="1484632800"/>
    <x v="198"/>
    <n v="1484805600"/>
    <d v="2017-01-19T00:00:00"/>
  </r>
  <r>
    <x v="204"/>
    <s v="Mandatory multimedia leverage"/>
    <n v="75000"/>
    <n v="2529"/>
    <n v="3"/>
    <x v="0"/>
    <n v="40"/>
    <m/>
    <s v="US"/>
    <s v="USD"/>
    <n v="1301806800"/>
    <x v="199"/>
    <n v="1302670800"/>
    <d v="2011-04-13T00:00:00"/>
  </r>
  <r>
    <x v="205"/>
    <s v="Focused analyzing circuit"/>
    <n v="1300"/>
    <n v="5614"/>
    <n v="432"/>
    <x v="1"/>
    <n v="80"/>
    <m/>
    <s v="US"/>
    <s v="USD"/>
    <n v="1539752400"/>
    <x v="200"/>
    <n v="1540789200"/>
    <d v="2018-10-29T00:00:00"/>
  </r>
  <r>
    <x v="206"/>
    <s v="Fundamental grid-enabled strategy"/>
    <n v="9000"/>
    <n v="3496"/>
    <n v="39"/>
    <x v="3"/>
    <n v="57"/>
    <m/>
    <s v="US"/>
    <s v="USD"/>
    <n v="1267250400"/>
    <x v="201"/>
    <n v="1268028000"/>
    <d v="2010-03-08T00:00:00"/>
  </r>
  <r>
    <x v="207"/>
    <s v="Digitized 5thgeneration knowledgebase"/>
    <n v="1000"/>
    <n v="4257"/>
    <n v="426"/>
    <x v="1"/>
    <n v="43"/>
    <m/>
    <s v="US"/>
    <s v="USD"/>
    <n v="1535432400"/>
    <x v="202"/>
    <n v="1537160400"/>
    <d v="2018-09-17T00:00:00"/>
  </r>
  <r>
    <x v="208"/>
    <s v="Mandatory multi-tasking encryption"/>
    <n v="196900"/>
    <n v="199110"/>
    <n v="101"/>
    <x v="1"/>
    <n v="2053"/>
    <m/>
    <s v="US"/>
    <s v="USD"/>
    <n v="1510207200"/>
    <x v="203"/>
    <n v="1512280800"/>
    <d v="2017-12-03T00:00:00"/>
  </r>
  <r>
    <x v="209"/>
    <s v="Distributed system-worthy application"/>
    <n v="194500"/>
    <n v="41212"/>
    <n v="21"/>
    <x v="2"/>
    <n v="808"/>
    <m/>
    <s v="AU"/>
    <s v="AUD"/>
    <n v="1462510800"/>
    <x v="204"/>
    <n v="1463115600"/>
    <d v="2016-05-13T00:00:00"/>
  </r>
  <r>
    <x v="210"/>
    <s v="Synergistic tertiary time-frame"/>
    <n v="9400"/>
    <n v="6338"/>
    <n v="67"/>
    <x v="0"/>
    <n v="226"/>
    <m/>
    <s v="DK"/>
    <s v="DKK"/>
    <n v="1488520800"/>
    <x v="205"/>
    <n v="1490850000"/>
    <d v="2017-03-30T00:00:00"/>
  </r>
  <r>
    <x v="211"/>
    <s v="Customer-focused impactful benchmark"/>
    <n v="104400"/>
    <n v="99100"/>
    <n v="95"/>
    <x v="0"/>
    <n v="1625"/>
    <m/>
    <s v="US"/>
    <s v="USD"/>
    <n v="1377579600"/>
    <x v="206"/>
    <n v="1379653200"/>
    <d v="2013-09-20T00:00:00"/>
  </r>
  <r>
    <x v="212"/>
    <s v="Profound next generation infrastructure"/>
    <n v="8100"/>
    <n v="12300"/>
    <n v="152"/>
    <x v="1"/>
    <n v="168"/>
    <m/>
    <s v="US"/>
    <s v="USD"/>
    <n v="1576389600"/>
    <x v="207"/>
    <n v="1580364000"/>
    <d v="2020-01-30T00:00:00"/>
  </r>
  <r>
    <x v="213"/>
    <s v="Face-to-face encompassing info-mediaries"/>
    <n v="87900"/>
    <n v="171549"/>
    <n v="195"/>
    <x v="1"/>
    <n v="4289"/>
    <m/>
    <s v="US"/>
    <s v="USD"/>
    <n v="1289019600"/>
    <x v="208"/>
    <n v="1289714400"/>
    <d v="2010-11-14T00:00:00"/>
  </r>
  <r>
    <x v="214"/>
    <s v="Open-source fresh-thinking policy"/>
    <n v="1400"/>
    <n v="14324"/>
    <n v="1023"/>
    <x v="1"/>
    <n v="165"/>
    <m/>
    <s v="US"/>
    <s v="USD"/>
    <n v="1282194000"/>
    <x v="209"/>
    <n v="1282712400"/>
    <d v="2010-08-25T00:00:00"/>
  </r>
  <r>
    <x v="215"/>
    <s v="Extended 24/7 implementation"/>
    <n v="156800"/>
    <n v="6024"/>
    <n v="4"/>
    <x v="0"/>
    <n v="143"/>
    <m/>
    <s v="US"/>
    <s v="USD"/>
    <n v="1550037600"/>
    <x v="210"/>
    <n v="1550210400"/>
    <d v="2019-02-15T00:00:00"/>
  </r>
  <r>
    <x v="216"/>
    <s v="Organic dynamic algorithm"/>
    <n v="121700"/>
    <n v="188721"/>
    <n v="155"/>
    <x v="1"/>
    <n v="1815"/>
    <m/>
    <s v="US"/>
    <s v="USD"/>
    <n v="1321941600"/>
    <x v="211"/>
    <n v="1322114400"/>
    <d v="2011-11-24T00:00:00"/>
  </r>
  <r>
    <x v="217"/>
    <s v="Organic multi-tasking focus group"/>
    <n v="129400"/>
    <n v="57911"/>
    <n v="45"/>
    <x v="0"/>
    <n v="934"/>
    <m/>
    <s v="US"/>
    <s v="USD"/>
    <n v="1556427600"/>
    <x v="212"/>
    <n v="1557205200"/>
    <d v="2019-05-07T00:00:00"/>
  </r>
  <r>
    <x v="218"/>
    <s v="Adaptive logistical initiative"/>
    <n v="5700"/>
    <n v="12309"/>
    <n v="216"/>
    <x v="1"/>
    <n v="397"/>
    <m/>
    <s v="GB"/>
    <s v="GBP"/>
    <n v="1320991200"/>
    <x v="213"/>
    <n v="1323928800"/>
    <d v="2011-12-15T00:00:00"/>
  </r>
  <r>
    <x v="219"/>
    <s v="Stand-alone mobile customer loyalty"/>
    <n v="41700"/>
    <n v="138497"/>
    <n v="332"/>
    <x v="1"/>
    <n v="1539"/>
    <m/>
    <s v="US"/>
    <s v="USD"/>
    <n v="1345093200"/>
    <x v="214"/>
    <n v="1346130000"/>
    <d v="2012-08-28T00:00:00"/>
  </r>
  <r>
    <x v="220"/>
    <s v="Focused composite approach"/>
    <n v="7900"/>
    <n v="667"/>
    <n v="8"/>
    <x v="0"/>
    <n v="17"/>
    <m/>
    <s v="US"/>
    <s v="USD"/>
    <n v="1309496400"/>
    <x v="215"/>
    <n v="1311051600"/>
    <d v="2011-07-19T00:00:00"/>
  </r>
  <r>
    <x v="221"/>
    <s v="Face-to-face clear-thinking Local Area Network"/>
    <n v="121500"/>
    <n v="119830"/>
    <n v="99"/>
    <x v="0"/>
    <n v="2179"/>
    <m/>
    <s v="US"/>
    <s v="USD"/>
    <n v="1340254800"/>
    <x v="216"/>
    <n v="1340427600"/>
    <d v="2012-06-23T00:00:00"/>
  </r>
  <r>
    <x v="222"/>
    <s v="Cross-group cohesive circuit"/>
    <n v="4800"/>
    <n v="6623"/>
    <n v="138"/>
    <x v="1"/>
    <n v="138"/>
    <m/>
    <s v="US"/>
    <s v="USD"/>
    <n v="1412226000"/>
    <x v="217"/>
    <n v="1412312400"/>
    <d v="2014-10-03T00:00:00"/>
  </r>
  <r>
    <x v="223"/>
    <s v="Synergistic explicit capability"/>
    <n v="87300"/>
    <n v="81897"/>
    <n v="94"/>
    <x v="0"/>
    <n v="931"/>
    <m/>
    <s v="US"/>
    <s v="USD"/>
    <n v="1458104400"/>
    <x v="218"/>
    <n v="1459314000"/>
    <d v="2016-03-30T00:00:00"/>
  </r>
  <r>
    <x v="224"/>
    <s v="Diverse analyzing definition"/>
    <n v="46300"/>
    <n v="186885"/>
    <n v="404"/>
    <x v="1"/>
    <n v="3594"/>
    <m/>
    <s v="US"/>
    <s v="USD"/>
    <n v="1411534800"/>
    <x v="219"/>
    <n v="1415426400"/>
    <d v="2014-11-08T00:00:00"/>
  </r>
  <r>
    <x v="225"/>
    <s v="Enterprise-wide reciprocal success"/>
    <n v="67800"/>
    <n v="176398"/>
    <n v="260"/>
    <x v="1"/>
    <n v="5880"/>
    <m/>
    <s v="US"/>
    <s v="USD"/>
    <n v="1399093200"/>
    <x v="220"/>
    <n v="1399093200"/>
    <d v="2014-05-03T00:00:00"/>
  </r>
  <r>
    <x v="102"/>
    <s v="Progressive neutral middleware"/>
    <n v="3000"/>
    <n v="10999"/>
    <n v="367"/>
    <x v="1"/>
    <n v="112"/>
    <m/>
    <s v="US"/>
    <s v="USD"/>
    <n v="1270702800"/>
    <x v="221"/>
    <n v="1273899600"/>
    <d v="2010-05-15T00:00:00"/>
  </r>
  <r>
    <x v="226"/>
    <s v="Intuitive exuding process improvement"/>
    <n v="60900"/>
    <n v="102751"/>
    <n v="169"/>
    <x v="1"/>
    <n v="943"/>
    <m/>
    <s v="US"/>
    <s v="USD"/>
    <n v="1431666000"/>
    <x v="222"/>
    <n v="1432184400"/>
    <d v="2015-05-21T00:00:00"/>
  </r>
  <r>
    <x v="227"/>
    <s v="Exclusive real-time protocol"/>
    <n v="137900"/>
    <n v="165352"/>
    <n v="120"/>
    <x v="1"/>
    <n v="2468"/>
    <m/>
    <s v="US"/>
    <s v="USD"/>
    <n v="1472619600"/>
    <x v="172"/>
    <n v="1474779600"/>
    <d v="2016-09-25T00:00:00"/>
  </r>
  <r>
    <x v="228"/>
    <s v="Extended encompassing application"/>
    <n v="85600"/>
    <n v="165798"/>
    <n v="194"/>
    <x v="1"/>
    <n v="2551"/>
    <m/>
    <s v="US"/>
    <s v="USD"/>
    <n v="1496293200"/>
    <x v="223"/>
    <n v="1500440400"/>
    <d v="2017-07-19T00:00:00"/>
  </r>
  <r>
    <x v="229"/>
    <s v="Progressive value-added ability"/>
    <n v="2400"/>
    <n v="10084"/>
    <n v="420"/>
    <x v="1"/>
    <n v="101"/>
    <m/>
    <s v="US"/>
    <s v="USD"/>
    <n v="1575612000"/>
    <x v="224"/>
    <n v="1575612000"/>
    <d v="2019-12-06T00:00:00"/>
  </r>
  <r>
    <x v="230"/>
    <s v="Cross-platform uniform hardware"/>
    <n v="7200"/>
    <n v="5523"/>
    <n v="77"/>
    <x v="3"/>
    <n v="67"/>
    <m/>
    <s v="US"/>
    <s v="USD"/>
    <n v="1369112400"/>
    <x v="225"/>
    <n v="1374123600"/>
    <d v="2013-07-18T00:00:00"/>
  </r>
  <r>
    <x v="231"/>
    <s v="Progressive secondary portal"/>
    <n v="3400"/>
    <n v="5823"/>
    <n v="171"/>
    <x v="1"/>
    <n v="92"/>
    <m/>
    <s v="US"/>
    <s v="USD"/>
    <n v="1469422800"/>
    <x v="226"/>
    <n v="1469509200"/>
    <d v="2016-07-26T00:00:00"/>
  </r>
  <r>
    <x v="232"/>
    <s v="Multi-lateral national adapter"/>
    <n v="3800"/>
    <n v="6000"/>
    <n v="158"/>
    <x v="1"/>
    <n v="62"/>
    <m/>
    <s v="US"/>
    <s v="USD"/>
    <n v="1307854800"/>
    <x v="227"/>
    <n v="1309237200"/>
    <d v="2011-06-28T00:00:00"/>
  </r>
  <r>
    <x v="233"/>
    <s v="Enterprise-wide motivating matrices"/>
    <n v="7500"/>
    <n v="8181"/>
    <n v="109"/>
    <x v="1"/>
    <n v="149"/>
    <m/>
    <s v="IT"/>
    <s v="EUR"/>
    <n v="1503378000"/>
    <x v="228"/>
    <n v="1503982800"/>
    <d v="2017-08-29T00:00:00"/>
  </r>
  <r>
    <x v="234"/>
    <s v="Polarized upward-trending Local Area Network"/>
    <n v="8600"/>
    <n v="3589"/>
    <n v="42"/>
    <x v="0"/>
    <n v="92"/>
    <m/>
    <s v="US"/>
    <s v="USD"/>
    <n v="1486965600"/>
    <x v="229"/>
    <n v="1487397600"/>
    <d v="2017-02-18T00:00:00"/>
  </r>
  <r>
    <x v="235"/>
    <s v="Object-based directional function"/>
    <n v="39500"/>
    <n v="4323"/>
    <n v="11"/>
    <x v="0"/>
    <n v="57"/>
    <m/>
    <s v="AU"/>
    <s v="AUD"/>
    <n v="1561438800"/>
    <x v="230"/>
    <n v="1562043600"/>
    <d v="2019-07-02T00:00:00"/>
  </r>
  <r>
    <x v="236"/>
    <s v="Re-contextualized tangible open architecture"/>
    <n v="9300"/>
    <n v="14822"/>
    <n v="159"/>
    <x v="1"/>
    <n v="329"/>
    <m/>
    <s v="US"/>
    <s v="USD"/>
    <n v="1398402000"/>
    <x v="231"/>
    <n v="1398574800"/>
    <d v="2014-04-27T00:00:00"/>
  </r>
  <r>
    <x v="237"/>
    <s v="Distributed systemic adapter"/>
    <n v="2400"/>
    <n v="10138"/>
    <n v="422"/>
    <x v="1"/>
    <n v="97"/>
    <m/>
    <s v="DK"/>
    <s v="DKK"/>
    <n v="1513231200"/>
    <x v="232"/>
    <n v="1515391200"/>
    <d v="2018-01-08T00:00:00"/>
  </r>
  <r>
    <x v="238"/>
    <s v="Networked web-enabled instruction set"/>
    <n v="3200"/>
    <n v="3127"/>
    <n v="98"/>
    <x v="0"/>
    <n v="41"/>
    <m/>
    <s v="US"/>
    <s v="USD"/>
    <n v="1440824400"/>
    <x v="233"/>
    <n v="1441170000"/>
    <d v="2015-09-02T00:00:00"/>
  </r>
  <r>
    <x v="239"/>
    <s v="Vision-oriented dynamic service-desk"/>
    <n v="29400"/>
    <n v="123124"/>
    <n v="419"/>
    <x v="1"/>
    <n v="1784"/>
    <m/>
    <s v="US"/>
    <s v="USD"/>
    <n v="1281070800"/>
    <x v="194"/>
    <n v="1281157200"/>
    <d v="2010-08-07T00:00:00"/>
  </r>
  <r>
    <x v="240"/>
    <s v="Vision-oriented actuating open system"/>
    <n v="168500"/>
    <n v="171729"/>
    <n v="102"/>
    <x v="1"/>
    <n v="1684"/>
    <m/>
    <s v="AU"/>
    <s v="AUD"/>
    <n v="1397365200"/>
    <x v="234"/>
    <n v="1398229200"/>
    <d v="2014-04-23T00:00:00"/>
  </r>
  <r>
    <x v="241"/>
    <s v="Sharable scalable core"/>
    <n v="8400"/>
    <n v="10729"/>
    <n v="128"/>
    <x v="1"/>
    <n v="250"/>
    <m/>
    <s v="US"/>
    <s v="USD"/>
    <n v="1494392400"/>
    <x v="235"/>
    <n v="1495256400"/>
    <d v="2017-05-20T00:00:00"/>
  </r>
  <r>
    <x v="242"/>
    <s v="Customer-focused attitude-oriented function"/>
    <n v="2300"/>
    <n v="10240"/>
    <n v="445"/>
    <x v="1"/>
    <n v="238"/>
    <m/>
    <s v="US"/>
    <s v="USD"/>
    <n v="1520143200"/>
    <x v="236"/>
    <n v="1520402400"/>
    <d v="2018-03-07T00:00:00"/>
  </r>
  <r>
    <x v="243"/>
    <s v="Reverse-engineered system-worthy extranet"/>
    <n v="700"/>
    <n v="3988"/>
    <n v="570"/>
    <x v="1"/>
    <n v="53"/>
    <m/>
    <s v="US"/>
    <s v="USD"/>
    <n v="1405314000"/>
    <x v="237"/>
    <n v="1409806800"/>
    <d v="2014-09-04T00:00:00"/>
  </r>
  <r>
    <x v="244"/>
    <s v="Re-engineered systematic monitoring"/>
    <n v="2900"/>
    <n v="14771"/>
    <n v="509"/>
    <x v="1"/>
    <n v="214"/>
    <m/>
    <s v="US"/>
    <s v="USD"/>
    <n v="1396846800"/>
    <x v="238"/>
    <n v="1396933200"/>
    <d v="2014-04-08T00:00:00"/>
  </r>
  <r>
    <x v="245"/>
    <s v="Seamless value-added standardization"/>
    <n v="4500"/>
    <n v="14649"/>
    <n v="326"/>
    <x v="1"/>
    <n v="222"/>
    <m/>
    <s v="US"/>
    <s v="USD"/>
    <n v="1375678800"/>
    <x v="239"/>
    <n v="1376024400"/>
    <d v="2013-08-09T00:00:00"/>
  </r>
  <r>
    <x v="246"/>
    <s v="Triple-buffered fresh-thinking frame"/>
    <n v="19800"/>
    <n v="184658"/>
    <n v="933"/>
    <x v="1"/>
    <n v="1884"/>
    <m/>
    <s v="US"/>
    <s v="USD"/>
    <n v="1482386400"/>
    <x v="240"/>
    <n v="1483682400"/>
    <d v="2017-01-06T00:00:00"/>
  </r>
  <r>
    <x v="247"/>
    <s v="Streamlined holistic knowledgebase"/>
    <n v="6200"/>
    <n v="13103"/>
    <n v="211"/>
    <x v="1"/>
    <n v="218"/>
    <m/>
    <s v="AU"/>
    <s v="AUD"/>
    <n v="1420005600"/>
    <x v="241"/>
    <n v="1420437600"/>
    <d v="2015-01-05T00:00:00"/>
  </r>
  <r>
    <x v="248"/>
    <s v="Up-sized intermediate website"/>
    <n v="61500"/>
    <n v="168095"/>
    <n v="273"/>
    <x v="1"/>
    <n v="6465"/>
    <m/>
    <s v="US"/>
    <s v="USD"/>
    <n v="1420178400"/>
    <x v="242"/>
    <n v="1420783200"/>
    <d v="2015-01-09T00:00:00"/>
  </r>
  <r>
    <x v="249"/>
    <s v="Future-proofed directional synergy"/>
    <n v="100"/>
    <n v="3"/>
    <n v="3"/>
    <x v="0"/>
    <n v="1"/>
    <m/>
    <s v="US"/>
    <s v="USD"/>
    <n v="1264399200"/>
    <x v="67"/>
    <n v="1267423200"/>
    <d v="2010-03-01T00:00:00"/>
  </r>
  <r>
    <x v="250"/>
    <s v="Enhanced user-facing function"/>
    <n v="7100"/>
    <n v="3840"/>
    <n v="54"/>
    <x v="0"/>
    <n v="101"/>
    <m/>
    <s v="US"/>
    <s v="USD"/>
    <n v="1355032800"/>
    <x v="243"/>
    <n v="1355205600"/>
    <d v="2012-12-11T00:00:00"/>
  </r>
  <r>
    <x v="251"/>
    <s v="Operative bandwidth-monitored interface"/>
    <n v="1000"/>
    <n v="6263"/>
    <n v="626"/>
    <x v="1"/>
    <n v="59"/>
    <m/>
    <s v="US"/>
    <s v="USD"/>
    <n v="1382677200"/>
    <x v="244"/>
    <n v="1383109200"/>
    <d v="2013-10-30T00:00:00"/>
  </r>
  <r>
    <x v="252"/>
    <s v="Upgradable multi-state instruction set"/>
    <n v="121500"/>
    <n v="108161"/>
    <n v="89"/>
    <x v="0"/>
    <n v="1335"/>
    <m/>
    <s v="CA"/>
    <s v="CAD"/>
    <n v="1302238800"/>
    <x v="245"/>
    <n v="1303275600"/>
    <d v="2011-04-20T00:00:00"/>
  </r>
  <r>
    <x v="253"/>
    <s v="De-engineered static Local Area Network"/>
    <n v="4600"/>
    <n v="8505"/>
    <n v="185"/>
    <x v="1"/>
    <n v="88"/>
    <m/>
    <s v="US"/>
    <s v="USD"/>
    <n v="1487656800"/>
    <x v="246"/>
    <n v="1487829600"/>
    <d v="2017-02-23T00:00:00"/>
  </r>
  <r>
    <x v="254"/>
    <s v="Upgradable grid-enabled superstructure"/>
    <n v="80500"/>
    <n v="96735"/>
    <n v="120"/>
    <x v="1"/>
    <n v="1697"/>
    <m/>
    <s v="US"/>
    <s v="USD"/>
    <n v="1297836000"/>
    <x v="247"/>
    <n v="1298268000"/>
    <d v="2011-02-21T00:00:00"/>
  </r>
  <r>
    <x v="255"/>
    <s v="Optimized actuating toolset"/>
    <n v="4100"/>
    <n v="959"/>
    <n v="23"/>
    <x v="0"/>
    <n v="15"/>
    <m/>
    <s v="GB"/>
    <s v="GBP"/>
    <n v="1453615200"/>
    <x v="248"/>
    <n v="1456812000"/>
    <d v="2016-03-01T00:00:00"/>
  </r>
  <r>
    <x v="256"/>
    <s v="Decentralized exuding strategy"/>
    <n v="5700"/>
    <n v="8322"/>
    <n v="146"/>
    <x v="1"/>
    <n v="92"/>
    <m/>
    <s v="US"/>
    <s v="USD"/>
    <n v="1362463200"/>
    <x v="249"/>
    <n v="1363669200"/>
    <d v="2013-03-19T00:00:00"/>
  </r>
  <r>
    <x v="257"/>
    <s v="Assimilated coherent hardware"/>
    <n v="5000"/>
    <n v="13424"/>
    <n v="268"/>
    <x v="1"/>
    <n v="186"/>
    <m/>
    <s v="US"/>
    <s v="USD"/>
    <n v="1481176800"/>
    <x v="250"/>
    <n v="1482904800"/>
    <d v="2016-12-28T00:00:00"/>
  </r>
  <r>
    <x v="258"/>
    <s v="Multi-channeled responsive implementation"/>
    <n v="1800"/>
    <n v="10755"/>
    <n v="598"/>
    <x v="1"/>
    <n v="138"/>
    <m/>
    <s v="US"/>
    <s v="USD"/>
    <n v="1354946400"/>
    <x v="251"/>
    <n v="1356588000"/>
    <d v="2012-12-27T00:00:00"/>
  </r>
  <r>
    <x v="259"/>
    <s v="Centralized modular initiative"/>
    <n v="6300"/>
    <n v="9935"/>
    <n v="158"/>
    <x v="1"/>
    <n v="261"/>
    <m/>
    <s v="US"/>
    <s v="USD"/>
    <n v="1348808400"/>
    <x v="136"/>
    <n v="1349845200"/>
    <d v="2012-10-10T00:00:00"/>
  </r>
  <r>
    <x v="260"/>
    <s v="Reverse-engineered cohesive migration"/>
    <n v="84300"/>
    <n v="26303"/>
    <n v="31"/>
    <x v="0"/>
    <n v="454"/>
    <m/>
    <s v="US"/>
    <s v="USD"/>
    <n v="1282712400"/>
    <x v="252"/>
    <n v="1283058000"/>
    <d v="2010-08-29T00:00:00"/>
  </r>
  <r>
    <x v="261"/>
    <s v="Compatible multimedia hub"/>
    <n v="1700"/>
    <n v="5328"/>
    <n v="313"/>
    <x v="1"/>
    <n v="107"/>
    <m/>
    <s v="US"/>
    <s v="USD"/>
    <n v="1301979600"/>
    <x v="253"/>
    <n v="1304226000"/>
    <d v="2011-05-01T00:00:00"/>
  </r>
  <r>
    <x v="262"/>
    <s v="Organic eco-centric success"/>
    <n v="2900"/>
    <n v="10756"/>
    <n v="371"/>
    <x v="1"/>
    <n v="199"/>
    <m/>
    <s v="US"/>
    <s v="USD"/>
    <n v="1263016800"/>
    <x v="254"/>
    <n v="1263016800"/>
    <d v="2010-01-09T00:00:00"/>
  </r>
  <r>
    <x v="263"/>
    <s v="Virtual reciprocal policy"/>
    <n v="45600"/>
    <n v="165375"/>
    <n v="363"/>
    <x v="1"/>
    <n v="5512"/>
    <m/>
    <s v="US"/>
    <s v="USD"/>
    <n v="1360648800"/>
    <x v="255"/>
    <n v="1362031200"/>
    <d v="2013-02-28T00:00:00"/>
  </r>
  <r>
    <x v="264"/>
    <s v="Persevering interactive emulation"/>
    <n v="4900"/>
    <n v="6031"/>
    <n v="123"/>
    <x v="1"/>
    <n v="86"/>
    <m/>
    <s v="US"/>
    <s v="USD"/>
    <n v="1451800800"/>
    <x v="256"/>
    <n v="1455602400"/>
    <d v="2016-02-16T00:00:00"/>
  </r>
  <r>
    <x v="265"/>
    <s v="Proactive responsive emulation"/>
    <n v="111900"/>
    <n v="85902"/>
    <n v="77"/>
    <x v="0"/>
    <n v="3182"/>
    <m/>
    <s v="IT"/>
    <s v="EUR"/>
    <n v="1415340000"/>
    <x v="257"/>
    <n v="1418191200"/>
    <d v="2014-12-10T00:00:00"/>
  </r>
  <r>
    <x v="266"/>
    <s v="Extended eco-centric function"/>
    <n v="61600"/>
    <n v="143910"/>
    <n v="234"/>
    <x v="1"/>
    <n v="2768"/>
    <m/>
    <s v="AU"/>
    <s v="AUD"/>
    <n v="1351054800"/>
    <x v="258"/>
    <n v="1352440800"/>
    <d v="2012-11-09T00:00:00"/>
  </r>
  <r>
    <x v="267"/>
    <s v="Networked optimal productivity"/>
    <n v="1500"/>
    <n v="2708"/>
    <n v="181"/>
    <x v="1"/>
    <n v="48"/>
    <m/>
    <s v="US"/>
    <s v="USD"/>
    <n v="1349326800"/>
    <x v="259"/>
    <n v="1353304800"/>
    <d v="2012-11-19T00:00:00"/>
  </r>
  <r>
    <x v="268"/>
    <s v="Persistent attitude-oriented approach"/>
    <n v="3500"/>
    <n v="8842"/>
    <n v="253"/>
    <x v="1"/>
    <n v="87"/>
    <m/>
    <s v="US"/>
    <s v="USD"/>
    <n v="1548914400"/>
    <x v="260"/>
    <n v="1550728800"/>
    <d v="2019-02-21T00:00:00"/>
  </r>
  <r>
    <x v="269"/>
    <s v="Triple-buffered 4thgeneration toolset"/>
    <n v="173900"/>
    <n v="47260"/>
    <n v="27"/>
    <x v="3"/>
    <n v="1890"/>
    <m/>
    <s v="US"/>
    <s v="USD"/>
    <n v="1291269600"/>
    <x v="261"/>
    <n v="1291442400"/>
    <d v="2010-12-04T00:00:00"/>
  </r>
  <r>
    <x v="270"/>
    <s v="Progressive zero administration leverage"/>
    <n v="153700"/>
    <n v="1953"/>
    <n v="1"/>
    <x v="2"/>
    <n v="61"/>
    <m/>
    <s v="US"/>
    <s v="USD"/>
    <n v="1449468000"/>
    <x v="262"/>
    <n v="1452146400"/>
    <d v="2016-01-07T00:00:00"/>
  </r>
  <r>
    <x v="271"/>
    <s v="Networked radical neural-net"/>
    <n v="51100"/>
    <n v="155349"/>
    <n v="304"/>
    <x v="1"/>
    <n v="1894"/>
    <m/>
    <s v="US"/>
    <s v="USD"/>
    <n v="1562734800"/>
    <x v="263"/>
    <n v="1564894800"/>
    <d v="2019-08-04T00:00:00"/>
  </r>
  <r>
    <x v="272"/>
    <s v="Re-engineered heuristic forecast"/>
    <n v="7800"/>
    <n v="10704"/>
    <n v="137"/>
    <x v="1"/>
    <n v="282"/>
    <m/>
    <s v="CA"/>
    <s v="CAD"/>
    <n v="1505624400"/>
    <x v="264"/>
    <n v="1505883600"/>
    <d v="2017-09-20T00:00:00"/>
  </r>
  <r>
    <x v="273"/>
    <s v="Fully-configurable background algorithm"/>
    <n v="2400"/>
    <n v="773"/>
    <n v="32"/>
    <x v="0"/>
    <n v="15"/>
    <m/>
    <s v="US"/>
    <s v="USD"/>
    <n v="1509948000"/>
    <x v="265"/>
    <n v="1510380000"/>
    <d v="2017-11-11T00:00:00"/>
  </r>
  <r>
    <x v="274"/>
    <s v="Stand-alone discrete Graphical User Interface"/>
    <n v="3900"/>
    <n v="9419"/>
    <n v="242"/>
    <x v="1"/>
    <n v="116"/>
    <m/>
    <s v="US"/>
    <s v="USD"/>
    <n v="1554526800"/>
    <x v="266"/>
    <n v="1555218000"/>
    <d v="2019-04-14T00:00:00"/>
  </r>
  <r>
    <x v="275"/>
    <s v="Front-line foreground project"/>
    <n v="5500"/>
    <n v="5324"/>
    <n v="97"/>
    <x v="0"/>
    <n v="133"/>
    <m/>
    <s v="US"/>
    <s v="USD"/>
    <n v="1334811600"/>
    <x v="267"/>
    <n v="1335243600"/>
    <d v="2012-04-24T00:00:00"/>
  </r>
  <r>
    <x v="276"/>
    <s v="Persevering system-worthy info-mediaries"/>
    <n v="700"/>
    <n v="7465"/>
    <n v="1066"/>
    <x v="1"/>
    <n v="83"/>
    <m/>
    <s v="US"/>
    <s v="USD"/>
    <n v="1279515600"/>
    <x v="268"/>
    <n v="1279688400"/>
    <d v="2010-07-21T00:00:00"/>
  </r>
  <r>
    <x v="277"/>
    <s v="Distributed multi-tasking strategy"/>
    <n v="2700"/>
    <n v="8799"/>
    <n v="326"/>
    <x v="1"/>
    <n v="91"/>
    <m/>
    <s v="US"/>
    <s v="USD"/>
    <n v="1353909600"/>
    <x v="269"/>
    <n v="1356069600"/>
    <d v="2012-12-21T00:00:00"/>
  </r>
  <r>
    <x v="278"/>
    <s v="Vision-oriented methodical application"/>
    <n v="8000"/>
    <n v="13656"/>
    <n v="171"/>
    <x v="1"/>
    <n v="546"/>
    <m/>
    <s v="US"/>
    <s v="USD"/>
    <n v="1535950800"/>
    <x v="270"/>
    <n v="1536210000"/>
    <d v="2018-09-06T00:00:00"/>
  </r>
  <r>
    <x v="279"/>
    <s v="Function-based high-level infrastructure"/>
    <n v="2500"/>
    <n v="14536"/>
    <n v="581"/>
    <x v="1"/>
    <n v="393"/>
    <m/>
    <s v="US"/>
    <s v="USD"/>
    <n v="1511244000"/>
    <x v="271"/>
    <n v="1511762400"/>
    <d v="2017-11-27T00:00:00"/>
  </r>
  <r>
    <x v="280"/>
    <s v="Profound object-oriented paradigm"/>
    <n v="164500"/>
    <n v="150552"/>
    <n v="92"/>
    <x v="0"/>
    <n v="2062"/>
    <m/>
    <s v="US"/>
    <s v="USD"/>
    <n v="1331445600"/>
    <x v="272"/>
    <n v="1333256400"/>
    <d v="2012-04-01T00:00:00"/>
  </r>
  <r>
    <x v="281"/>
    <s v="Virtual contextually-based circuit"/>
    <n v="8400"/>
    <n v="9076"/>
    <n v="108"/>
    <x v="1"/>
    <n v="133"/>
    <m/>
    <s v="US"/>
    <s v="USD"/>
    <n v="1480226400"/>
    <x v="73"/>
    <n v="1480744800"/>
    <d v="2016-12-03T00:00:00"/>
  </r>
  <r>
    <x v="282"/>
    <s v="Business-focused dynamic instruction set"/>
    <n v="8100"/>
    <n v="1517"/>
    <n v="19"/>
    <x v="0"/>
    <n v="29"/>
    <m/>
    <s v="DK"/>
    <s v="DKK"/>
    <n v="1464584400"/>
    <x v="273"/>
    <n v="1465016400"/>
    <d v="2016-06-04T00:00:00"/>
  </r>
  <r>
    <x v="283"/>
    <s v="Ameliorated fresh-thinking protocol"/>
    <n v="9800"/>
    <n v="8153"/>
    <n v="83"/>
    <x v="0"/>
    <n v="132"/>
    <m/>
    <s v="US"/>
    <s v="USD"/>
    <n v="1335848400"/>
    <x v="274"/>
    <n v="1336280400"/>
    <d v="2012-05-06T00:00:00"/>
  </r>
  <r>
    <x v="284"/>
    <s v="Front-line optimizing emulation"/>
    <n v="900"/>
    <n v="6357"/>
    <n v="706"/>
    <x v="1"/>
    <n v="254"/>
    <m/>
    <s v="US"/>
    <s v="USD"/>
    <n v="1473483600"/>
    <x v="275"/>
    <n v="1476766800"/>
    <d v="2016-10-18T00:00:00"/>
  </r>
  <r>
    <x v="285"/>
    <s v="Devolved uniform complexity"/>
    <n v="112100"/>
    <n v="19557"/>
    <n v="17"/>
    <x v="3"/>
    <n v="184"/>
    <m/>
    <s v="US"/>
    <s v="USD"/>
    <n v="1479880800"/>
    <x v="276"/>
    <n v="1480485600"/>
    <d v="2016-11-30T00:00:00"/>
  </r>
  <r>
    <x v="286"/>
    <s v="Public-key intangible superstructure"/>
    <n v="6300"/>
    <n v="13213"/>
    <n v="210"/>
    <x v="1"/>
    <n v="176"/>
    <m/>
    <s v="US"/>
    <s v="USD"/>
    <n v="1430197200"/>
    <x v="277"/>
    <n v="1430197200"/>
    <d v="2015-04-28T00:00:00"/>
  </r>
  <r>
    <x v="287"/>
    <s v="Secured global success"/>
    <n v="5600"/>
    <n v="5476"/>
    <n v="98"/>
    <x v="0"/>
    <n v="137"/>
    <m/>
    <s v="DK"/>
    <s v="DKK"/>
    <n v="1331701200"/>
    <x v="278"/>
    <n v="1331787600"/>
    <d v="2012-03-15T00:00:00"/>
  </r>
  <r>
    <x v="288"/>
    <s v="Grass-roots mission-critical capability"/>
    <n v="800"/>
    <n v="13474"/>
    <n v="1684"/>
    <x v="1"/>
    <n v="337"/>
    <m/>
    <s v="CA"/>
    <s v="CAD"/>
    <n v="1438578000"/>
    <x v="279"/>
    <n v="1438837200"/>
    <d v="2015-08-06T00:00:00"/>
  </r>
  <r>
    <x v="289"/>
    <s v="Advanced global data-warehouse"/>
    <n v="168600"/>
    <n v="91722"/>
    <n v="54"/>
    <x v="0"/>
    <n v="908"/>
    <m/>
    <s v="US"/>
    <s v="USD"/>
    <n v="1368162000"/>
    <x v="280"/>
    <n v="1370926800"/>
    <d v="2013-06-11T00:00:00"/>
  </r>
  <r>
    <x v="290"/>
    <s v="Self-enabling uniform complexity"/>
    <n v="1800"/>
    <n v="8219"/>
    <n v="457"/>
    <x v="1"/>
    <n v="107"/>
    <m/>
    <s v="US"/>
    <s v="USD"/>
    <n v="1318654800"/>
    <x v="281"/>
    <n v="1319000400"/>
    <d v="2011-10-19T00:00:00"/>
  </r>
  <r>
    <x v="291"/>
    <s v="Versatile cohesive encoding"/>
    <n v="7300"/>
    <n v="717"/>
    <n v="10"/>
    <x v="0"/>
    <n v="10"/>
    <m/>
    <s v="US"/>
    <s v="USD"/>
    <n v="1331874000"/>
    <x v="282"/>
    <n v="1333429200"/>
    <d v="2012-04-03T00:00:00"/>
  </r>
  <r>
    <x v="292"/>
    <s v="Organized executive solution"/>
    <n v="6500"/>
    <n v="1065"/>
    <n v="16"/>
    <x v="3"/>
    <n v="32"/>
    <m/>
    <s v="IT"/>
    <s v="EUR"/>
    <n v="1286254800"/>
    <x v="283"/>
    <n v="1287032400"/>
    <d v="2010-10-14T00:00:00"/>
  </r>
  <r>
    <x v="293"/>
    <s v="Automated local emulation"/>
    <n v="600"/>
    <n v="8038"/>
    <n v="1340"/>
    <x v="1"/>
    <n v="183"/>
    <m/>
    <s v="US"/>
    <s v="USD"/>
    <n v="1540530000"/>
    <x v="284"/>
    <n v="1541570400"/>
    <d v="2018-11-07T00:00:00"/>
  </r>
  <r>
    <x v="294"/>
    <s v="Enterprise-wide intermediate middleware"/>
    <n v="192900"/>
    <n v="68769"/>
    <n v="36"/>
    <x v="0"/>
    <n v="1910"/>
    <m/>
    <s v="CH"/>
    <s v="CHF"/>
    <n v="1381813200"/>
    <x v="285"/>
    <n v="1383976800"/>
    <d v="2013-11-09T00:00:00"/>
  </r>
  <r>
    <x v="295"/>
    <s v="Grass-roots real-time Local Area Network"/>
    <n v="6100"/>
    <n v="3352"/>
    <n v="55"/>
    <x v="0"/>
    <n v="38"/>
    <m/>
    <s v="AU"/>
    <s v="AUD"/>
    <n v="1548655200"/>
    <x v="286"/>
    <n v="1550556000"/>
    <d v="2019-02-19T00:00:00"/>
  </r>
  <r>
    <x v="296"/>
    <s v="Organized client-driven capacity"/>
    <n v="7200"/>
    <n v="6785"/>
    <n v="94"/>
    <x v="0"/>
    <n v="104"/>
    <m/>
    <s v="AU"/>
    <s v="AUD"/>
    <n v="1389679200"/>
    <x v="287"/>
    <n v="1390456800"/>
    <d v="2014-01-23T00:00:00"/>
  </r>
  <r>
    <x v="297"/>
    <s v="Adaptive intangible database"/>
    <n v="3500"/>
    <n v="5037"/>
    <n v="144"/>
    <x v="1"/>
    <n v="72"/>
    <m/>
    <s v="US"/>
    <s v="USD"/>
    <n v="1456466400"/>
    <x v="288"/>
    <n v="1458018000"/>
    <d v="2016-03-15T00:00:00"/>
  </r>
  <r>
    <x v="298"/>
    <s v="Grass-roots contextually-based algorithm"/>
    <n v="3800"/>
    <n v="1954"/>
    <n v="51"/>
    <x v="0"/>
    <n v="49"/>
    <m/>
    <s v="US"/>
    <s v="USD"/>
    <n v="1456984800"/>
    <x v="289"/>
    <n v="1461819600"/>
    <d v="2016-04-28T00:00:00"/>
  </r>
  <r>
    <x v="299"/>
    <s v="Focused executive core"/>
    <n v="100"/>
    <n v="5"/>
    <n v="5"/>
    <x v="0"/>
    <n v="1"/>
    <m/>
    <s v="DK"/>
    <s v="DKK"/>
    <n v="1504069200"/>
    <x v="290"/>
    <n v="1504155600"/>
    <d v="2017-08-31T00:00:00"/>
  </r>
  <r>
    <x v="300"/>
    <s v="Multi-channeled disintermediate policy"/>
    <n v="900"/>
    <n v="12102"/>
    <n v="1345"/>
    <x v="1"/>
    <n v="295"/>
    <m/>
    <s v="US"/>
    <s v="USD"/>
    <n v="1424930400"/>
    <x v="291"/>
    <n v="1426395600"/>
    <d v="2015-03-15T00:00:00"/>
  </r>
  <r>
    <x v="301"/>
    <s v="Customizable bi-directional hardware"/>
    <n v="76100"/>
    <n v="24234"/>
    <n v="32"/>
    <x v="0"/>
    <n v="245"/>
    <m/>
    <s v="US"/>
    <s v="USD"/>
    <n v="1535864400"/>
    <x v="292"/>
    <n v="1537074000"/>
    <d v="2018-09-16T00:00:00"/>
  </r>
  <r>
    <x v="302"/>
    <s v="Networked optimal architecture"/>
    <n v="3400"/>
    <n v="2809"/>
    <n v="83"/>
    <x v="0"/>
    <n v="32"/>
    <m/>
    <s v="US"/>
    <s v="USD"/>
    <n v="1452146400"/>
    <x v="293"/>
    <n v="1452578400"/>
    <d v="2016-01-12T00:00:00"/>
  </r>
  <r>
    <x v="303"/>
    <s v="User-friendly discrete benchmark"/>
    <n v="2100"/>
    <n v="11469"/>
    <n v="546"/>
    <x v="1"/>
    <n v="142"/>
    <m/>
    <s v="US"/>
    <s v="USD"/>
    <n v="1470546000"/>
    <x v="294"/>
    <n v="1474088400"/>
    <d v="2016-09-17T00:00:00"/>
  </r>
  <r>
    <x v="304"/>
    <s v="Grass-roots actuating policy"/>
    <n v="2800"/>
    <n v="8014"/>
    <n v="286"/>
    <x v="1"/>
    <n v="85"/>
    <m/>
    <s v="US"/>
    <s v="USD"/>
    <n v="1458363600"/>
    <x v="295"/>
    <n v="1461906000"/>
    <d v="2016-04-29T00:00:00"/>
  </r>
  <r>
    <x v="305"/>
    <s v="Enterprise-wide 3rdgeneration knowledge user"/>
    <n v="6500"/>
    <n v="514"/>
    <n v="8"/>
    <x v="0"/>
    <n v="7"/>
    <m/>
    <s v="US"/>
    <s v="USD"/>
    <n v="1500008400"/>
    <x v="296"/>
    <n v="1500267600"/>
    <d v="2017-07-17T00:00:00"/>
  </r>
  <r>
    <x v="306"/>
    <s v="Face-to-face zero tolerance moderator"/>
    <n v="32900"/>
    <n v="43473"/>
    <n v="132"/>
    <x v="1"/>
    <n v="659"/>
    <m/>
    <s v="DK"/>
    <s v="DKK"/>
    <n v="1338958800"/>
    <x v="297"/>
    <n v="1340686800"/>
    <d v="2012-06-26T00:00:00"/>
  </r>
  <r>
    <x v="307"/>
    <s v="Grass-roots optimizing projection"/>
    <n v="118200"/>
    <n v="87560"/>
    <n v="74"/>
    <x v="0"/>
    <n v="803"/>
    <m/>
    <s v="US"/>
    <s v="USD"/>
    <n v="1303102800"/>
    <x v="298"/>
    <n v="1303189200"/>
    <d v="2011-04-19T00:00:00"/>
  </r>
  <r>
    <x v="308"/>
    <s v="User-centric 6thgeneration attitude"/>
    <n v="4100"/>
    <n v="3087"/>
    <n v="75"/>
    <x v="3"/>
    <n v="75"/>
    <m/>
    <s v="US"/>
    <s v="USD"/>
    <n v="1316581200"/>
    <x v="299"/>
    <n v="1318309200"/>
    <d v="2011-10-11T00:00:00"/>
  </r>
  <r>
    <x v="309"/>
    <s v="Switchable zero tolerance website"/>
    <n v="7800"/>
    <n v="1586"/>
    <n v="20"/>
    <x v="0"/>
    <n v="16"/>
    <m/>
    <s v="US"/>
    <s v="USD"/>
    <n v="1270789200"/>
    <x v="300"/>
    <n v="1272171600"/>
    <d v="2010-04-25T00:00:00"/>
  </r>
  <r>
    <x v="310"/>
    <s v="Focused real-time help-desk"/>
    <n v="6300"/>
    <n v="12812"/>
    <n v="203"/>
    <x v="1"/>
    <n v="121"/>
    <m/>
    <s v="US"/>
    <s v="USD"/>
    <n v="1297836000"/>
    <x v="247"/>
    <n v="1298872800"/>
    <d v="2011-02-28T00:00:00"/>
  </r>
  <r>
    <x v="311"/>
    <s v="Robust impactful approach"/>
    <n v="59100"/>
    <n v="183345"/>
    <n v="310"/>
    <x v="1"/>
    <n v="3742"/>
    <m/>
    <s v="US"/>
    <s v="USD"/>
    <n v="1382677200"/>
    <x v="244"/>
    <n v="1383282000"/>
    <d v="2013-11-01T00:00:00"/>
  </r>
  <r>
    <x v="312"/>
    <s v="Secured maximized policy"/>
    <n v="2200"/>
    <n v="8697"/>
    <n v="395"/>
    <x v="1"/>
    <n v="223"/>
    <m/>
    <s v="US"/>
    <s v="USD"/>
    <n v="1330322400"/>
    <x v="301"/>
    <n v="1330495200"/>
    <d v="2012-02-29T00:00:00"/>
  </r>
  <r>
    <x v="313"/>
    <s v="Realigned upward-trending strategy"/>
    <n v="1400"/>
    <n v="4126"/>
    <n v="295"/>
    <x v="1"/>
    <n v="133"/>
    <m/>
    <s v="US"/>
    <s v="USD"/>
    <n v="1552366800"/>
    <x v="188"/>
    <n v="1552798800"/>
    <d v="2019-03-17T00:00:00"/>
  </r>
  <r>
    <x v="314"/>
    <s v="Open-source interactive knowledge user"/>
    <n v="9500"/>
    <n v="3220"/>
    <n v="34"/>
    <x v="0"/>
    <n v="31"/>
    <m/>
    <s v="US"/>
    <s v="USD"/>
    <n v="1400907600"/>
    <x v="302"/>
    <n v="1403413200"/>
    <d v="2014-06-22T00:00:00"/>
  </r>
  <r>
    <x v="315"/>
    <s v="Configurable demand-driven matrix"/>
    <n v="9600"/>
    <n v="6401"/>
    <n v="67"/>
    <x v="0"/>
    <n v="108"/>
    <m/>
    <s v="IT"/>
    <s v="EUR"/>
    <n v="1574143200"/>
    <x v="303"/>
    <n v="1574229600"/>
    <d v="2019-11-20T00:00:00"/>
  </r>
  <r>
    <x v="316"/>
    <s v="Cross-group coherent hierarchy"/>
    <n v="6600"/>
    <n v="1269"/>
    <n v="19"/>
    <x v="0"/>
    <n v="30"/>
    <m/>
    <s v="US"/>
    <s v="USD"/>
    <n v="1494738000"/>
    <x v="304"/>
    <n v="1495861200"/>
    <d v="2017-05-27T00:00:00"/>
  </r>
  <r>
    <x v="317"/>
    <s v="Decentralized demand-driven open system"/>
    <n v="5700"/>
    <n v="903"/>
    <n v="16"/>
    <x v="0"/>
    <n v="17"/>
    <m/>
    <s v="US"/>
    <s v="USD"/>
    <n v="1392357600"/>
    <x v="305"/>
    <n v="1392530400"/>
    <d v="2014-02-16T00:00:00"/>
  </r>
  <r>
    <x v="318"/>
    <s v="Advanced empowering matrix"/>
    <n v="8400"/>
    <n v="3251"/>
    <n v="39"/>
    <x v="3"/>
    <n v="64"/>
    <m/>
    <s v="US"/>
    <s v="USD"/>
    <n v="1281589200"/>
    <x v="306"/>
    <n v="1283662800"/>
    <d v="2010-09-05T00:00:00"/>
  </r>
  <r>
    <x v="319"/>
    <s v="Phased holistic implementation"/>
    <n v="84400"/>
    <n v="8092"/>
    <n v="10"/>
    <x v="0"/>
    <n v="80"/>
    <m/>
    <s v="US"/>
    <s v="USD"/>
    <n v="1305003600"/>
    <x v="307"/>
    <n v="1305781200"/>
    <d v="2011-05-19T00:00:00"/>
  </r>
  <r>
    <x v="320"/>
    <s v="Proactive attitude-oriented knowledge user"/>
    <n v="170400"/>
    <n v="160422"/>
    <n v="94"/>
    <x v="0"/>
    <n v="2468"/>
    <m/>
    <s v="US"/>
    <s v="USD"/>
    <n v="1301634000"/>
    <x v="308"/>
    <n v="1302325200"/>
    <d v="2011-04-09T00:00:00"/>
  </r>
  <r>
    <x v="321"/>
    <s v="Visionary asymmetric Graphical User Interface"/>
    <n v="117900"/>
    <n v="196377"/>
    <n v="167"/>
    <x v="1"/>
    <n v="5168"/>
    <m/>
    <s v="US"/>
    <s v="USD"/>
    <n v="1290664800"/>
    <x v="309"/>
    <n v="1291788000"/>
    <d v="2010-12-08T00:00:00"/>
  </r>
  <r>
    <x v="322"/>
    <s v="Integrated zero-defect help-desk"/>
    <n v="8900"/>
    <n v="2148"/>
    <n v="24"/>
    <x v="0"/>
    <n v="26"/>
    <m/>
    <s v="GB"/>
    <s v="GBP"/>
    <n v="1395896400"/>
    <x v="310"/>
    <n v="1396069200"/>
    <d v="2014-03-29T00:00:00"/>
  </r>
  <r>
    <x v="323"/>
    <s v="Inverse analyzing matrices"/>
    <n v="7100"/>
    <n v="11648"/>
    <n v="164"/>
    <x v="1"/>
    <n v="307"/>
    <m/>
    <s v="US"/>
    <s v="USD"/>
    <n v="1434862800"/>
    <x v="311"/>
    <n v="1435899600"/>
    <d v="2015-07-03T00:00:00"/>
  </r>
  <r>
    <x v="324"/>
    <s v="Programmable systemic implementation"/>
    <n v="6500"/>
    <n v="5897"/>
    <n v="91"/>
    <x v="0"/>
    <n v="73"/>
    <m/>
    <s v="US"/>
    <s v="USD"/>
    <n v="1529125200"/>
    <x v="79"/>
    <n v="1531112400"/>
    <d v="2018-07-09T00:00:00"/>
  </r>
  <r>
    <x v="325"/>
    <s v="Multi-channeled next generation architecture"/>
    <n v="7200"/>
    <n v="3326"/>
    <n v="46"/>
    <x v="0"/>
    <n v="128"/>
    <m/>
    <s v="US"/>
    <s v="USD"/>
    <n v="1451109600"/>
    <x v="312"/>
    <n v="1451628000"/>
    <d v="2016-01-01T00:00:00"/>
  </r>
  <r>
    <x v="326"/>
    <s v="Digitized 3rdgeneration encoding"/>
    <n v="2600"/>
    <n v="1002"/>
    <n v="39"/>
    <x v="0"/>
    <n v="33"/>
    <m/>
    <s v="US"/>
    <s v="USD"/>
    <n v="1566968400"/>
    <x v="313"/>
    <n v="1567314000"/>
    <d v="2019-09-01T00:00:00"/>
  </r>
  <r>
    <x v="327"/>
    <s v="Innovative well-modulated functionalities"/>
    <n v="98700"/>
    <n v="131826"/>
    <n v="134"/>
    <x v="1"/>
    <n v="2441"/>
    <m/>
    <s v="US"/>
    <s v="USD"/>
    <n v="1543557600"/>
    <x v="314"/>
    <n v="1544508000"/>
    <d v="2018-12-11T00:00:00"/>
  </r>
  <r>
    <x v="328"/>
    <s v="Fundamental incremental database"/>
    <n v="93800"/>
    <n v="21477"/>
    <n v="23"/>
    <x v="2"/>
    <n v="211"/>
    <m/>
    <s v="US"/>
    <s v="USD"/>
    <n v="1481522400"/>
    <x v="315"/>
    <n v="1482472800"/>
    <d v="2016-12-23T00:00:00"/>
  </r>
  <r>
    <x v="329"/>
    <s v="Expanded encompassing open architecture"/>
    <n v="33700"/>
    <n v="62330"/>
    <n v="185"/>
    <x v="1"/>
    <n v="1385"/>
    <m/>
    <s v="GB"/>
    <s v="GBP"/>
    <n v="1512712800"/>
    <x v="316"/>
    <n v="1512799200"/>
    <d v="2017-12-09T00:00:00"/>
  </r>
  <r>
    <x v="330"/>
    <s v="Intuitive static portal"/>
    <n v="3300"/>
    <n v="14643"/>
    <n v="444"/>
    <x v="1"/>
    <n v="190"/>
    <m/>
    <s v="US"/>
    <s v="USD"/>
    <n v="1324274400"/>
    <x v="317"/>
    <n v="1324360800"/>
    <d v="2011-12-20T00:00:00"/>
  </r>
  <r>
    <x v="331"/>
    <s v="Optional bandwidth-monitored definition"/>
    <n v="20700"/>
    <n v="41396"/>
    <n v="200"/>
    <x v="1"/>
    <n v="470"/>
    <m/>
    <s v="US"/>
    <s v="USD"/>
    <n v="1364446800"/>
    <x v="318"/>
    <n v="1364533200"/>
    <d v="2013-03-29T00:00:00"/>
  </r>
  <r>
    <x v="332"/>
    <s v="Persistent well-modulated synergy"/>
    <n v="9600"/>
    <n v="11900"/>
    <n v="124"/>
    <x v="1"/>
    <n v="253"/>
    <m/>
    <s v="US"/>
    <s v="USD"/>
    <n v="1542693600"/>
    <x v="319"/>
    <n v="1545112800"/>
    <d v="2018-12-18T00:00:00"/>
  </r>
  <r>
    <x v="333"/>
    <s v="Assimilated discrete algorithm"/>
    <n v="66200"/>
    <n v="123538"/>
    <n v="187"/>
    <x v="1"/>
    <n v="1113"/>
    <m/>
    <s v="US"/>
    <s v="USD"/>
    <n v="1515564000"/>
    <x v="32"/>
    <n v="1516168800"/>
    <d v="2018-01-17T00:00:00"/>
  </r>
  <r>
    <x v="334"/>
    <s v="Operative uniform hub"/>
    <n v="173800"/>
    <n v="198628"/>
    <n v="114"/>
    <x v="1"/>
    <n v="2283"/>
    <m/>
    <s v="US"/>
    <s v="USD"/>
    <n v="1573797600"/>
    <x v="320"/>
    <n v="1574920800"/>
    <d v="2019-11-28T00:00:00"/>
  </r>
  <r>
    <x v="335"/>
    <s v="Customizable intangible capability"/>
    <n v="70700"/>
    <n v="68602"/>
    <n v="97"/>
    <x v="0"/>
    <n v="1072"/>
    <m/>
    <s v="US"/>
    <s v="USD"/>
    <n v="1292392800"/>
    <x v="321"/>
    <n v="1292479200"/>
    <d v="2010-12-16T00:00:00"/>
  </r>
  <r>
    <x v="336"/>
    <s v="Innovative didactic analyzer"/>
    <n v="94500"/>
    <n v="116064"/>
    <n v="123"/>
    <x v="1"/>
    <n v="1095"/>
    <m/>
    <s v="US"/>
    <s v="USD"/>
    <n v="1573452000"/>
    <x v="322"/>
    <n v="1573538400"/>
    <d v="2019-11-12T00:00:00"/>
  </r>
  <r>
    <x v="337"/>
    <s v="Decentralized intangible encoding"/>
    <n v="69800"/>
    <n v="125042"/>
    <n v="179"/>
    <x v="1"/>
    <n v="1690"/>
    <m/>
    <s v="US"/>
    <s v="USD"/>
    <n v="1317790800"/>
    <x v="323"/>
    <n v="1320382800"/>
    <d v="2011-11-04T00:00:00"/>
  </r>
  <r>
    <x v="338"/>
    <s v="Front-line transitional algorithm"/>
    <n v="136300"/>
    <n v="108974"/>
    <n v="80"/>
    <x v="3"/>
    <n v="1297"/>
    <m/>
    <s v="CA"/>
    <s v="CAD"/>
    <n v="1501650000"/>
    <x v="324"/>
    <n v="1502859600"/>
    <d v="2017-08-16T00:00:00"/>
  </r>
  <r>
    <x v="339"/>
    <s v="Switchable didactic matrices"/>
    <n v="37100"/>
    <n v="34964"/>
    <n v="94"/>
    <x v="0"/>
    <n v="393"/>
    <m/>
    <s v="US"/>
    <s v="USD"/>
    <n v="1323669600"/>
    <x v="325"/>
    <n v="1323756000"/>
    <d v="2011-12-13T00:00:00"/>
  </r>
  <r>
    <x v="340"/>
    <s v="Ameliorated disintermediate utilization"/>
    <n v="114300"/>
    <n v="96777"/>
    <n v="85"/>
    <x v="0"/>
    <n v="1257"/>
    <m/>
    <s v="US"/>
    <s v="USD"/>
    <n v="1440738000"/>
    <x v="326"/>
    <n v="1441342800"/>
    <d v="2015-09-04T00:00:00"/>
  </r>
  <r>
    <x v="341"/>
    <s v="Visionary foreground middleware"/>
    <n v="47900"/>
    <n v="31864"/>
    <n v="67"/>
    <x v="0"/>
    <n v="328"/>
    <m/>
    <s v="US"/>
    <s v="USD"/>
    <n v="1374296400"/>
    <x v="327"/>
    <n v="1375333200"/>
    <d v="2013-08-01T00:00:00"/>
  </r>
  <r>
    <x v="342"/>
    <s v="Optional zero-defect task-force"/>
    <n v="9000"/>
    <n v="4853"/>
    <n v="54"/>
    <x v="0"/>
    <n v="147"/>
    <m/>
    <s v="US"/>
    <s v="USD"/>
    <n v="1384840800"/>
    <x v="328"/>
    <n v="1389420000"/>
    <d v="2014-01-11T00:00:00"/>
  </r>
  <r>
    <x v="343"/>
    <s v="Devolved exuding emulation"/>
    <n v="197600"/>
    <n v="82959"/>
    <n v="42"/>
    <x v="0"/>
    <n v="830"/>
    <m/>
    <s v="US"/>
    <s v="USD"/>
    <n v="1516600800"/>
    <x v="329"/>
    <n v="1520056800"/>
    <d v="2018-03-03T00:00:00"/>
  </r>
  <r>
    <x v="344"/>
    <s v="Open-source neutral task-force"/>
    <n v="157600"/>
    <n v="23159"/>
    <n v="15"/>
    <x v="0"/>
    <n v="331"/>
    <m/>
    <s v="GB"/>
    <s v="GBP"/>
    <n v="1436418000"/>
    <x v="330"/>
    <n v="1436504400"/>
    <d v="2015-07-10T00:00:00"/>
  </r>
  <r>
    <x v="345"/>
    <s v="Virtual attitude-oriented migration"/>
    <n v="8000"/>
    <n v="2758"/>
    <n v="34"/>
    <x v="0"/>
    <n v="25"/>
    <m/>
    <s v="US"/>
    <s v="USD"/>
    <n v="1503550800"/>
    <x v="331"/>
    <n v="1508302800"/>
    <d v="2017-10-18T00:00:00"/>
  </r>
  <r>
    <x v="346"/>
    <s v="Open-source full-range portal"/>
    <n v="900"/>
    <n v="12607"/>
    <n v="1401"/>
    <x v="1"/>
    <n v="191"/>
    <m/>
    <s v="US"/>
    <s v="USD"/>
    <n v="1423634400"/>
    <x v="332"/>
    <n v="1425708000"/>
    <d v="2015-03-07T00:00:00"/>
  </r>
  <r>
    <x v="347"/>
    <s v="Versatile cohesive open system"/>
    <n v="199000"/>
    <n v="142823"/>
    <n v="72"/>
    <x v="0"/>
    <n v="3483"/>
    <m/>
    <s v="US"/>
    <s v="USD"/>
    <n v="1487224800"/>
    <x v="333"/>
    <n v="1488348000"/>
    <d v="2017-03-01T00:00:00"/>
  </r>
  <r>
    <x v="348"/>
    <s v="Multi-layered bottom-line frame"/>
    <n v="180800"/>
    <n v="95958"/>
    <n v="53"/>
    <x v="0"/>
    <n v="923"/>
    <m/>
    <s v="US"/>
    <s v="USD"/>
    <n v="1500008400"/>
    <x v="296"/>
    <n v="1502600400"/>
    <d v="2017-08-13T00:00:00"/>
  </r>
  <r>
    <x v="349"/>
    <s v="Pre-emptive neutral capacity"/>
    <n v="100"/>
    <n v="5"/>
    <n v="5"/>
    <x v="0"/>
    <n v="1"/>
    <m/>
    <s v="US"/>
    <s v="USD"/>
    <n v="1432098000"/>
    <x v="334"/>
    <n v="1433653200"/>
    <d v="2015-06-07T00:00:00"/>
  </r>
  <r>
    <x v="350"/>
    <s v="Universal maximized methodology"/>
    <n v="74100"/>
    <n v="94631"/>
    <n v="128"/>
    <x v="1"/>
    <n v="2013"/>
    <m/>
    <s v="US"/>
    <s v="USD"/>
    <n v="1440392400"/>
    <x v="335"/>
    <n v="1441602000"/>
    <d v="2015-09-07T00:00:00"/>
  </r>
  <r>
    <x v="351"/>
    <s v="Expanded hybrid hardware"/>
    <n v="2800"/>
    <n v="977"/>
    <n v="35"/>
    <x v="0"/>
    <n v="33"/>
    <m/>
    <s v="CA"/>
    <s v="CAD"/>
    <n v="1446876000"/>
    <x v="336"/>
    <n v="1447567200"/>
    <d v="2015-11-15T00:00:00"/>
  </r>
  <r>
    <x v="352"/>
    <s v="Profit-focused multi-tasking access"/>
    <n v="33600"/>
    <n v="137961"/>
    <n v="411"/>
    <x v="1"/>
    <n v="1703"/>
    <m/>
    <s v="US"/>
    <s v="USD"/>
    <n v="1562302800"/>
    <x v="337"/>
    <n v="1562389200"/>
    <d v="2019-07-06T00:00:00"/>
  </r>
  <r>
    <x v="353"/>
    <s v="Profit-focused transitional capability"/>
    <n v="6100"/>
    <n v="7548"/>
    <n v="124"/>
    <x v="1"/>
    <n v="80"/>
    <m/>
    <s v="DK"/>
    <s v="DKK"/>
    <n v="1378184400"/>
    <x v="338"/>
    <n v="1378789200"/>
    <d v="2013-09-10T00:00:00"/>
  </r>
  <r>
    <x v="354"/>
    <s v="Front-line scalable definition"/>
    <n v="3800"/>
    <n v="2241"/>
    <n v="59"/>
    <x v="2"/>
    <n v="86"/>
    <m/>
    <s v="US"/>
    <s v="USD"/>
    <n v="1485064800"/>
    <x v="339"/>
    <n v="1488520800"/>
    <d v="2017-03-03T00:00:00"/>
  </r>
  <r>
    <x v="355"/>
    <s v="Open-source systematic protocol"/>
    <n v="9300"/>
    <n v="3431"/>
    <n v="37"/>
    <x v="0"/>
    <n v="40"/>
    <m/>
    <s v="IT"/>
    <s v="EUR"/>
    <n v="1326520800"/>
    <x v="340"/>
    <n v="1327298400"/>
    <d v="2012-01-23T00:00:00"/>
  </r>
  <r>
    <x v="356"/>
    <s v="Implemented tangible algorithm"/>
    <n v="2300"/>
    <n v="4253"/>
    <n v="185"/>
    <x v="1"/>
    <n v="41"/>
    <m/>
    <s v="US"/>
    <s v="USD"/>
    <n v="1441256400"/>
    <x v="341"/>
    <n v="1443416400"/>
    <d v="2015-09-28T00:00:00"/>
  </r>
  <r>
    <x v="357"/>
    <s v="Profit-focused 3rdgeneration circuit"/>
    <n v="9700"/>
    <n v="1146"/>
    <n v="12"/>
    <x v="0"/>
    <n v="23"/>
    <m/>
    <s v="CA"/>
    <s v="CAD"/>
    <n v="1533877200"/>
    <x v="342"/>
    <n v="1534136400"/>
    <d v="2018-08-13T00:00:00"/>
  </r>
  <r>
    <x v="358"/>
    <s v="Compatible needs-based architecture"/>
    <n v="4000"/>
    <n v="11948"/>
    <n v="299"/>
    <x v="1"/>
    <n v="187"/>
    <m/>
    <s v="US"/>
    <s v="USD"/>
    <n v="1314421200"/>
    <x v="343"/>
    <n v="1315026000"/>
    <d v="2011-09-03T00:00:00"/>
  </r>
  <r>
    <x v="359"/>
    <s v="Right-sized zero tolerance migration"/>
    <n v="59700"/>
    <n v="135132"/>
    <n v="226"/>
    <x v="1"/>
    <n v="2875"/>
    <m/>
    <s v="GB"/>
    <s v="GBP"/>
    <n v="1293861600"/>
    <x v="344"/>
    <n v="1295071200"/>
    <d v="2011-01-15T00:00:00"/>
  </r>
  <r>
    <x v="360"/>
    <s v="Quality-focused reciprocal structure"/>
    <n v="5500"/>
    <n v="9546"/>
    <n v="174"/>
    <x v="1"/>
    <n v="88"/>
    <m/>
    <s v="US"/>
    <s v="USD"/>
    <n v="1507352400"/>
    <x v="345"/>
    <n v="1509426000"/>
    <d v="2017-10-31T00:00:00"/>
  </r>
  <r>
    <x v="361"/>
    <s v="Automated actuating conglomeration"/>
    <n v="3700"/>
    <n v="13755"/>
    <n v="372"/>
    <x v="1"/>
    <n v="191"/>
    <m/>
    <s v="US"/>
    <s v="USD"/>
    <n v="1296108000"/>
    <x v="65"/>
    <n v="1299391200"/>
    <d v="2011-03-06T00:00:00"/>
  </r>
  <r>
    <x v="362"/>
    <s v="Re-contextualized local initiative"/>
    <n v="5200"/>
    <n v="8330"/>
    <n v="160"/>
    <x v="1"/>
    <n v="139"/>
    <m/>
    <s v="US"/>
    <s v="USD"/>
    <n v="1324965600"/>
    <x v="346"/>
    <n v="1325052000"/>
    <d v="2011-12-28T00:00:00"/>
  </r>
  <r>
    <x v="363"/>
    <s v="Switchable intangible definition"/>
    <n v="900"/>
    <n v="14547"/>
    <n v="1616"/>
    <x v="1"/>
    <n v="186"/>
    <m/>
    <s v="US"/>
    <s v="USD"/>
    <n v="1520229600"/>
    <x v="347"/>
    <n v="1522818000"/>
    <d v="2018-04-04T00:00:00"/>
  </r>
  <r>
    <x v="364"/>
    <s v="Networked bottom-line initiative"/>
    <n v="1600"/>
    <n v="11735"/>
    <n v="733"/>
    <x v="1"/>
    <n v="112"/>
    <m/>
    <s v="AU"/>
    <s v="AUD"/>
    <n v="1482991200"/>
    <x v="348"/>
    <n v="1485324000"/>
    <d v="2017-01-25T00:00:00"/>
  </r>
  <r>
    <x v="365"/>
    <s v="Robust directional system engine"/>
    <n v="1800"/>
    <n v="10658"/>
    <n v="592"/>
    <x v="1"/>
    <n v="101"/>
    <m/>
    <s v="US"/>
    <s v="USD"/>
    <n v="1294034400"/>
    <x v="349"/>
    <n v="1294120800"/>
    <d v="2011-01-04T00:00:00"/>
  </r>
  <r>
    <x v="366"/>
    <s v="Triple-buffered explicit methodology"/>
    <n v="9900"/>
    <n v="1870"/>
    <n v="19"/>
    <x v="0"/>
    <n v="75"/>
    <m/>
    <s v="US"/>
    <s v="USD"/>
    <n v="1413608400"/>
    <x v="350"/>
    <n v="1415685600"/>
    <d v="2014-11-11T00:00:00"/>
  </r>
  <r>
    <x v="367"/>
    <s v="Reactive directional capacity"/>
    <n v="5200"/>
    <n v="14394"/>
    <n v="277"/>
    <x v="1"/>
    <n v="206"/>
    <m/>
    <s v="GB"/>
    <s v="GBP"/>
    <n v="1286946000"/>
    <x v="351"/>
    <n v="1288933200"/>
    <d v="2010-11-05T00:00:00"/>
  </r>
  <r>
    <x v="368"/>
    <s v="Polarized needs-based approach"/>
    <n v="5400"/>
    <n v="14743"/>
    <n v="273"/>
    <x v="1"/>
    <n v="154"/>
    <m/>
    <s v="US"/>
    <s v="USD"/>
    <n v="1359871200"/>
    <x v="352"/>
    <n v="1363237200"/>
    <d v="2013-03-14T00:00:00"/>
  </r>
  <r>
    <x v="369"/>
    <s v="Intuitive well-modulated middleware"/>
    <n v="112300"/>
    <n v="178965"/>
    <n v="159"/>
    <x v="1"/>
    <n v="5966"/>
    <m/>
    <s v="US"/>
    <s v="USD"/>
    <n v="1555304400"/>
    <x v="353"/>
    <n v="1555822800"/>
    <d v="2019-04-21T00:00:00"/>
  </r>
  <r>
    <x v="370"/>
    <s v="Multi-channeled logistical matrices"/>
    <n v="189200"/>
    <n v="128410"/>
    <n v="68"/>
    <x v="0"/>
    <n v="2176"/>
    <m/>
    <s v="US"/>
    <s v="USD"/>
    <n v="1423375200"/>
    <x v="354"/>
    <n v="1427778000"/>
    <d v="2015-03-31T00:00:00"/>
  </r>
  <r>
    <x v="371"/>
    <s v="Pre-emptive bifurcated artificial intelligence"/>
    <n v="900"/>
    <n v="14324"/>
    <n v="1592"/>
    <x v="1"/>
    <n v="169"/>
    <m/>
    <s v="US"/>
    <s v="USD"/>
    <n v="1420696800"/>
    <x v="355"/>
    <n v="1422424800"/>
    <d v="2015-01-28T00:00:00"/>
  </r>
  <r>
    <x v="372"/>
    <s v="Down-sized coherent toolset"/>
    <n v="22500"/>
    <n v="164291"/>
    <n v="730"/>
    <x v="1"/>
    <n v="2106"/>
    <m/>
    <s v="US"/>
    <s v="USD"/>
    <n v="1502946000"/>
    <x v="356"/>
    <n v="1503637200"/>
    <d v="2017-08-25T00:00:00"/>
  </r>
  <r>
    <x v="373"/>
    <s v="Open-source multi-tasking data-warehouse"/>
    <n v="167400"/>
    <n v="22073"/>
    <n v="13"/>
    <x v="0"/>
    <n v="441"/>
    <m/>
    <s v="US"/>
    <s v="USD"/>
    <n v="1547186400"/>
    <x v="357"/>
    <n v="1547618400"/>
    <d v="2019-01-16T00:00:00"/>
  </r>
  <r>
    <x v="374"/>
    <s v="Future-proofed upward-trending contingency"/>
    <n v="2700"/>
    <n v="1479"/>
    <n v="55"/>
    <x v="0"/>
    <n v="25"/>
    <m/>
    <s v="US"/>
    <s v="USD"/>
    <n v="1444971600"/>
    <x v="358"/>
    <n v="1449900000"/>
    <d v="2015-12-12T00:00:00"/>
  </r>
  <r>
    <x v="375"/>
    <s v="Mandatory uniform matrix"/>
    <n v="3400"/>
    <n v="12275"/>
    <n v="361"/>
    <x v="1"/>
    <n v="131"/>
    <m/>
    <s v="US"/>
    <s v="USD"/>
    <n v="1404622800"/>
    <x v="359"/>
    <n v="1405141200"/>
    <d v="2014-07-12T00:00:00"/>
  </r>
  <r>
    <x v="376"/>
    <s v="Phased methodical initiative"/>
    <n v="49700"/>
    <n v="5098"/>
    <n v="10"/>
    <x v="0"/>
    <n v="127"/>
    <m/>
    <s v="US"/>
    <s v="USD"/>
    <n v="1571720400"/>
    <x v="12"/>
    <n v="1572933600"/>
    <d v="2019-11-05T00:00:00"/>
  </r>
  <r>
    <x v="377"/>
    <s v="Managed stable function"/>
    <n v="178200"/>
    <n v="24882"/>
    <n v="14"/>
    <x v="0"/>
    <n v="355"/>
    <m/>
    <s v="US"/>
    <s v="USD"/>
    <n v="1526878800"/>
    <x v="360"/>
    <n v="1530162000"/>
    <d v="2018-06-28T00:00:00"/>
  </r>
  <r>
    <x v="378"/>
    <s v="Realigned clear-thinking migration"/>
    <n v="7200"/>
    <n v="2912"/>
    <n v="40"/>
    <x v="0"/>
    <n v="44"/>
    <m/>
    <s v="GB"/>
    <s v="GBP"/>
    <n v="1319691600"/>
    <x v="361"/>
    <n v="1320904800"/>
    <d v="2011-11-10T00:00:00"/>
  </r>
  <r>
    <x v="379"/>
    <s v="Optional clear-thinking process improvement"/>
    <n v="2500"/>
    <n v="4008"/>
    <n v="160"/>
    <x v="1"/>
    <n v="84"/>
    <m/>
    <s v="US"/>
    <s v="USD"/>
    <n v="1371963600"/>
    <x v="362"/>
    <n v="1372395600"/>
    <d v="2013-06-28T00:00:00"/>
  </r>
  <r>
    <x v="380"/>
    <s v="Cross-group global moratorium"/>
    <n v="5300"/>
    <n v="9749"/>
    <n v="184"/>
    <x v="1"/>
    <n v="155"/>
    <m/>
    <s v="US"/>
    <s v="USD"/>
    <n v="1433739600"/>
    <x v="363"/>
    <n v="1437714000"/>
    <d v="2015-07-24T00:00:00"/>
  </r>
  <r>
    <x v="381"/>
    <s v="Visionary systemic process improvement"/>
    <n v="9100"/>
    <n v="5803"/>
    <n v="64"/>
    <x v="0"/>
    <n v="67"/>
    <m/>
    <s v="US"/>
    <s v="USD"/>
    <n v="1508130000"/>
    <x v="364"/>
    <n v="1509771600"/>
    <d v="2017-11-04T00:00:00"/>
  </r>
  <r>
    <x v="382"/>
    <s v="Progressive intangible flexibility"/>
    <n v="6300"/>
    <n v="14199"/>
    <n v="225"/>
    <x v="1"/>
    <n v="189"/>
    <m/>
    <s v="US"/>
    <s v="USD"/>
    <n v="1550037600"/>
    <x v="210"/>
    <n v="1550556000"/>
    <d v="2019-02-19T00:00:00"/>
  </r>
  <r>
    <x v="383"/>
    <s v="Reactive real-time software"/>
    <n v="114400"/>
    <n v="196779"/>
    <n v="172"/>
    <x v="1"/>
    <n v="4799"/>
    <m/>
    <s v="US"/>
    <s v="USD"/>
    <n v="1486706400"/>
    <x v="365"/>
    <n v="1489039200"/>
    <d v="2017-03-09T00:00:00"/>
  </r>
  <r>
    <x v="384"/>
    <s v="Programmable incremental knowledge user"/>
    <n v="38900"/>
    <n v="56859"/>
    <n v="146"/>
    <x v="1"/>
    <n v="1137"/>
    <m/>
    <s v="US"/>
    <s v="USD"/>
    <n v="1553835600"/>
    <x v="366"/>
    <n v="1556600400"/>
    <d v="2019-04-30T00:00:00"/>
  </r>
  <r>
    <x v="385"/>
    <s v="Progressive 5thgeneration customer loyalty"/>
    <n v="135500"/>
    <n v="103554"/>
    <n v="76"/>
    <x v="0"/>
    <n v="1068"/>
    <m/>
    <s v="US"/>
    <s v="USD"/>
    <n v="1277528400"/>
    <x v="367"/>
    <n v="1278565200"/>
    <d v="2010-07-08T00:00:00"/>
  </r>
  <r>
    <x v="386"/>
    <s v="Triple-buffered logistical frame"/>
    <n v="109000"/>
    <n v="42795"/>
    <n v="39"/>
    <x v="0"/>
    <n v="424"/>
    <m/>
    <s v="US"/>
    <s v="USD"/>
    <n v="1339477200"/>
    <x v="368"/>
    <n v="1339909200"/>
    <d v="2012-06-17T00:00:00"/>
  </r>
  <r>
    <x v="387"/>
    <s v="Exclusive dynamic adapter"/>
    <n v="114800"/>
    <n v="12938"/>
    <n v="11"/>
    <x v="3"/>
    <n v="145"/>
    <m/>
    <s v="CH"/>
    <s v="CHF"/>
    <n v="1325656800"/>
    <x v="369"/>
    <n v="1325829600"/>
    <d v="2012-01-06T00:00:00"/>
  </r>
  <r>
    <x v="388"/>
    <s v="Automated systemic hierarchy"/>
    <n v="83000"/>
    <n v="101352"/>
    <n v="122"/>
    <x v="1"/>
    <n v="1152"/>
    <m/>
    <s v="US"/>
    <s v="USD"/>
    <n v="1288242000"/>
    <x v="370"/>
    <n v="1290578400"/>
    <d v="2010-11-24T00:00:00"/>
  </r>
  <r>
    <x v="389"/>
    <s v="Digitized eco-centric core"/>
    <n v="2400"/>
    <n v="4477"/>
    <n v="187"/>
    <x v="1"/>
    <n v="50"/>
    <m/>
    <s v="US"/>
    <s v="USD"/>
    <n v="1379048400"/>
    <x v="371"/>
    <n v="1380344400"/>
    <d v="2013-09-28T00:00:00"/>
  </r>
  <r>
    <x v="390"/>
    <s v="Mandatory uniform strategy"/>
    <n v="60400"/>
    <n v="4393"/>
    <n v="7"/>
    <x v="0"/>
    <n v="151"/>
    <m/>
    <s v="US"/>
    <s v="USD"/>
    <n v="1389679200"/>
    <x v="287"/>
    <n v="1389852000"/>
    <d v="2014-01-16T00:00:00"/>
  </r>
  <r>
    <x v="391"/>
    <s v="Profit-focused zero administration forecast"/>
    <n v="102900"/>
    <n v="67546"/>
    <n v="66"/>
    <x v="0"/>
    <n v="1608"/>
    <m/>
    <s v="US"/>
    <s v="USD"/>
    <n v="1294293600"/>
    <x v="372"/>
    <n v="1294466400"/>
    <d v="2011-01-08T00:00:00"/>
  </r>
  <r>
    <x v="392"/>
    <s v="De-engineered static orchestration"/>
    <n v="62800"/>
    <n v="143788"/>
    <n v="229"/>
    <x v="1"/>
    <n v="3059"/>
    <m/>
    <s v="CA"/>
    <s v="CAD"/>
    <n v="1500267600"/>
    <x v="373"/>
    <n v="1500354000"/>
    <d v="2017-07-18T00:00:00"/>
  </r>
  <r>
    <x v="393"/>
    <s v="Customizable dynamic info-mediaries"/>
    <n v="800"/>
    <n v="3755"/>
    <n v="469"/>
    <x v="1"/>
    <n v="34"/>
    <m/>
    <s v="US"/>
    <s v="USD"/>
    <n v="1375074000"/>
    <x v="374"/>
    <n v="1375938000"/>
    <d v="2013-08-08T00:00:00"/>
  </r>
  <r>
    <x v="122"/>
    <s v="Enhanced incremental budgetary management"/>
    <n v="7100"/>
    <n v="9238"/>
    <n v="130"/>
    <x v="1"/>
    <n v="220"/>
    <m/>
    <s v="US"/>
    <s v="USD"/>
    <n v="1323324000"/>
    <x v="375"/>
    <n v="1323410400"/>
    <d v="2011-12-09T00:00:00"/>
  </r>
  <r>
    <x v="394"/>
    <s v="Digitized local info-mediaries"/>
    <n v="46100"/>
    <n v="77012"/>
    <n v="167"/>
    <x v="1"/>
    <n v="1604"/>
    <m/>
    <s v="AU"/>
    <s v="AUD"/>
    <n v="1538715600"/>
    <x v="376"/>
    <n v="1539406800"/>
    <d v="2018-10-13T00:00:00"/>
  </r>
  <r>
    <x v="395"/>
    <s v="Virtual systematic monitoring"/>
    <n v="8100"/>
    <n v="14083"/>
    <n v="174"/>
    <x v="1"/>
    <n v="454"/>
    <m/>
    <s v="US"/>
    <s v="USD"/>
    <n v="1369285200"/>
    <x v="377"/>
    <n v="1369803600"/>
    <d v="2013-05-29T00:00:00"/>
  </r>
  <r>
    <x v="396"/>
    <s v="Reactive bottom-line open architecture"/>
    <n v="1700"/>
    <n v="12202"/>
    <n v="718"/>
    <x v="1"/>
    <n v="123"/>
    <m/>
    <s v="IT"/>
    <s v="EUR"/>
    <n v="1525755600"/>
    <x v="378"/>
    <n v="1525928400"/>
    <d v="2018-05-10T00:00:00"/>
  </r>
  <r>
    <x v="397"/>
    <s v="Pre-emptive interactive model"/>
    <n v="97300"/>
    <n v="62127"/>
    <n v="64"/>
    <x v="0"/>
    <n v="941"/>
    <m/>
    <s v="US"/>
    <s v="USD"/>
    <n v="1296626400"/>
    <x v="379"/>
    <n v="1297231200"/>
    <d v="2011-02-09T00:00:00"/>
  </r>
  <r>
    <x v="398"/>
    <s v="Ergonomic eco-centric open architecture"/>
    <n v="100"/>
    <n v="2"/>
    <n v="2"/>
    <x v="0"/>
    <n v="1"/>
    <m/>
    <s v="US"/>
    <s v="USD"/>
    <n v="1376629200"/>
    <x v="380"/>
    <n v="1378530000"/>
    <d v="2013-09-07T00:00:00"/>
  </r>
  <r>
    <x v="399"/>
    <s v="Inverse radical hierarchy"/>
    <n v="900"/>
    <n v="13772"/>
    <n v="1530"/>
    <x v="1"/>
    <n v="299"/>
    <m/>
    <s v="US"/>
    <s v="USD"/>
    <n v="1572152400"/>
    <x v="381"/>
    <n v="1572152400"/>
    <d v="2019-10-27T00:00:00"/>
  </r>
  <r>
    <x v="400"/>
    <s v="Team-oriented static interface"/>
    <n v="7300"/>
    <n v="2946"/>
    <n v="40"/>
    <x v="0"/>
    <n v="40"/>
    <m/>
    <s v="US"/>
    <s v="USD"/>
    <n v="1325829600"/>
    <x v="382"/>
    <n v="1329890400"/>
    <d v="2012-02-22T00:00:00"/>
  </r>
  <r>
    <x v="401"/>
    <s v="Virtual foreground throughput"/>
    <n v="195800"/>
    <n v="168820"/>
    <n v="86"/>
    <x v="0"/>
    <n v="3015"/>
    <m/>
    <s v="CA"/>
    <s v="CAD"/>
    <n v="1273640400"/>
    <x v="125"/>
    <n v="1276750800"/>
    <d v="2010-06-17T00:00:00"/>
  </r>
  <r>
    <x v="402"/>
    <s v="Visionary exuding Internet solution"/>
    <n v="48900"/>
    <n v="154321"/>
    <n v="316"/>
    <x v="1"/>
    <n v="2237"/>
    <m/>
    <s v="US"/>
    <s v="USD"/>
    <n v="1510639200"/>
    <x v="383"/>
    <n v="1510898400"/>
    <d v="2017-11-17T00:00:00"/>
  </r>
  <r>
    <x v="403"/>
    <s v="Synchronized secondary analyzer"/>
    <n v="29600"/>
    <n v="26527"/>
    <n v="90"/>
    <x v="0"/>
    <n v="435"/>
    <m/>
    <s v="US"/>
    <s v="USD"/>
    <n v="1528088400"/>
    <x v="384"/>
    <n v="1532408400"/>
    <d v="2018-07-24T00:00:00"/>
  </r>
  <r>
    <x v="404"/>
    <s v="Balanced attitude-oriented parallelism"/>
    <n v="39300"/>
    <n v="71583"/>
    <n v="182"/>
    <x v="1"/>
    <n v="645"/>
    <m/>
    <s v="US"/>
    <s v="USD"/>
    <n v="1359525600"/>
    <x v="385"/>
    <n v="1360562400"/>
    <d v="2013-02-11T00:00:00"/>
  </r>
  <r>
    <x v="405"/>
    <s v="Organized bandwidth-monitored core"/>
    <n v="3400"/>
    <n v="12100"/>
    <n v="356"/>
    <x v="1"/>
    <n v="484"/>
    <m/>
    <s v="DK"/>
    <s v="DKK"/>
    <n v="1570942800"/>
    <x v="386"/>
    <n v="1571547600"/>
    <d v="2019-10-20T00:00:00"/>
  </r>
  <r>
    <x v="406"/>
    <s v="Cloned leadingedge utilization"/>
    <n v="9200"/>
    <n v="12129"/>
    <n v="132"/>
    <x v="1"/>
    <n v="154"/>
    <m/>
    <s v="CA"/>
    <s v="CAD"/>
    <n v="1466398800"/>
    <x v="387"/>
    <n v="1468126800"/>
    <d v="2016-07-10T00:00:00"/>
  </r>
  <r>
    <x v="97"/>
    <s v="Secured asymmetric projection"/>
    <n v="135600"/>
    <n v="62804"/>
    <n v="46"/>
    <x v="0"/>
    <n v="714"/>
    <m/>
    <s v="US"/>
    <s v="USD"/>
    <n v="1492491600"/>
    <x v="388"/>
    <n v="1492837200"/>
    <d v="2017-04-22T00:00:00"/>
  </r>
  <r>
    <x v="407"/>
    <s v="Advanced cohesive Graphic Interface"/>
    <n v="153700"/>
    <n v="55536"/>
    <n v="36"/>
    <x v="2"/>
    <n v="1111"/>
    <m/>
    <s v="US"/>
    <s v="USD"/>
    <n v="1430197200"/>
    <x v="277"/>
    <n v="1430197200"/>
    <d v="2015-04-28T00:00:00"/>
  </r>
  <r>
    <x v="408"/>
    <s v="Down-sized maximized function"/>
    <n v="7800"/>
    <n v="8161"/>
    <n v="105"/>
    <x v="1"/>
    <n v="82"/>
    <m/>
    <s v="US"/>
    <s v="USD"/>
    <n v="1496034000"/>
    <x v="389"/>
    <n v="1496206800"/>
    <d v="2017-05-31T00:00:00"/>
  </r>
  <r>
    <x v="409"/>
    <s v="Realigned zero tolerance software"/>
    <n v="2100"/>
    <n v="14046"/>
    <n v="669"/>
    <x v="1"/>
    <n v="134"/>
    <m/>
    <s v="US"/>
    <s v="USD"/>
    <n v="1388728800"/>
    <x v="390"/>
    <n v="1389592800"/>
    <d v="2014-01-13T00:00:00"/>
  </r>
  <r>
    <x v="410"/>
    <s v="Persevering analyzing extranet"/>
    <n v="189500"/>
    <n v="117628"/>
    <n v="62"/>
    <x v="2"/>
    <n v="1089"/>
    <m/>
    <s v="US"/>
    <s v="USD"/>
    <n v="1543298400"/>
    <x v="391"/>
    <n v="1545631200"/>
    <d v="2018-12-24T00:00:00"/>
  </r>
  <r>
    <x v="411"/>
    <s v="Innovative human-resource migration"/>
    <n v="188200"/>
    <n v="159405"/>
    <n v="85"/>
    <x v="0"/>
    <n v="5497"/>
    <m/>
    <s v="US"/>
    <s v="USD"/>
    <n v="1271739600"/>
    <x v="392"/>
    <n v="1272430800"/>
    <d v="2010-04-28T00:00:00"/>
  </r>
  <r>
    <x v="412"/>
    <s v="Intuitive needs-based monitoring"/>
    <n v="113500"/>
    <n v="12552"/>
    <n v="11"/>
    <x v="0"/>
    <n v="418"/>
    <m/>
    <s v="US"/>
    <s v="USD"/>
    <n v="1326434400"/>
    <x v="393"/>
    <n v="1327903200"/>
    <d v="2012-01-30T00:00:00"/>
  </r>
  <r>
    <x v="413"/>
    <s v="Customer-focused disintermediate toolset"/>
    <n v="134600"/>
    <n v="59007"/>
    <n v="44"/>
    <x v="0"/>
    <n v="1439"/>
    <m/>
    <s v="US"/>
    <s v="USD"/>
    <n v="1295244000"/>
    <x v="394"/>
    <n v="1296021600"/>
    <d v="2011-01-26T00:00:00"/>
  </r>
  <r>
    <x v="414"/>
    <s v="Upgradable 24/7 emulation"/>
    <n v="1700"/>
    <n v="943"/>
    <n v="55"/>
    <x v="0"/>
    <n v="15"/>
    <m/>
    <s v="US"/>
    <s v="USD"/>
    <n v="1541221200"/>
    <x v="395"/>
    <n v="1543298400"/>
    <d v="2018-11-27T00:00:00"/>
  </r>
  <r>
    <x v="32"/>
    <s v="Quality-focused client-server core"/>
    <n v="163700"/>
    <n v="93963"/>
    <n v="57"/>
    <x v="0"/>
    <n v="1999"/>
    <m/>
    <s v="CA"/>
    <s v="CAD"/>
    <n v="1336280400"/>
    <x v="396"/>
    <n v="1336366800"/>
    <d v="2012-05-07T00:00:00"/>
  </r>
  <r>
    <x v="415"/>
    <s v="Upgradable maximized protocol"/>
    <n v="113800"/>
    <n v="140469"/>
    <n v="123"/>
    <x v="1"/>
    <n v="5203"/>
    <m/>
    <s v="US"/>
    <s v="USD"/>
    <n v="1324533600"/>
    <x v="397"/>
    <n v="1325052000"/>
    <d v="2011-12-28T00:00:00"/>
  </r>
  <r>
    <x v="416"/>
    <s v="Cross-platform interactive synergy"/>
    <n v="5000"/>
    <n v="6423"/>
    <n v="128"/>
    <x v="1"/>
    <n v="94"/>
    <m/>
    <s v="US"/>
    <s v="USD"/>
    <n v="1498366800"/>
    <x v="398"/>
    <n v="1499576400"/>
    <d v="2017-07-09T00:00:00"/>
  </r>
  <r>
    <x v="417"/>
    <s v="User-centric fault-tolerant archive"/>
    <n v="9400"/>
    <n v="6015"/>
    <n v="64"/>
    <x v="0"/>
    <n v="118"/>
    <m/>
    <s v="US"/>
    <s v="USD"/>
    <n v="1498712400"/>
    <x v="399"/>
    <n v="1501304400"/>
    <d v="2017-07-29T00:00:00"/>
  </r>
  <r>
    <x v="418"/>
    <s v="Reverse-engineered regional knowledge user"/>
    <n v="8700"/>
    <n v="11075"/>
    <n v="127"/>
    <x v="1"/>
    <n v="205"/>
    <m/>
    <s v="US"/>
    <s v="USD"/>
    <n v="1271480400"/>
    <x v="400"/>
    <n v="1273208400"/>
    <d v="2010-05-07T00:00:00"/>
  </r>
  <r>
    <x v="419"/>
    <s v="Self-enabling real-time definition"/>
    <n v="147800"/>
    <n v="15723"/>
    <n v="11"/>
    <x v="0"/>
    <n v="162"/>
    <m/>
    <s v="US"/>
    <s v="USD"/>
    <n v="1316667600"/>
    <x v="116"/>
    <n v="1316840400"/>
    <d v="2011-09-24T00:00:00"/>
  </r>
  <r>
    <x v="420"/>
    <s v="User-centric impactful projection"/>
    <n v="5100"/>
    <n v="2064"/>
    <n v="40"/>
    <x v="0"/>
    <n v="83"/>
    <m/>
    <s v="US"/>
    <s v="USD"/>
    <n v="1524027600"/>
    <x v="401"/>
    <n v="1524546000"/>
    <d v="2018-04-24T00:00:00"/>
  </r>
  <r>
    <x v="421"/>
    <s v="Vision-oriented actuating hardware"/>
    <n v="2700"/>
    <n v="7767"/>
    <n v="288"/>
    <x v="1"/>
    <n v="92"/>
    <m/>
    <s v="US"/>
    <s v="USD"/>
    <n v="1438059600"/>
    <x v="402"/>
    <n v="1438578000"/>
    <d v="2015-08-03T00:00:00"/>
  </r>
  <r>
    <x v="422"/>
    <s v="Virtual leadingedge framework"/>
    <n v="1800"/>
    <n v="10313"/>
    <n v="573"/>
    <x v="1"/>
    <n v="219"/>
    <m/>
    <s v="US"/>
    <s v="USD"/>
    <n v="1361944800"/>
    <x v="403"/>
    <n v="1362549600"/>
    <d v="2013-03-06T00:00:00"/>
  </r>
  <r>
    <x v="423"/>
    <s v="Managed discrete framework"/>
    <n v="174500"/>
    <n v="197018"/>
    <n v="113"/>
    <x v="1"/>
    <n v="2526"/>
    <m/>
    <s v="US"/>
    <s v="USD"/>
    <n v="1410584400"/>
    <x v="404"/>
    <n v="1413349200"/>
    <d v="2014-10-15T00:00:00"/>
  </r>
  <r>
    <x v="424"/>
    <s v="Progressive zero-defect capability"/>
    <n v="101400"/>
    <n v="47037"/>
    <n v="46"/>
    <x v="0"/>
    <n v="747"/>
    <m/>
    <s v="US"/>
    <s v="USD"/>
    <n v="1297404000"/>
    <x v="405"/>
    <n v="1298008800"/>
    <d v="2011-02-18T00:00:00"/>
  </r>
  <r>
    <x v="425"/>
    <s v="Right-sized demand-driven adapter"/>
    <n v="191000"/>
    <n v="173191"/>
    <n v="91"/>
    <x v="3"/>
    <n v="2138"/>
    <m/>
    <s v="US"/>
    <s v="USD"/>
    <n v="1392012000"/>
    <x v="406"/>
    <n v="1394427600"/>
    <d v="2014-03-10T00:00:00"/>
  </r>
  <r>
    <x v="426"/>
    <s v="Re-engineered attitude-oriented frame"/>
    <n v="8100"/>
    <n v="5487"/>
    <n v="68"/>
    <x v="0"/>
    <n v="84"/>
    <m/>
    <s v="US"/>
    <s v="USD"/>
    <n v="1569733200"/>
    <x v="407"/>
    <n v="1572670800"/>
    <d v="2019-11-02T00:00:00"/>
  </r>
  <r>
    <x v="427"/>
    <s v="Compatible multimedia utilization"/>
    <n v="5100"/>
    <n v="9817"/>
    <n v="192"/>
    <x v="1"/>
    <n v="94"/>
    <m/>
    <s v="US"/>
    <s v="USD"/>
    <n v="1529643600"/>
    <x v="408"/>
    <n v="1531112400"/>
    <d v="2018-07-09T00:00:00"/>
  </r>
  <r>
    <x v="428"/>
    <s v="Re-contextualized dedicated hardware"/>
    <n v="7700"/>
    <n v="6369"/>
    <n v="83"/>
    <x v="0"/>
    <n v="91"/>
    <m/>
    <s v="US"/>
    <s v="USD"/>
    <n v="1399006800"/>
    <x v="409"/>
    <n v="1400734800"/>
    <d v="2014-05-22T00:00:00"/>
  </r>
  <r>
    <x v="429"/>
    <s v="Decentralized composite paradigm"/>
    <n v="121400"/>
    <n v="65755"/>
    <n v="54"/>
    <x v="0"/>
    <n v="792"/>
    <m/>
    <s v="US"/>
    <s v="USD"/>
    <n v="1385359200"/>
    <x v="410"/>
    <n v="1386741600"/>
    <d v="2013-12-11T00:00:00"/>
  </r>
  <r>
    <x v="430"/>
    <s v="Cloned transitional hierarchy"/>
    <n v="5400"/>
    <n v="903"/>
    <n v="17"/>
    <x v="3"/>
    <n v="10"/>
    <m/>
    <s v="CA"/>
    <s v="CAD"/>
    <n v="1480572000"/>
    <x v="411"/>
    <n v="1481781600"/>
    <d v="2016-12-15T00:00:00"/>
  </r>
  <r>
    <x v="431"/>
    <s v="Advanced discrete leverage"/>
    <n v="152400"/>
    <n v="178120"/>
    <n v="117"/>
    <x v="1"/>
    <n v="1713"/>
    <m/>
    <s v="IT"/>
    <s v="EUR"/>
    <n v="1418623200"/>
    <x v="412"/>
    <n v="1419660000"/>
    <d v="2014-12-27T00:00:00"/>
  </r>
  <r>
    <x v="432"/>
    <s v="Open-source incremental throughput"/>
    <n v="1300"/>
    <n v="13678"/>
    <n v="1052"/>
    <x v="1"/>
    <n v="249"/>
    <m/>
    <s v="US"/>
    <s v="USD"/>
    <n v="1555736400"/>
    <x v="413"/>
    <n v="1555822800"/>
    <d v="2019-04-21T00:00:00"/>
  </r>
  <r>
    <x v="433"/>
    <s v="Centralized regional interface"/>
    <n v="8100"/>
    <n v="9969"/>
    <n v="123"/>
    <x v="1"/>
    <n v="192"/>
    <m/>
    <s v="US"/>
    <s v="USD"/>
    <n v="1442120400"/>
    <x v="414"/>
    <n v="1442379600"/>
    <d v="2015-09-16T00:00:00"/>
  </r>
  <r>
    <x v="434"/>
    <s v="Streamlined web-enabled knowledgebase"/>
    <n v="8300"/>
    <n v="14827"/>
    <n v="179"/>
    <x v="1"/>
    <n v="247"/>
    <m/>
    <s v="US"/>
    <s v="USD"/>
    <n v="1362376800"/>
    <x v="415"/>
    <n v="1364965200"/>
    <d v="2013-04-03T00:00:00"/>
  </r>
  <r>
    <x v="435"/>
    <s v="Digitized transitional monitoring"/>
    <n v="28400"/>
    <n v="100900"/>
    <n v="355"/>
    <x v="1"/>
    <n v="2293"/>
    <m/>
    <s v="US"/>
    <s v="USD"/>
    <n v="1478408400"/>
    <x v="416"/>
    <n v="1479016800"/>
    <d v="2016-11-13T00:00:00"/>
  </r>
  <r>
    <x v="436"/>
    <s v="Networked optimal adapter"/>
    <n v="102500"/>
    <n v="165954"/>
    <n v="162"/>
    <x v="1"/>
    <n v="3131"/>
    <m/>
    <s v="US"/>
    <s v="USD"/>
    <n v="1498798800"/>
    <x v="417"/>
    <n v="1499662800"/>
    <d v="2017-07-10T00:00:00"/>
  </r>
  <r>
    <x v="437"/>
    <s v="Automated optimal function"/>
    <n v="7000"/>
    <n v="1744"/>
    <n v="25"/>
    <x v="0"/>
    <n v="32"/>
    <m/>
    <s v="US"/>
    <s v="USD"/>
    <n v="1335416400"/>
    <x v="418"/>
    <n v="1337835600"/>
    <d v="2012-05-24T00:00:00"/>
  </r>
  <r>
    <x v="438"/>
    <s v="Devolved system-worthy framework"/>
    <n v="5400"/>
    <n v="10731"/>
    <n v="199"/>
    <x v="1"/>
    <n v="143"/>
    <m/>
    <s v="IT"/>
    <s v="EUR"/>
    <n v="1504328400"/>
    <x v="419"/>
    <n v="1505710800"/>
    <d v="2017-09-18T00:00:00"/>
  </r>
  <r>
    <x v="439"/>
    <s v="Stand-alone user-facing service-desk"/>
    <n v="9300"/>
    <n v="3232"/>
    <n v="35"/>
    <x v="3"/>
    <n v="90"/>
    <m/>
    <s v="US"/>
    <s v="USD"/>
    <n v="1285822800"/>
    <x v="420"/>
    <n v="1287464400"/>
    <d v="2010-10-19T00:00:00"/>
  </r>
  <r>
    <x v="347"/>
    <s v="Versatile global attitude"/>
    <n v="6200"/>
    <n v="10938"/>
    <n v="176"/>
    <x v="1"/>
    <n v="296"/>
    <m/>
    <s v="US"/>
    <s v="USD"/>
    <n v="1311483600"/>
    <x v="421"/>
    <n v="1311656400"/>
    <d v="2011-07-26T00:00:00"/>
  </r>
  <r>
    <x v="440"/>
    <s v="Intuitive demand-driven Local Area Network"/>
    <n v="2100"/>
    <n v="10739"/>
    <n v="511"/>
    <x v="1"/>
    <n v="170"/>
    <m/>
    <s v="US"/>
    <s v="USD"/>
    <n v="1291356000"/>
    <x v="422"/>
    <n v="1293170400"/>
    <d v="2010-12-24T00:00:00"/>
  </r>
  <r>
    <x v="441"/>
    <s v="Assimilated uniform methodology"/>
    <n v="6800"/>
    <n v="5579"/>
    <n v="82"/>
    <x v="0"/>
    <n v="186"/>
    <m/>
    <s v="US"/>
    <s v="USD"/>
    <n v="1355810400"/>
    <x v="423"/>
    <n v="1355983200"/>
    <d v="2012-12-20T00:00:00"/>
  </r>
  <r>
    <x v="442"/>
    <s v="Self-enabling next generation algorithm"/>
    <n v="155200"/>
    <n v="37754"/>
    <n v="24"/>
    <x v="3"/>
    <n v="439"/>
    <m/>
    <s v="GB"/>
    <s v="GBP"/>
    <n v="1513663200"/>
    <x v="424"/>
    <n v="1515045600"/>
    <d v="2018-01-04T00:00:00"/>
  </r>
  <r>
    <x v="443"/>
    <s v="Object-based demand-driven strategy"/>
    <n v="89900"/>
    <n v="45384"/>
    <n v="50"/>
    <x v="0"/>
    <n v="605"/>
    <m/>
    <s v="US"/>
    <s v="USD"/>
    <n v="1365915600"/>
    <x v="425"/>
    <n v="1366088400"/>
    <d v="2013-04-16T00:00:00"/>
  </r>
  <r>
    <x v="444"/>
    <s v="Public-key coherent ability"/>
    <n v="900"/>
    <n v="8703"/>
    <n v="967"/>
    <x v="1"/>
    <n v="86"/>
    <m/>
    <s v="DK"/>
    <s v="DKK"/>
    <n v="1551852000"/>
    <x v="426"/>
    <n v="1553317200"/>
    <d v="2019-03-23T00:00:00"/>
  </r>
  <r>
    <x v="445"/>
    <s v="Up-sized composite success"/>
    <n v="100"/>
    <n v="4"/>
    <n v="4"/>
    <x v="0"/>
    <n v="1"/>
    <m/>
    <s v="CA"/>
    <s v="CAD"/>
    <n v="1540098000"/>
    <x v="427"/>
    <n v="1542088800"/>
    <d v="2018-11-13T00:00:00"/>
  </r>
  <r>
    <x v="446"/>
    <s v="Innovative exuding matrix"/>
    <n v="148400"/>
    <n v="182302"/>
    <n v="123"/>
    <x v="1"/>
    <n v="6286"/>
    <m/>
    <s v="US"/>
    <s v="USD"/>
    <n v="1500440400"/>
    <x v="428"/>
    <n v="1503118800"/>
    <d v="2017-08-19T00:00:00"/>
  </r>
  <r>
    <x v="447"/>
    <s v="Realigned impactful artificial intelligence"/>
    <n v="4800"/>
    <n v="3045"/>
    <n v="63"/>
    <x v="0"/>
    <n v="31"/>
    <m/>
    <s v="US"/>
    <s v="USD"/>
    <n v="1278392400"/>
    <x v="429"/>
    <n v="1278478800"/>
    <d v="2010-07-07T00:00:00"/>
  </r>
  <r>
    <x v="448"/>
    <s v="Multi-layered multi-tasking secured line"/>
    <n v="182400"/>
    <n v="102749"/>
    <n v="56"/>
    <x v="0"/>
    <n v="1181"/>
    <m/>
    <s v="US"/>
    <s v="USD"/>
    <n v="1480572000"/>
    <x v="411"/>
    <n v="1484114400"/>
    <d v="2017-01-11T00:00:00"/>
  </r>
  <r>
    <x v="449"/>
    <s v="Upgradable upward-trending portal"/>
    <n v="4000"/>
    <n v="1763"/>
    <n v="44"/>
    <x v="0"/>
    <n v="39"/>
    <m/>
    <s v="US"/>
    <s v="USD"/>
    <n v="1382331600"/>
    <x v="430"/>
    <n v="1385445600"/>
    <d v="2013-11-26T00:00:00"/>
  </r>
  <r>
    <x v="450"/>
    <s v="Profit-focused global product"/>
    <n v="116500"/>
    <n v="137904"/>
    <n v="118"/>
    <x v="1"/>
    <n v="3727"/>
    <m/>
    <s v="US"/>
    <s v="USD"/>
    <n v="1316754000"/>
    <x v="431"/>
    <n v="1318741200"/>
    <d v="2011-10-16T00:00:00"/>
  </r>
  <r>
    <x v="451"/>
    <s v="Operative well-modulated data-warehouse"/>
    <n v="146400"/>
    <n v="152438"/>
    <n v="104"/>
    <x v="1"/>
    <n v="1605"/>
    <m/>
    <s v="US"/>
    <s v="USD"/>
    <n v="1518242400"/>
    <x v="432"/>
    <n v="1518242400"/>
    <d v="2018-02-10T00:00:00"/>
  </r>
  <r>
    <x v="452"/>
    <s v="Cloned asymmetric functionalities"/>
    <n v="5000"/>
    <n v="1332"/>
    <n v="27"/>
    <x v="0"/>
    <n v="46"/>
    <m/>
    <s v="US"/>
    <s v="USD"/>
    <n v="1476421200"/>
    <x v="433"/>
    <n v="1476594000"/>
    <d v="2016-10-16T00:00:00"/>
  </r>
  <r>
    <x v="453"/>
    <s v="Pre-emptive neutral portal"/>
    <n v="33800"/>
    <n v="118706"/>
    <n v="351"/>
    <x v="1"/>
    <n v="2120"/>
    <m/>
    <s v="US"/>
    <s v="USD"/>
    <n v="1269752400"/>
    <x v="434"/>
    <n v="1273554000"/>
    <d v="2010-05-11T00:00:00"/>
  </r>
  <r>
    <x v="454"/>
    <s v="Switchable demand-driven help-desk"/>
    <n v="6300"/>
    <n v="5674"/>
    <n v="90"/>
    <x v="0"/>
    <n v="105"/>
    <m/>
    <s v="US"/>
    <s v="USD"/>
    <n v="1419746400"/>
    <x v="435"/>
    <n v="1421906400"/>
    <d v="2015-01-22T00:00:00"/>
  </r>
  <r>
    <x v="455"/>
    <s v="Business-focused static ability"/>
    <n v="2400"/>
    <n v="4119"/>
    <n v="172"/>
    <x v="1"/>
    <n v="50"/>
    <m/>
    <s v="US"/>
    <s v="USD"/>
    <n v="1281330000"/>
    <x v="8"/>
    <n v="1281589200"/>
    <d v="2010-08-12T00:00:00"/>
  </r>
  <r>
    <x v="456"/>
    <s v="Networked secondary structure"/>
    <n v="98800"/>
    <n v="139354"/>
    <n v="141"/>
    <x v="1"/>
    <n v="2080"/>
    <m/>
    <s v="US"/>
    <s v="USD"/>
    <n v="1398661200"/>
    <x v="436"/>
    <n v="1400389200"/>
    <d v="2014-05-18T00:00:00"/>
  </r>
  <r>
    <x v="457"/>
    <s v="Total multimedia website"/>
    <n v="188800"/>
    <n v="57734"/>
    <n v="31"/>
    <x v="0"/>
    <n v="535"/>
    <m/>
    <s v="US"/>
    <s v="USD"/>
    <n v="1359525600"/>
    <x v="385"/>
    <n v="1362808800"/>
    <d v="2013-03-09T00:00:00"/>
  </r>
  <r>
    <x v="458"/>
    <s v="Cross-platform upward-trending parallelism"/>
    <n v="134300"/>
    <n v="145265"/>
    <n v="108"/>
    <x v="1"/>
    <n v="2105"/>
    <m/>
    <s v="US"/>
    <s v="USD"/>
    <n v="1388469600"/>
    <x v="437"/>
    <n v="1388815200"/>
    <d v="2014-01-04T00:00:00"/>
  </r>
  <r>
    <x v="459"/>
    <s v="Pre-emptive mission-critical hardware"/>
    <n v="71200"/>
    <n v="95020"/>
    <n v="133"/>
    <x v="1"/>
    <n v="2436"/>
    <m/>
    <s v="US"/>
    <s v="USD"/>
    <n v="1518328800"/>
    <x v="438"/>
    <n v="1519538400"/>
    <d v="2018-02-25T00:00:00"/>
  </r>
  <r>
    <x v="460"/>
    <s v="Up-sized responsive protocol"/>
    <n v="4700"/>
    <n v="8829"/>
    <n v="188"/>
    <x v="1"/>
    <n v="80"/>
    <m/>
    <s v="US"/>
    <s v="USD"/>
    <n v="1517032800"/>
    <x v="439"/>
    <n v="1517810400"/>
    <d v="2018-02-05T00:00:00"/>
  </r>
  <r>
    <x v="461"/>
    <s v="Pre-emptive transitional frame"/>
    <n v="1200"/>
    <n v="3984"/>
    <n v="332"/>
    <x v="1"/>
    <n v="42"/>
    <m/>
    <s v="US"/>
    <s v="USD"/>
    <n v="1368594000"/>
    <x v="440"/>
    <n v="1370581200"/>
    <d v="2013-06-07T00:00:00"/>
  </r>
  <r>
    <x v="462"/>
    <s v="Profit-focused content-based application"/>
    <n v="1400"/>
    <n v="8053"/>
    <n v="575"/>
    <x v="1"/>
    <n v="139"/>
    <m/>
    <s v="CA"/>
    <s v="CAD"/>
    <n v="1448258400"/>
    <x v="441"/>
    <n v="1448863200"/>
    <d v="2015-11-30T00:00:00"/>
  </r>
  <r>
    <x v="463"/>
    <s v="Streamlined neutral analyzer"/>
    <n v="4000"/>
    <n v="1620"/>
    <n v="41"/>
    <x v="0"/>
    <n v="16"/>
    <m/>
    <s v="US"/>
    <s v="USD"/>
    <n v="1555218000"/>
    <x v="442"/>
    <n v="1556600400"/>
    <d v="2019-04-30T00:00:00"/>
  </r>
  <r>
    <x v="464"/>
    <s v="Assimilated neutral utilization"/>
    <n v="5600"/>
    <n v="10328"/>
    <n v="184"/>
    <x v="1"/>
    <n v="159"/>
    <m/>
    <s v="US"/>
    <s v="USD"/>
    <n v="1431925200"/>
    <x v="443"/>
    <n v="1432098000"/>
    <d v="2015-05-20T00:00:00"/>
  </r>
  <r>
    <x v="465"/>
    <s v="Extended dedicated archive"/>
    <n v="3600"/>
    <n v="10289"/>
    <n v="286"/>
    <x v="1"/>
    <n v="381"/>
    <m/>
    <s v="US"/>
    <s v="USD"/>
    <n v="1481522400"/>
    <x v="315"/>
    <n v="1482127200"/>
    <d v="2016-12-19T00:00:00"/>
  </r>
  <r>
    <x v="197"/>
    <s v="Configurable static help-desk"/>
    <n v="3100"/>
    <n v="9889"/>
    <n v="319"/>
    <x v="1"/>
    <n v="194"/>
    <m/>
    <s v="GB"/>
    <s v="GBP"/>
    <n v="1335934800"/>
    <x v="444"/>
    <n v="1335934800"/>
    <d v="2012-05-02T00:00:00"/>
  </r>
  <r>
    <x v="466"/>
    <s v="Self-enabling clear-thinking framework"/>
    <n v="153800"/>
    <n v="60342"/>
    <n v="39"/>
    <x v="0"/>
    <n v="575"/>
    <m/>
    <s v="US"/>
    <s v="USD"/>
    <n v="1552280400"/>
    <x v="445"/>
    <n v="1556946000"/>
    <d v="2019-05-04T00:00:00"/>
  </r>
  <r>
    <x v="467"/>
    <s v="Assimilated fault-tolerant capacity"/>
    <n v="5000"/>
    <n v="8907"/>
    <n v="178"/>
    <x v="1"/>
    <n v="106"/>
    <m/>
    <s v="US"/>
    <s v="USD"/>
    <n v="1529989200"/>
    <x v="446"/>
    <n v="1530075600"/>
    <d v="2018-06-27T00:00:00"/>
  </r>
  <r>
    <x v="468"/>
    <s v="Enhanced neutral ability"/>
    <n v="4000"/>
    <n v="14606"/>
    <n v="365"/>
    <x v="1"/>
    <n v="142"/>
    <m/>
    <s v="US"/>
    <s v="USD"/>
    <n v="1418709600"/>
    <x v="447"/>
    <n v="1418796000"/>
    <d v="2014-12-17T00:00:00"/>
  </r>
  <r>
    <x v="469"/>
    <s v="Function-based attitude-oriented groupware"/>
    <n v="7400"/>
    <n v="8432"/>
    <n v="114"/>
    <x v="1"/>
    <n v="211"/>
    <m/>
    <s v="US"/>
    <s v="USD"/>
    <n v="1372136400"/>
    <x v="448"/>
    <n v="1372482000"/>
    <d v="2013-06-29T00:00:00"/>
  </r>
  <r>
    <x v="470"/>
    <s v="Optional solution-oriented instruction set"/>
    <n v="191500"/>
    <n v="57122"/>
    <n v="30"/>
    <x v="0"/>
    <n v="1120"/>
    <m/>
    <s v="US"/>
    <s v="USD"/>
    <n v="1533877200"/>
    <x v="342"/>
    <n v="1534395600"/>
    <d v="2018-08-16T00:00:00"/>
  </r>
  <r>
    <x v="471"/>
    <s v="Organic object-oriented core"/>
    <n v="8500"/>
    <n v="4613"/>
    <n v="54"/>
    <x v="0"/>
    <n v="113"/>
    <m/>
    <s v="US"/>
    <s v="USD"/>
    <n v="1309064400"/>
    <x v="449"/>
    <n v="1311397200"/>
    <d v="2011-07-23T00:00:00"/>
  </r>
  <r>
    <x v="472"/>
    <s v="Balanced impactful circuit"/>
    <n v="68800"/>
    <n v="162603"/>
    <n v="236"/>
    <x v="1"/>
    <n v="2756"/>
    <m/>
    <s v="US"/>
    <s v="USD"/>
    <n v="1425877200"/>
    <x v="450"/>
    <n v="1426914000"/>
    <d v="2015-03-21T00:00:00"/>
  </r>
  <r>
    <x v="473"/>
    <s v="Future-proofed heuristic encryption"/>
    <n v="2400"/>
    <n v="12310"/>
    <n v="513"/>
    <x v="1"/>
    <n v="173"/>
    <m/>
    <s v="GB"/>
    <s v="GBP"/>
    <n v="1501304400"/>
    <x v="451"/>
    <n v="1501477200"/>
    <d v="2017-07-31T00:00:00"/>
  </r>
  <r>
    <x v="474"/>
    <s v="Balanced bifurcated leverage"/>
    <n v="8600"/>
    <n v="8656"/>
    <n v="101"/>
    <x v="1"/>
    <n v="87"/>
    <m/>
    <s v="US"/>
    <s v="USD"/>
    <n v="1268287200"/>
    <x v="452"/>
    <n v="1269061200"/>
    <d v="2010-03-20T00:00:00"/>
  </r>
  <r>
    <x v="475"/>
    <s v="Sharable discrete budgetary management"/>
    <n v="196600"/>
    <n v="159931"/>
    <n v="81"/>
    <x v="0"/>
    <n v="1538"/>
    <m/>
    <s v="US"/>
    <s v="USD"/>
    <n v="1412139600"/>
    <x v="453"/>
    <n v="1415772000"/>
    <d v="2014-11-12T00:00:00"/>
  </r>
  <r>
    <x v="476"/>
    <s v="Focused solution-oriented instruction set"/>
    <n v="4200"/>
    <n v="689"/>
    <n v="16"/>
    <x v="0"/>
    <n v="9"/>
    <m/>
    <s v="US"/>
    <s v="USD"/>
    <n v="1330063200"/>
    <x v="454"/>
    <n v="1331013600"/>
    <d v="2012-03-06T00:00:00"/>
  </r>
  <r>
    <x v="477"/>
    <s v="Down-sized actuating infrastructure"/>
    <n v="91400"/>
    <n v="48236"/>
    <n v="53"/>
    <x v="0"/>
    <n v="554"/>
    <m/>
    <s v="US"/>
    <s v="USD"/>
    <n v="1576130400"/>
    <x v="455"/>
    <n v="1576735200"/>
    <d v="2019-12-19T00:00:00"/>
  </r>
  <r>
    <x v="478"/>
    <s v="Synergistic cohesive adapter"/>
    <n v="29600"/>
    <n v="77021"/>
    <n v="260"/>
    <x v="1"/>
    <n v="1572"/>
    <m/>
    <s v="GB"/>
    <s v="GBP"/>
    <n v="1407128400"/>
    <x v="456"/>
    <n v="1411362000"/>
    <d v="2014-09-22T00:00:00"/>
  </r>
  <r>
    <x v="479"/>
    <s v="Quality-focused mission-critical structure"/>
    <n v="90600"/>
    <n v="27844"/>
    <n v="31"/>
    <x v="0"/>
    <n v="648"/>
    <m/>
    <s v="GB"/>
    <s v="GBP"/>
    <n v="1560142800"/>
    <x v="457"/>
    <n v="1563685200"/>
    <d v="2019-07-21T00:00:00"/>
  </r>
  <r>
    <x v="480"/>
    <s v="Compatible exuding Graphical User Interface"/>
    <n v="5200"/>
    <n v="702"/>
    <n v="14"/>
    <x v="0"/>
    <n v="21"/>
    <m/>
    <s v="GB"/>
    <s v="GBP"/>
    <n v="1520575200"/>
    <x v="458"/>
    <n v="1521867600"/>
    <d v="2018-03-24T00:00:00"/>
  </r>
  <r>
    <x v="481"/>
    <s v="Monitored 24/7 time-frame"/>
    <n v="110300"/>
    <n v="197024"/>
    <n v="179"/>
    <x v="1"/>
    <n v="2346"/>
    <m/>
    <s v="US"/>
    <s v="USD"/>
    <n v="1492664400"/>
    <x v="459"/>
    <n v="1495515600"/>
    <d v="2017-05-23T00:00:00"/>
  </r>
  <r>
    <x v="482"/>
    <s v="Virtual secondary open architecture"/>
    <n v="5300"/>
    <n v="11663"/>
    <n v="220"/>
    <x v="1"/>
    <n v="115"/>
    <m/>
    <s v="US"/>
    <s v="USD"/>
    <n v="1454479200"/>
    <x v="460"/>
    <n v="1455948000"/>
    <d v="2016-02-20T00:00:00"/>
  </r>
  <r>
    <x v="483"/>
    <s v="Down-sized mobile time-frame"/>
    <n v="9200"/>
    <n v="9339"/>
    <n v="102"/>
    <x v="1"/>
    <n v="85"/>
    <m/>
    <s v="IT"/>
    <s v="EUR"/>
    <n v="1281934800"/>
    <x v="461"/>
    <n v="1282366800"/>
    <d v="2010-08-21T00:00:00"/>
  </r>
  <r>
    <x v="484"/>
    <s v="Innovative disintermediate encryption"/>
    <n v="2400"/>
    <n v="4596"/>
    <n v="192"/>
    <x v="1"/>
    <n v="144"/>
    <m/>
    <s v="US"/>
    <s v="USD"/>
    <n v="1573970400"/>
    <x v="462"/>
    <n v="1574575200"/>
    <d v="2019-11-24T00:00:00"/>
  </r>
  <r>
    <x v="485"/>
    <s v="Universal contextually-based knowledgebase"/>
    <n v="56800"/>
    <n v="173437"/>
    <n v="305"/>
    <x v="1"/>
    <n v="2443"/>
    <m/>
    <s v="US"/>
    <s v="USD"/>
    <n v="1372654800"/>
    <x v="463"/>
    <n v="1374901200"/>
    <d v="2013-07-27T00:00:00"/>
  </r>
  <r>
    <x v="486"/>
    <s v="Persevering interactive matrix"/>
    <n v="191000"/>
    <n v="45831"/>
    <n v="24"/>
    <x v="3"/>
    <n v="595"/>
    <m/>
    <s v="US"/>
    <s v="USD"/>
    <n v="1275886800"/>
    <x v="464"/>
    <n v="1278910800"/>
    <d v="2010-07-12T00:00:00"/>
  </r>
  <r>
    <x v="487"/>
    <s v="Seamless background framework"/>
    <n v="900"/>
    <n v="6514"/>
    <n v="724"/>
    <x v="1"/>
    <n v="64"/>
    <m/>
    <s v="US"/>
    <s v="USD"/>
    <n v="1561784400"/>
    <x v="465"/>
    <n v="1562907600"/>
    <d v="2019-07-12T00:00:00"/>
  </r>
  <r>
    <x v="488"/>
    <s v="Balanced upward-trending productivity"/>
    <n v="2500"/>
    <n v="13684"/>
    <n v="547"/>
    <x v="1"/>
    <n v="268"/>
    <m/>
    <s v="US"/>
    <s v="USD"/>
    <n v="1332392400"/>
    <x v="466"/>
    <n v="1332478800"/>
    <d v="2012-03-23T00:00:00"/>
  </r>
  <r>
    <x v="489"/>
    <s v="Centralized clear-thinking solution"/>
    <n v="3200"/>
    <n v="13264"/>
    <n v="415"/>
    <x v="1"/>
    <n v="195"/>
    <m/>
    <s v="DK"/>
    <s v="DKK"/>
    <n v="1402376400"/>
    <x v="467"/>
    <n v="1402722000"/>
    <d v="2014-06-14T00:00:00"/>
  </r>
  <r>
    <x v="490"/>
    <s v="Optimized bi-directional extranet"/>
    <n v="183800"/>
    <n v="1667"/>
    <n v="1"/>
    <x v="0"/>
    <n v="54"/>
    <m/>
    <s v="US"/>
    <s v="USD"/>
    <n v="1495342800"/>
    <x v="468"/>
    <n v="1496811600"/>
    <d v="2017-06-07T00:00:00"/>
  </r>
  <r>
    <x v="491"/>
    <s v="Intuitive actuating benchmark"/>
    <n v="9800"/>
    <n v="3349"/>
    <n v="34"/>
    <x v="0"/>
    <n v="120"/>
    <m/>
    <s v="US"/>
    <s v="USD"/>
    <n v="1482213600"/>
    <x v="469"/>
    <n v="1482213600"/>
    <d v="2016-12-20T00:00:00"/>
  </r>
  <r>
    <x v="492"/>
    <s v="Devolved background project"/>
    <n v="193400"/>
    <n v="46317"/>
    <n v="24"/>
    <x v="0"/>
    <n v="579"/>
    <m/>
    <s v="DK"/>
    <s v="DKK"/>
    <n v="1420092000"/>
    <x v="470"/>
    <n v="1420264800"/>
    <d v="2015-01-03T00:00:00"/>
  </r>
  <r>
    <x v="493"/>
    <s v="Reverse-engineered executive emulation"/>
    <n v="163800"/>
    <n v="78743"/>
    <n v="48"/>
    <x v="0"/>
    <n v="2072"/>
    <m/>
    <s v="US"/>
    <s v="USD"/>
    <n v="1458018000"/>
    <x v="471"/>
    <n v="1458450000"/>
    <d v="2016-03-20T00:00:00"/>
  </r>
  <r>
    <x v="494"/>
    <s v="Team-oriented clear-thinking matrix"/>
    <n v="100"/>
    <n v="0"/>
    <n v="0"/>
    <x v="0"/>
    <n v="0"/>
    <m/>
    <s v="US"/>
    <s v="USD"/>
    <n v="1367384400"/>
    <x v="472"/>
    <n v="1369803600"/>
    <d v="2013-05-29T00:00:00"/>
  </r>
  <r>
    <x v="495"/>
    <s v="Focused coherent methodology"/>
    <n v="153600"/>
    <n v="107743"/>
    <n v="70"/>
    <x v="0"/>
    <n v="1796"/>
    <m/>
    <s v="US"/>
    <s v="USD"/>
    <n v="1363064400"/>
    <x v="473"/>
    <n v="1363237200"/>
    <d v="2013-03-14T00:00:00"/>
  </r>
  <r>
    <x v="212"/>
    <s v="Reduced context-sensitive complexity"/>
    <n v="1300"/>
    <n v="6889"/>
    <n v="530"/>
    <x v="1"/>
    <n v="186"/>
    <m/>
    <s v="AU"/>
    <s v="AUD"/>
    <n v="1343365200"/>
    <x v="474"/>
    <n v="1345870800"/>
    <d v="2012-08-25T00:00:00"/>
  </r>
  <r>
    <x v="496"/>
    <s v="Decentralized 4thgeneration time-frame"/>
    <n v="25500"/>
    <n v="45983"/>
    <n v="180"/>
    <x v="1"/>
    <n v="460"/>
    <m/>
    <s v="US"/>
    <s v="USD"/>
    <n v="1435726800"/>
    <x v="72"/>
    <n v="1437454800"/>
    <d v="2015-07-21T00:00:00"/>
  </r>
  <r>
    <x v="497"/>
    <s v="De-engineered cohesive moderator"/>
    <n v="7500"/>
    <n v="6924"/>
    <n v="92"/>
    <x v="0"/>
    <n v="62"/>
    <m/>
    <s v="IT"/>
    <s v="EUR"/>
    <n v="1431925200"/>
    <x v="443"/>
    <n v="1432011600"/>
    <d v="2015-05-19T00:00:00"/>
  </r>
  <r>
    <x v="498"/>
    <s v="Ameliorated explicit parallelism"/>
    <n v="89900"/>
    <n v="12497"/>
    <n v="14"/>
    <x v="0"/>
    <n v="347"/>
    <m/>
    <s v="US"/>
    <s v="USD"/>
    <n v="1362722400"/>
    <x v="475"/>
    <n v="1366347600"/>
    <d v="2013-04-19T00:00:00"/>
  </r>
  <r>
    <x v="499"/>
    <s v="Customizable background monitoring"/>
    <n v="18000"/>
    <n v="166874"/>
    <n v="927"/>
    <x v="1"/>
    <n v="2528"/>
    <m/>
    <s v="US"/>
    <s v="USD"/>
    <n v="1511416800"/>
    <x v="81"/>
    <n v="1512885600"/>
    <d v="2017-12-10T00:00:00"/>
  </r>
  <r>
    <x v="500"/>
    <s v="Compatible well-modulated budgetary management"/>
    <n v="2100"/>
    <n v="837"/>
    <n v="40"/>
    <x v="0"/>
    <n v="19"/>
    <m/>
    <s v="US"/>
    <s v="USD"/>
    <n v="1365483600"/>
    <x v="476"/>
    <n v="1369717200"/>
    <d v="2013-05-28T00:00:00"/>
  </r>
  <r>
    <x v="501"/>
    <s v="Up-sized radical pricing structure"/>
    <n v="172700"/>
    <n v="193820"/>
    <n v="112"/>
    <x v="1"/>
    <n v="3657"/>
    <m/>
    <s v="US"/>
    <s v="USD"/>
    <n v="1532840400"/>
    <x v="192"/>
    <n v="1534654800"/>
    <d v="2018-08-19T00:00:00"/>
  </r>
  <r>
    <x v="173"/>
    <s v="Robust zero-defect project"/>
    <n v="168500"/>
    <n v="119510"/>
    <n v="71"/>
    <x v="0"/>
    <n v="1258"/>
    <m/>
    <s v="US"/>
    <s v="USD"/>
    <n v="1336194000"/>
    <x v="477"/>
    <n v="1337058000"/>
    <d v="2012-05-15T00:00:00"/>
  </r>
  <r>
    <x v="502"/>
    <s v="Re-engineered mobile task-force"/>
    <n v="7800"/>
    <n v="9289"/>
    <n v="119"/>
    <x v="1"/>
    <n v="131"/>
    <m/>
    <s v="AU"/>
    <s v="AUD"/>
    <n v="1527742800"/>
    <x v="478"/>
    <n v="1529816400"/>
    <d v="2018-06-24T00:00:00"/>
  </r>
  <r>
    <x v="503"/>
    <s v="User-centric intangible neural-net"/>
    <n v="147800"/>
    <n v="35498"/>
    <n v="24"/>
    <x v="0"/>
    <n v="362"/>
    <m/>
    <s v="US"/>
    <s v="USD"/>
    <n v="1564030800"/>
    <x v="479"/>
    <n v="1564894800"/>
    <d v="2019-08-04T00:00:00"/>
  </r>
  <r>
    <x v="504"/>
    <s v="Organized explicit core"/>
    <n v="9100"/>
    <n v="12678"/>
    <n v="139"/>
    <x v="1"/>
    <n v="239"/>
    <m/>
    <s v="US"/>
    <s v="USD"/>
    <n v="1404536400"/>
    <x v="480"/>
    <n v="1404622800"/>
    <d v="2014-07-06T00:00:00"/>
  </r>
  <r>
    <x v="505"/>
    <s v="Synchronized 6thgeneration adapter"/>
    <n v="8300"/>
    <n v="3260"/>
    <n v="39"/>
    <x v="3"/>
    <n v="35"/>
    <m/>
    <s v="US"/>
    <s v="USD"/>
    <n v="1284008400"/>
    <x v="180"/>
    <n v="1284181200"/>
    <d v="2010-09-11T00:00:00"/>
  </r>
  <r>
    <x v="506"/>
    <s v="Centralized motivating capacity"/>
    <n v="138700"/>
    <n v="31123"/>
    <n v="22"/>
    <x v="3"/>
    <n v="528"/>
    <m/>
    <s v="CH"/>
    <s v="CHF"/>
    <n v="1386309600"/>
    <x v="481"/>
    <n v="1386741600"/>
    <d v="2013-12-11T00:00:00"/>
  </r>
  <r>
    <x v="507"/>
    <s v="Phased 24hour flexibility"/>
    <n v="8600"/>
    <n v="4797"/>
    <n v="56"/>
    <x v="0"/>
    <n v="133"/>
    <m/>
    <s v="CA"/>
    <s v="CAD"/>
    <n v="1324620000"/>
    <x v="482"/>
    <n v="1324792800"/>
    <d v="2011-12-25T00:00:00"/>
  </r>
  <r>
    <x v="508"/>
    <s v="Exclusive 5thgeneration structure"/>
    <n v="125400"/>
    <n v="53324"/>
    <n v="43"/>
    <x v="0"/>
    <n v="846"/>
    <m/>
    <s v="US"/>
    <s v="USD"/>
    <n v="1281070800"/>
    <x v="194"/>
    <n v="1284354000"/>
    <d v="2010-09-13T00:00:00"/>
  </r>
  <r>
    <x v="509"/>
    <s v="Multi-tiered maximized orchestration"/>
    <n v="5900"/>
    <n v="6608"/>
    <n v="112"/>
    <x v="1"/>
    <n v="78"/>
    <m/>
    <s v="US"/>
    <s v="USD"/>
    <n v="1493960400"/>
    <x v="483"/>
    <n v="1494392400"/>
    <d v="2017-05-10T00:00:00"/>
  </r>
  <r>
    <x v="510"/>
    <s v="Open-architected uniform instruction set"/>
    <n v="8800"/>
    <n v="622"/>
    <n v="7"/>
    <x v="0"/>
    <n v="10"/>
    <m/>
    <s v="US"/>
    <s v="USD"/>
    <n v="1519365600"/>
    <x v="484"/>
    <n v="1519538400"/>
    <d v="2018-02-25T00:00:00"/>
  </r>
  <r>
    <x v="511"/>
    <s v="Exclusive asymmetric analyzer"/>
    <n v="177700"/>
    <n v="180802"/>
    <n v="102"/>
    <x v="1"/>
    <n v="1773"/>
    <m/>
    <s v="US"/>
    <s v="USD"/>
    <n v="1420696800"/>
    <x v="355"/>
    <n v="1421906400"/>
    <d v="2015-01-22T00:00:00"/>
  </r>
  <r>
    <x v="512"/>
    <s v="Organic radical collaboration"/>
    <n v="800"/>
    <n v="3406"/>
    <n v="426"/>
    <x v="1"/>
    <n v="32"/>
    <m/>
    <s v="US"/>
    <s v="USD"/>
    <n v="1555650000"/>
    <x v="485"/>
    <n v="1555909200"/>
    <d v="2019-04-22T00:00:00"/>
  </r>
  <r>
    <x v="513"/>
    <s v="Function-based multi-state software"/>
    <n v="7600"/>
    <n v="11061"/>
    <n v="146"/>
    <x v="1"/>
    <n v="369"/>
    <m/>
    <s v="US"/>
    <s v="USD"/>
    <n v="1471928400"/>
    <x v="486"/>
    <n v="1472446800"/>
    <d v="2016-08-29T00:00:00"/>
  </r>
  <r>
    <x v="514"/>
    <s v="Innovative static budgetary management"/>
    <n v="50500"/>
    <n v="16389"/>
    <n v="32"/>
    <x v="0"/>
    <n v="191"/>
    <m/>
    <s v="US"/>
    <s v="USD"/>
    <n v="1341291600"/>
    <x v="487"/>
    <n v="1342328400"/>
    <d v="2012-07-15T00:00:00"/>
  </r>
  <r>
    <x v="515"/>
    <s v="Triple-buffered holistic ability"/>
    <n v="900"/>
    <n v="6303"/>
    <n v="700"/>
    <x v="1"/>
    <n v="89"/>
    <m/>
    <s v="US"/>
    <s v="USD"/>
    <n v="1267682400"/>
    <x v="488"/>
    <n v="1268114400"/>
    <d v="2010-03-09T00:00:00"/>
  </r>
  <r>
    <x v="516"/>
    <s v="Diverse scalable superstructure"/>
    <n v="96700"/>
    <n v="81136"/>
    <n v="84"/>
    <x v="0"/>
    <n v="1979"/>
    <m/>
    <s v="US"/>
    <s v="USD"/>
    <n v="1272258000"/>
    <x v="489"/>
    <n v="1273381200"/>
    <d v="2010-05-09T00:00:00"/>
  </r>
  <r>
    <x v="517"/>
    <s v="Balanced leadingedge data-warehouse"/>
    <n v="2100"/>
    <n v="1768"/>
    <n v="84"/>
    <x v="0"/>
    <n v="63"/>
    <m/>
    <s v="US"/>
    <s v="USD"/>
    <n v="1290492000"/>
    <x v="490"/>
    <n v="1290837600"/>
    <d v="2010-11-27T00:00:00"/>
  </r>
  <r>
    <x v="518"/>
    <s v="Digitized bandwidth-monitored open architecture"/>
    <n v="8300"/>
    <n v="12944"/>
    <n v="156"/>
    <x v="1"/>
    <n v="147"/>
    <m/>
    <s v="US"/>
    <s v="USD"/>
    <n v="1451109600"/>
    <x v="312"/>
    <n v="1454306400"/>
    <d v="2016-02-01T00:00:00"/>
  </r>
  <r>
    <x v="519"/>
    <s v="Enterprise-wide intermediate portal"/>
    <n v="189200"/>
    <n v="188480"/>
    <n v="100"/>
    <x v="0"/>
    <n v="6080"/>
    <m/>
    <s v="CA"/>
    <s v="CAD"/>
    <n v="1454652000"/>
    <x v="491"/>
    <n v="1457762400"/>
    <d v="2016-03-12T00:00:00"/>
  </r>
  <r>
    <x v="520"/>
    <s v="Focused leadingedge matrix"/>
    <n v="9000"/>
    <n v="7227"/>
    <n v="80"/>
    <x v="0"/>
    <n v="80"/>
    <m/>
    <s v="GB"/>
    <s v="GBP"/>
    <n v="1385186400"/>
    <x v="492"/>
    <n v="1389074400"/>
    <d v="2014-01-07T00:00:00"/>
  </r>
  <r>
    <x v="521"/>
    <s v="Seamless logistical encryption"/>
    <n v="5100"/>
    <n v="574"/>
    <n v="11"/>
    <x v="0"/>
    <n v="9"/>
    <m/>
    <s v="US"/>
    <s v="USD"/>
    <n v="1399698000"/>
    <x v="493"/>
    <n v="1402117200"/>
    <d v="2014-06-07T00:00:00"/>
  </r>
  <r>
    <x v="522"/>
    <s v="Stand-alone human-resource workforce"/>
    <n v="105000"/>
    <n v="96328"/>
    <n v="92"/>
    <x v="0"/>
    <n v="1784"/>
    <m/>
    <s v="US"/>
    <s v="USD"/>
    <n v="1283230800"/>
    <x v="494"/>
    <n v="1284440400"/>
    <d v="2010-09-14T00:00:00"/>
  </r>
  <r>
    <x v="523"/>
    <s v="Automated zero tolerance implementation"/>
    <n v="186700"/>
    <n v="178338"/>
    <n v="96"/>
    <x v="2"/>
    <n v="3640"/>
    <m/>
    <s v="CH"/>
    <s v="CHF"/>
    <n v="1384149600"/>
    <x v="495"/>
    <n v="1388988000"/>
    <d v="2014-01-06T00:00:00"/>
  </r>
  <r>
    <x v="524"/>
    <s v="Pre-emptive grid-enabled contingency"/>
    <n v="1600"/>
    <n v="8046"/>
    <n v="503"/>
    <x v="1"/>
    <n v="126"/>
    <m/>
    <s v="CA"/>
    <s v="CAD"/>
    <n v="1516860000"/>
    <x v="496"/>
    <n v="1516946400"/>
    <d v="2018-01-26T00:00:00"/>
  </r>
  <r>
    <x v="525"/>
    <s v="Multi-lateral didactic encoding"/>
    <n v="115600"/>
    <n v="184086"/>
    <n v="159"/>
    <x v="1"/>
    <n v="2218"/>
    <m/>
    <s v="GB"/>
    <s v="GBP"/>
    <n v="1374642000"/>
    <x v="497"/>
    <n v="1377752400"/>
    <d v="2013-08-29T00:00:00"/>
  </r>
  <r>
    <x v="526"/>
    <s v="Self-enabling didactic orchestration"/>
    <n v="89100"/>
    <n v="13385"/>
    <n v="15"/>
    <x v="0"/>
    <n v="243"/>
    <m/>
    <s v="US"/>
    <s v="USD"/>
    <n v="1534482000"/>
    <x v="498"/>
    <n v="1534568400"/>
    <d v="2018-08-18T00:00:00"/>
  </r>
  <r>
    <x v="527"/>
    <s v="Profit-focused 24/7 data-warehouse"/>
    <n v="2600"/>
    <n v="12533"/>
    <n v="482"/>
    <x v="1"/>
    <n v="202"/>
    <m/>
    <s v="IT"/>
    <s v="EUR"/>
    <n v="1528434000"/>
    <x v="499"/>
    <n v="1528606800"/>
    <d v="2018-06-10T00:00:00"/>
  </r>
  <r>
    <x v="528"/>
    <s v="Enhanced methodical middleware"/>
    <n v="9800"/>
    <n v="14697"/>
    <n v="150"/>
    <x v="1"/>
    <n v="140"/>
    <m/>
    <s v="IT"/>
    <s v="EUR"/>
    <n v="1282626000"/>
    <x v="500"/>
    <n v="1284872400"/>
    <d v="2010-09-19T00:00:00"/>
  </r>
  <r>
    <x v="529"/>
    <s v="Synchronized client-driven projection"/>
    <n v="84400"/>
    <n v="98935"/>
    <n v="117"/>
    <x v="1"/>
    <n v="1052"/>
    <m/>
    <s v="DK"/>
    <s v="DKK"/>
    <n v="1535605200"/>
    <x v="501"/>
    <n v="1537592400"/>
    <d v="2018-09-22T00:00:00"/>
  </r>
  <r>
    <x v="530"/>
    <s v="Networked didactic time-frame"/>
    <n v="151300"/>
    <n v="57034"/>
    <n v="38"/>
    <x v="0"/>
    <n v="1296"/>
    <m/>
    <s v="US"/>
    <s v="USD"/>
    <n v="1379826000"/>
    <x v="502"/>
    <n v="1381208400"/>
    <d v="2013-10-08T00:00:00"/>
  </r>
  <r>
    <x v="531"/>
    <s v="Assimilated exuding toolset"/>
    <n v="9800"/>
    <n v="7120"/>
    <n v="73"/>
    <x v="0"/>
    <n v="77"/>
    <m/>
    <s v="US"/>
    <s v="USD"/>
    <n v="1561957200"/>
    <x v="503"/>
    <n v="1562475600"/>
    <d v="2019-07-07T00:00:00"/>
  </r>
  <r>
    <x v="532"/>
    <s v="Front-line client-server secured line"/>
    <n v="5300"/>
    <n v="14097"/>
    <n v="266"/>
    <x v="1"/>
    <n v="247"/>
    <m/>
    <s v="US"/>
    <s v="USD"/>
    <n v="1525496400"/>
    <x v="504"/>
    <n v="1527397200"/>
    <d v="2018-05-27T00:00:00"/>
  </r>
  <r>
    <x v="533"/>
    <s v="Polarized systemic Internet solution"/>
    <n v="178000"/>
    <n v="43086"/>
    <n v="24"/>
    <x v="0"/>
    <n v="395"/>
    <m/>
    <s v="IT"/>
    <s v="EUR"/>
    <n v="1433912400"/>
    <x v="505"/>
    <n v="1436158800"/>
    <d v="2015-07-06T00:00:00"/>
  </r>
  <r>
    <x v="534"/>
    <s v="Profit-focused exuding moderator"/>
    <n v="77000"/>
    <n v="1930"/>
    <n v="3"/>
    <x v="0"/>
    <n v="49"/>
    <m/>
    <s v="GB"/>
    <s v="GBP"/>
    <n v="1453442400"/>
    <x v="506"/>
    <n v="1456034400"/>
    <d v="2016-02-21T00:00:00"/>
  </r>
  <r>
    <x v="535"/>
    <s v="Cross-group high-level moderator"/>
    <n v="84900"/>
    <n v="13864"/>
    <n v="16"/>
    <x v="0"/>
    <n v="180"/>
    <m/>
    <s v="US"/>
    <s v="USD"/>
    <n v="1378875600"/>
    <x v="507"/>
    <n v="1380171600"/>
    <d v="2013-09-26T00:00:00"/>
  </r>
  <r>
    <x v="536"/>
    <s v="Public-key 3rdgeneration system engine"/>
    <n v="2800"/>
    <n v="7742"/>
    <n v="277"/>
    <x v="1"/>
    <n v="84"/>
    <m/>
    <s v="US"/>
    <s v="USD"/>
    <n v="1452232800"/>
    <x v="508"/>
    <n v="1453356000"/>
    <d v="2016-01-21T00:00:00"/>
  </r>
  <r>
    <x v="537"/>
    <s v="Organized value-added access"/>
    <n v="184800"/>
    <n v="164109"/>
    <n v="89"/>
    <x v="0"/>
    <n v="2690"/>
    <m/>
    <s v="US"/>
    <s v="USD"/>
    <n v="1577253600"/>
    <x v="509"/>
    <n v="1578981600"/>
    <d v="2020-01-14T00:00:00"/>
  </r>
  <r>
    <x v="538"/>
    <s v="Cloned global Graphical User Interface"/>
    <n v="4200"/>
    <n v="6870"/>
    <n v="164"/>
    <x v="1"/>
    <n v="88"/>
    <m/>
    <s v="US"/>
    <s v="USD"/>
    <n v="1537160400"/>
    <x v="510"/>
    <n v="1537419600"/>
    <d v="2018-09-20T00:00:00"/>
  </r>
  <r>
    <x v="539"/>
    <s v="Focused solution-oriented matrix"/>
    <n v="1300"/>
    <n v="12597"/>
    <n v="969"/>
    <x v="1"/>
    <n v="156"/>
    <m/>
    <s v="US"/>
    <s v="USD"/>
    <n v="1422165600"/>
    <x v="511"/>
    <n v="1423202400"/>
    <d v="2015-02-06T00:00:00"/>
  </r>
  <r>
    <x v="540"/>
    <s v="Monitored discrete toolset"/>
    <n v="66100"/>
    <n v="179074"/>
    <n v="271"/>
    <x v="1"/>
    <n v="2985"/>
    <m/>
    <s v="US"/>
    <s v="USD"/>
    <n v="1459486800"/>
    <x v="512"/>
    <n v="1460610000"/>
    <d v="2016-04-14T00:00:00"/>
  </r>
  <r>
    <x v="541"/>
    <s v="Business-focused intermediate system engine"/>
    <n v="29500"/>
    <n v="83843"/>
    <n v="284"/>
    <x v="1"/>
    <n v="762"/>
    <m/>
    <s v="US"/>
    <s v="USD"/>
    <n v="1369717200"/>
    <x v="513"/>
    <n v="1370494800"/>
    <d v="2013-06-06T00:00:00"/>
  </r>
  <r>
    <x v="542"/>
    <s v="De-engineered disintermediate encoding"/>
    <n v="100"/>
    <n v="4"/>
    <n v="4"/>
    <x v="3"/>
    <n v="1"/>
    <m/>
    <s v="CH"/>
    <s v="CHF"/>
    <n v="1330495200"/>
    <x v="514"/>
    <n v="1332306000"/>
    <d v="2012-03-21T00:00:00"/>
  </r>
  <r>
    <x v="543"/>
    <s v="Streamlined upward-trending analyzer"/>
    <n v="180100"/>
    <n v="105598"/>
    <n v="59"/>
    <x v="0"/>
    <n v="2779"/>
    <m/>
    <s v="AU"/>
    <s v="AUD"/>
    <n v="1419055200"/>
    <x v="515"/>
    <n v="1422511200"/>
    <d v="2015-01-29T00:00:00"/>
  </r>
  <r>
    <x v="544"/>
    <s v="Distributed human-resource policy"/>
    <n v="9000"/>
    <n v="8866"/>
    <n v="99"/>
    <x v="0"/>
    <n v="92"/>
    <m/>
    <s v="US"/>
    <s v="USD"/>
    <n v="1480140000"/>
    <x v="516"/>
    <n v="1480312800"/>
    <d v="2016-11-28T00:00:00"/>
  </r>
  <r>
    <x v="545"/>
    <s v="De-engineered 5thgeneration contingency"/>
    <n v="170600"/>
    <n v="75022"/>
    <n v="44"/>
    <x v="0"/>
    <n v="1028"/>
    <m/>
    <s v="US"/>
    <s v="USD"/>
    <n v="1293948000"/>
    <x v="517"/>
    <n v="1294034400"/>
    <d v="2011-01-03T00:00:00"/>
  </r>
  <r>
    <x v="546"/>
    <s v="Multi-channeled upward-trending application"/>
    <n v="9500"/>
    <n v="14408"/>
    <n v="152"/>
    <x v="1"/>
    <n v="554"/>
    <m/>
    <s v="CA"/>
    <s v="CAD"/>
    <n v="1482127200"/>
    <x v="518"/>
    <n v="1482645600"/>
    <d v="2016-12-25T00:00:00"/>
  </r>
  <r>
    <x v="547"/>
    <s v="Organic maximized database"/>
    <n v="6300"/>
    <n v="14089"/>
    <n v="224"/>
    <x v="1"/>
    <n v="135"/>
    <m/>
    <s v="DK"/>
    <s v="DKK"/>
    <n v="1396414800"/>
    <x v="519"/>
    <n v="1399093200"/>
    <d v="2014-05-03T00:00:00"/>
  </r>
  <r>
    <x v="195"/>
    <s v="Grass-roots 24/7 attitude"/>
    <n v="5200"/>
    <n v="12467"/>
    <n v="240"/>
    <x v="1"/>
    <n v="122"/>
    <m/>
    <s v="US"/>
    <s v="USD"/>
    <n v="1315285200"/>
    <x v="520"/>
    <n v="1315890000"/>
    <d v="2011-09-13T00:00:00"/>
  </r>
  <r>
    <x v="548"/>
    <s v="Team-oriented global strategy"/>
    <n v="6000"/>
    <n v="11960"/>
    <n v="199"/>
    <x v="1"/>
    <n v="221"/>
    <m/>
    <s v="US"/>
    <s v="USD"/>
    <n v="1443762000"/>
    <x v="521"/>
    <n v="1444021200"/>
    <d v="2015-10-05T00:00:00"/>
  </r>
  <r>
    <x v="549"/>
    <s v="Enhanced client-driven capacity"/>
    <n v="5800"/>
    <n v="7966"/>
    <n v="137"/>
    <x v="1"/>
    <n v="126"/>
    <m/>
    <s v="US"/>
    <s v="USD"/>
    <n v="1456293600"/>
    <x v="522"/>
    <n v="1460005200"/>
    <d v="2016-04-07T00:00:00"/>
  </r>
  <r>
    <x v="550"/>
    <s v="Exclusive systematic productivity"/>
    <n v="105300"/>
    <n v="106321"/>
    <n v="101"/>
    <x v="1"/>
    <n v="1022"/>
    <m/>
    <s v="US"/>
    <s v="USD"/>
    <n v="1470114000"/>
    <x v="523"/>
    <n v="1470718800"/>
    <d v="2016-08-09T00:00:00"/>
  </r>
  <r>
    <x v="551"/>
    <s v="Re-engineered radical policy"/>
    <n v="20000"/>
    <n v="158832"/>
    <n v="794"/>
    <x v="1"/>
    <n v="3177"/>
    <m/>
    <s v="US"/>
    <s v="USD"/>
    <n v="1321596000"/>
    <x v="524"/>
    <n v="1325052000"/>
    <d v="2011-12-28T00:00:00"/>
  </r>
  <r>
    <x v="552"/>
    <s v="Down-sized logistical adapter"/>
    <n v="3000"/>
    <n v="11091"/>
    <n v="370"/>
    <x v="1"/>
    <n v="198"/>
    <m/>
    <s v="CH"/>
    <s v="CHF"/>
    <n v="1318827600"/>
    <x v="525"/>
    <n v="1319000400"/>
    <d v="2011-10-19T00:00:00"/>
  </r>
  <r>
    <x v="553"/>
    <s v="Configurable bandwidth-monitored throughput"/>
    <n v="9900"/>
    <n v="1269"/>
    <n v="13"/>
    <x v="0"/>
    <n v="26"/>
    <m/>
    <s v="CH"/>
    <s v="CHF"/>
    <n v="1552366800"/>
    <x v="188"/>
    <n v="1552539600"/>
    <d v="2019-03-14T00:00:00"/>
  </r>
  <r>
    <x v="554"/>
    <s v="Optional tangible pricing structure"/>
    <n v="3700"/>
    <n v="5107"/>
    <n v="138"/>
    <x v="1"/>
    <n v="85"/>
    <m/>
    <s v="AU"/>
    <s v="AUD"/>
    <n v="1542088800"/>
    <x v="526"/>
    <n v="1543816800"/>
    <d v="2018-12-03T00:00:00"/>
  </r>
  <r>
    <x v="555"/>
    <s v="Organic high-level implementation"/>
    <n v="168700"/>
    <n v="141393"/>
    <n v="84"/>
    <x v="0"/>
    <n v="1790"/>
    <m/>
    <s v="US"/>
    <s v="USD"/>
    <n v="1426395600"/>
    <x v="527"/>
    <n v="1427086800"/>
    <d v="2015-03-23T00:00:00"/>
  </r>
  <r>
    <x v="556"/>
    <s v="Decentralized logistical collaboration"/>
    <n v="94900"/>
    <n v="194166"/>
    <n v="205"/>
    <x v="1"/>
    <n v="3596"/>
    <m/>
    <s v="US"/>
    <s v="USD"/>
    <n v="1321336800"/>
    <x v="528"/>
    <n v="1323064800"/>
    <d v="2011-12-05T00:00:00"/>
  </r>
  <r>
    <x v="557"/>
    <s v="Advanced content-based installation"/>
    <n v="9300"/>
    <n v="4124"/>
    <n v="44"/>
    <x v="0"/>
    <n v="37"/>
    <m/>
    <s v="US"/>
    <s v="USD"/>
    <n v="1456293600"/>
    <x v="522"/>
    <n v="1458277200"/>
    <d v="2016-03-18T00:00:00"/>
  </r>
  <r>
    <x v="558"/>
    <s v="Distributed high-level open architecture"/>
    <n v="6800"/>
    <n v="14865"/>
    <n v="219"/>
    <x v="1"/>
    <n v="244"/>
    <m/>
    <s v="US"/>
    <s v="USD"/>
    <n v="1404968400"/>
    <x v="529"/>
    <n v="1405141200"/>
    <d v="2014-07-12T00:00:00"/>
  </r>
  <r>
    <x v="559"/>
    <s v="Synergized zero tolerance help-desk"/>
    <n v="72400"/>
    <n v="134688"/>
    <n v="186"/>
    <x v="1"/>
    <n v="5180"/>
    <m/>
    <s v="US"/>
    <s v="USD"/>
    <n v="1279170000"/>
    <x v="530"/>
    <n v="1283058000"/>
    <d v="2010-08-29T00:00:00"/>
  </r>
  <r>
    <x v="560"/>
    <s v="Extended multi-tasking definition"/>
    <n v="20100"/>
    <n v="47705"/>
    <n v="237"/>
    <x v="1"/>
    <n v="589"/>
    <m/>
    <s v="IT"/>
    <s v="EUR"/>
    <n v="1294725600"/>
    <x v="531"/>
    <n v="1295762400"/>
    <d v="2011-01-23T00:00:00"/>
  </r>
  <r>
    <x v="561"/>
    <s v="Realigned uniform knowledge user"/>
    <n v="31200"/>
    <n v="95364"/>
    <n v="306"/>
    <x v="1"/>
    <n v="2725"/>
    <m/>
    <s v="US"/>
    <s v="USD"/>
    <n v="1419055200"/>
    <x v="515"/>
    <n v="1419573600"/>
    <d v="2014-12-26T00:00:00"/>
  </r>
  <r>
    <x v="562"/>
    <s v="Monitored grid-enabled model"/>
    <n v="3500"/>
    <n v="3295"/>
    <n v="94"/>
    <x v="0"/>
    <n v="35"/>
    <m/>
    <s v="IT"/>
    <s v="EUR"/>
    <n v="1434690000"/>
    <x v="532"/>
    <n v="1438750800"/>
    <d v="2015-08-05T00:00:00"/>
  </r>
  <r>
    <x v="563"/>
    <s v="Assimilated actuating policy"/>
    <n v="9000"/>
    <n v="4896"/>
    <n v="54"/>
    <x v="3"/>
    <n v="94"/>
    <m/>
    <s v="US"/>
    <s v="USD"/>
    <n v="1443416400"/>
    <x v="533"/>
    <n v="1444798800"/>
    <d v="2015-10-14T00:00:00"/>
  </r>
  <r>
    <x v="564"/>
    <s v="Total incremental productivity"/>
    <n v="6700"/>
    <n v="7496"/>
    <n v="112"/>
    <x v="1"/>
    <n v="300"/>
    <m/>
    <s v="US"/>
    <s v="USD"/>
    <n v="1399006800"/>
    <x v="409"/>
    <n v="1399179600"/>
    <d v="2014-05-04T00:00:00"/>
  </r>
  <r>
    <x v="565"/>
    <s v="Adaptive local task-force"/>
    <n v="2700"/>
    <n v="9967"/>
    <n v="369"/>
    <x v="1"/>
    <n v="144"/>
    <m/>
    <s v="US"/>
    <s v="USD"/>
    <n v="1575698400"/>
    <x v="534"/>
    <n v="1576562400"/>
    <d v="2019-12-17T00:00:00"/>
  </r>
  <r>
    <x v="566"/>
    <s v="Universal zero-defect concept"/>
    <n v="83300"/>
    <n v="52421"/>
    <n v="63"/>
    <x v="0"/>
    <n v="558"/>
    <m/>
    <s v="US"/>
    <s v="USD"/>
    <n v="1400562000"/>
    <x v="53"/>
    <n v="1400821200"/>
    <d v="2014-05-23T00:00:00"/>
  </r>
  <r>
    <x v="567"/>
    <s v="Object-based bottom-line superstructure"/>
    <n v="9700"/>
    <n v="6298"/>
    <n v="65"/>
    <x v="0"/>
    <n v="64"/>
    <m/>
    <s v="US"/>
    <s v="USD"/>
    <n v="1509512400"/>
    <x v="535"/>
    <n v="1510984800"/>
    <d v="2017-11-18T00:00:00"/>
  </r>
  <r>
    <x v="568"/>
    <s v="Adaptive 24hour projection"/>
    <n v="8200"/>
    <n v="1546"/>
    <n v="19"/>
    <x v="3"/>
    <n v="37"/>
    <m/>
    <s v="US"/>
    <s v="USD"/>
    <n v="1299823200"/>
    <x v="536"/>
    <n v="1302066000"/>
    <d v="2011-04-06T00:00:00"/>
  </r>
  <r>
    <x v="569"/>
    <s v="Sharable radical toolset"/>
    <n v="96500"/>
    <n v="16168"/>
    <n v="17"/>
    <x v="0"/>
    <n v="245"/>
    <m/>
    <s v="US"/>
    <s v="USD"/>
    <n v="1322719200"/>
    <x v="537"/>
    <n v="1322978400"/>
    <d v="2011-12-04T00:00:00"/>
  </r>
  <r>
    <x v="570"/>
    <s v="Focused multimedia knowledgebase"/>
    <n v="6200"/>
    <n v="6269"/>
    <n v="101"/>
    <x v="1"/>
    <n v="87"/>
    <m/>
    <s v="US"/>
    <s v="USD"/>
    <n v="1312693200"/>
    <x v="538"/>
    <n v="1313730000"/>
    <d v="2011-08-19T00:00:00"/>
  </r>
  <r>
    <x v="251"/>
    <s v="Seamless 6thgeneration extranet"/>
    <n v="43800"/>
    <n v="149578"/>
    <n v="342"/>
    <x v="1"/>
    <n v="3116"/>
    <m/>
    <s v="US"/>
    <s v="USD"/>
    <n v="1393394400"/>
    <x v="539"/>
    <n v="1394085600"/>
    <d v="2014-03-06T00:00:00"/>
  </r>
  <r>
    <x v="571"/>
    <s v="Sharable mobile knowledgebase"/>
    <n v="6000"/>
    <n v="3841"/>
    <n v="64"/>
    <x v="0"/>
    <n v="71"/>
    <m/>
    <s v="US"/>
    <s v="USD"/>
    <n v="1304053200"/>
    <x v="540"/>
    <n v="1305349200"/>
    <d v="2011-05-14T00:00:00"/>
  </r>
  <r>
    <x v="572"/>
    <s v="Cross-group global system engine"/>
    <n v="8700"/>
    <n v="4531"/>
    <n v="52"/>
    <x v="0"/>
    <n v="42"/>
    <m/>
    <s v="US"/>
    <s v="USD"/>
    <n v="1433912400"/>
    <x v="505"/>
    <n v="1434344400"/>
    <d v="2015-06-15T00:00:00"/>
  </r>
  <r>
    <x v="573"/>
    <s v="Centralized clear-thinking conglomeration"/>
    <n v="18900"/>
    <n v="60934"/>
    <n v="322"/>
    <x v="1"/>
    <n v="909"/>
    <m/>
    <s v="US"/>
    <s v="USD"/>
    <n v="1329717600"/>
    <x v="541"/>
    <n v="1331186400"/>
    <d v="2012-03-08T00:00:00"/>
  </r>
  <r>
    <x v="8"/>
    <s v="De-engineered cohesive system engine"/>
    <n v="86400"/>
    <n v="103255"/>
    <n v="120"/>
    <x v="1"/>
    <n v="1613"/>
    <m/>
    <s v="US"/>
    <s v="USD"/>
    <n v="1335330000"/>
    <x v="542"/>
    <n v="1336539600"/>
    <d v="2012-05-09T00:00:00"/>
  </r>
  <r>
    <x v="574"/>
    <s v="Reactive analyzing function"/>
    <n v="8900"/>
    <n v="13065"/>
    <n v="147"/>
    <x v="1"/>
    <n v="136"/>
    <m/>
    <s v="US"/>
    <s v="USD"/>
    <n v="1268888400"/>
    <x v="543"/>
    <n v="1269752400"/>
    <d v="2010-03-28T00:00:00"/>
  </r>
  <r>
    <x v="575"/>
    <s v="Robust hybrid budgetary management"/>
    <n v="700"/>
    <n v="6654"/>
    <n v="951"/>
    <x v="1"/>
    <n v="130"/>
    <m/>
    <s v="US"/>
    <s v="USD"/>
    <n v="1289973600"/>
    <x v="544"/>
    <n v="1291615200"/>
    <d v="2010-12-06T00:00:00"/>
  </r>
  <r>
    <x v="576"/>
    <s v="Open-source analyzing monitoring"/>
    <n v="9400"/>
    <n v="6852"/>
    <n v="73"/>
    <x v="0"/>
    <n v="156"/>
    <m/>
    <s v="CA"/>
    <s v="CAD"/>
    <n v="1547877600"/>
    <x v="35"/>
    <n v="1552366800"/>
    <d v="2019-03-12T00:00:00"/>
  </r>
  <r>
    <x v="577"/>
    <s v="Up-sized discrete firmware"/>
    <n v="157600"/>
    <n v="124517"/>
    <n v="79"/>
    <x v="0"/>
    <n v="1368"/>
    <m/>
    <s v="GB"/>
    <s v="GBP"/>
    <n v="1269493200"/>
    <x v="152"/>
    <n v="1272171600"/>
    <d v="2010-04-25T00:00:00"/>
  </r>
  <r>
    <x v="578"/>
    <s v="Exclusive intangible extranet"/>
    <n v="7900"/>
    <n v="5113"/>
    <n v="65"/>
    <x v="0"/>
    <n v="102"/>
    <m/>
    <s v="US"/>
    <s v="USD"/>
    <n v="1436072400"/>
    <x v="545"/>
    <n v="1436677200"/>
    <d v="2015-07-12T00:00:00"/>
  </r>
  <r>
    <x v="579"/>
    <s v="Synergized analyzing process improvement"/>
    <n v="7100"/>
    <n v="5824"/>
    <n v="82"/>
    <x v="0"/>
    <n v="86"/>
    <m/>
    <s v="AU"/>
    <s v="AUD"/>
    <n v="1419141600"/>
    <x v="546"/>
    <n v="1420092000"/>
    <d v="2015-01-01T00:00:00"/>
  </r>
  <r>
    <x v="580"/>
    <s v="Realigned dedicated system engine"/>
    <n v="600"/>
    <n v="6226"/>
    <n v="1038"/>
    <x v="1"/>
    <n v="102"/>
    <m/>
    <s v="US"/>
    <s v="USD"/>
    <n v="1279083600"/>
    <x v="547"/>
    <n v="1279947600"/>
    <d v="2010-07-24T00:00:00"/>
  </r>
  <r>
    <x v="581"/>
    <s v="Object-based bandwidth-monitored concept"/>
    <n v="156800"/>
    <n v="20243"/>
    <n v="13"/>
    <x v="0"/>
    <n v="253"/>
    <m/>
    <s v="US"/>
    <s v="USD"/>
    <n v="1401426000"/>
    <x v="548"/>
    <n v="1402203600"/>
    <d v="2014-06-08T00:00:00"/>
  </r>
  <r>
    <x v="582"/>
    <s v="Ameliorated client-driven open system"/>
    <n v="121600"/>
    <n v="188288"/>
    <n v="155"/>
    <x v="1"/>
    <n v="4006"/>
    <m/>
    <s v="US"/>
    <s v="USD"/>
    <n v="1395810000"/>
    <x v="549"/>
    <n v="1396933200"/>
    <d v="2014-04-08T00:00:00"/>
  </r>
  <r>
    <x v="583"/>
    <s v="Upgradable leadingedge Local Area Network"/>
    <n v="157300"/>
    <n v="11167"/>
    <n v="7"/>
    <x v="0"/>
    <n v="157"/>
    <m/>
    <s v="US"/>
    <s v="USD"/>
    <n v="1467003600"/>
    <x v="550"/>
    <n v="1467262800"/>
    <d v="2016-06-30T00:00:00"/>
  </r>
  <r>
    <x v="584"/>
    <s v="Customizable intermediate data-warehouse"/>
    <n v="70300"/>
    <n v="146595"/>
    <n v="209"/>
    <x v="1"/>
    <n v="1629"/>
    <m/>
    <s v="US"/>
    <s v="USD"/>
    <n v="1268715600"/>
    <x v="551"/>
    <n v="1270530000"/>
    <d v="2010-04-06T00:00:00"/>
  </r>
  <r>
    <x v="585"/>
    <s v="Managed optimizing archive"/>
    <n v="7900"/>
    <n v="7875"/>
    <n v="100"/>
    <x v="0"/>
    <n v="183"/>
    <m/>
    <s v="US"/>
    <s v="USD"/>
    <n v="1457157600"/>
    <x v="552"/>
    <n v="1457762400"/>
    <d v="2016-03-12T00:00:00"/>
  </r>
  <r>
    <x v="586"/>
    <s v="Diverse systematic projection"/>
    <n v="73800"/>
    <n v="148779"/>
    <n v="202"/>
    <x v="1"/>
    <n v="2188"/>
    <m/>
    <s v="US"/>
    <s v="USD"/>
    <n v="1573970400"/>
    <x v="462"/>
    <n v="1575525600"/>
    <d v="2019-12-05T00:00:00"/>
  </r>
  <r>
    <x v="587"/>
    <s v="Up-sized web-enabled info-mediaries"/>
    <n v="108500"/>
    <n v="175868"/>
    <n v="162"/>
    <x v="1"/>
    <n v="2409"/>
    <m/>
    <s v="IT"/>
    <s v="EUR"/>
    <n v="1276578000"/>
    <x v="553"/>
    <n v="1279083600"/>
    <d v="2010-07-14T00:00:00"/>
  </r>
  <r>
    <x v="588"/>
    <s v="Persevering optimizing Graphical User Interface"/>
    <n v="140300"/>
    <n v="5112"/>
    <n v="4"/>
    <x v="0"/>
    <n v="82"/>
    <m/>
    <s v="DK"/>
    <s v="DKK"/>
    <n v="1423720800"/>
    <x v="554"/>
    <n v="1424412000"/>
    <d v="2015-02-20T00:00:00"/>
  </r>
  <r>
    <x v="589"/>
    <s v="Cross-platform tertiary array"/>
    <n v="100"/>
    <n v="5"/>
    <n v="5"/>
    <x v="0"/>
    <n v="1"/>
    <m/>
    <s v="GB"/>
    <s v="GBP"/>
    <n v="1375160400"/>
    <x v="555"/>
    <n v="1376197200"/>
    <d v="2013-08-11T00:00:00"/>
  </r>
  <r>
    <x v="590"/>
    <s v="Inverse neutral structure"/>
    <n v="6300"/>
    <n v="13018"/>
    <n v="207"/>
    <x v="1"/>
    <n v="194"/>
    <m/>
    <s v="US"/>
    <s v="USD"/>
    <n v="1401426000"/>
    <x v="548"/>
    <n v="1402894800"/>
    <d v="2014-06-16T00:00:00"/>
  </r>
  <r>
    <x v="591"/>
    <s v="Quality-focused system-worthy support"/>
    <n v="71100"/>
    <n v="91176"/>
    <n v="128"/>
    <x v="1"/>
    <n v="1140"/>
    <m/>
    <s v="US"/>
    <s v="USD"/>
    <n v="1433480400"/>
    <x v="62"/>
    <n v="1434430800"/>
    <d v="2015-06-16T00:00:00"/>
  </r>
  <r>
    <x v="592"/>
    <s v="Vision-oriented 5thgeneration array"/>
    <n v="5300"/>
    <n v="6342"/>
    <n v="120"/>
    <x v="1"/>
    <n v="102"/>
    <m/>
    <s v="US"/>
    <s v="USD"/>
    <n v="1555563600"/>
    <x v="556"/>
    <n v="1557896400"/>
    <d v="2019-05-15T00:00:00"/>
  </r>
  <r>
    <x v="593"/>
    <s v="Cross-platform logistical circuit"/>
    <n v="88700"/>
    <n v="151438"/>
    <n v="171"/>
    <x v="1"/>
    <n v="2857"/>
    <m/>
    <s v="US"/>
    <s v="USD"/>
    <n v="1295676000"/>
    <x v="557"/>
    <n v="1297490400"/>
    <d v="2011-02-12T00:00:00"/>
  </r>
  <r>
    <x v="594"/>
    <s v="Profound solution-oriented matrix"/>
    <n v="3300"/>
    <n v="6178"/>
    <n v="187"/>
    <x v="1"/>
    <n v="107"/>
    <m/>
    <s v="US"/>
    <s v="USD"/>
    <n v="1443848400"/>
    <x v="27"/>
    <n v="1447394400"/>
    <d v="2015-11-13T00:00:00"/>
  </r>
  <r>
    <x v="595"/>
    <s v="Extended asynchronous initiative"/>
    <n v="3400"/>
    <n v="6405"/>
    <n v="188"/>
    <x v="1"/>
    <n v="160"/>
    <m/>
    <s v="GB"/>
    <s v="GBP"/>
    <n v="1457330400"/>
    <x v="558"/>
    <n v="1458277200"/>
    <d v="2016-03-18T00:00:00"/>
  </r>
  <r>
    <x v="596"/>
    <s v="Fundamental needs-based frame"/>
    <n v="137600"/>
    <n v="180667"/>
    <n v="131"/>
    <x v="1"/>
    <n v="2230"/>
    <m/>
    <s v="US"/>
    <s v="USD"/>
    <n v="1395550800"/>
    <x v="559"/>
    <n v="1395723600"/>
    <d v="2014-03-25T00:00:00"/>
  </r>
  <r>
    <x v="597"/>
    <s v="Compatible full-range leverage"/>
    <n v="3900"/>
    <n v="11075"/>
    <n v="284"/>
    <x v="1"/>
    <n v="316"/>
    <m/>
    <s v="US"/>
    <s v="USD"/>
    <n v="1551852000"/>
    <x v="426"/>
    <n v="1552197600"/>
    <d v="2019-03-10T00:00:00"/>
  </r>
  <r>
    <x v="598"/>
    <s v="Upgradable holistic system engine"/>
    <n v="10000"/>
    <n v="12042"/>
    <n v="120"/>
    <x v="1"/>
    <n v="117"/>
    <m/>
    <s v="US"/>
    <s v="USD"/>
    <n v="1547618400"/>
    <x v="560"/>
    <n v="1549087200"/>
    <d v="2019-02-02T00:00:00"/>
  </r>
  <r>
    <x v="599"/>
    <s v="Stand-alone multi-state data-warehouse"/>
    <n v="42800"/>
    <n v="179356"/>
    <n v="419"/>
    <x v="1"/>
    <n v="6406"/>
    <m/>
    <s v="US"/>
    <s v="USD"/>
    <n v="1355637600"/>
    <x v="561"/>
    <n v="1356847200"/>
    <d v="2012-12-30T00:00:00"/>
  </r>
  <r>
    <x v="600"/>
    <s v="Multi-lateral maximized core"/>
    <n v="8200"/>
    <n v="1136"/>
    <n v="14"/>
    <x v="3"/>
    <n v="15"/>
    <m/>
    <s v="US"/>
    <s v="USD"/>
    <n v="1374728400"/>
    <x v="562"/>
    <n v="1375765200"/>
    <d v="2013-08-06T00:00:00"/>
  </r>
  <r>
    <x v="601"/>
    <s v="Innovative holistic hub"/>
    <n v="6200"/>
    <n v="8645"/>
    <n v="139"/>
    <x v="1"/>
    <n v="192"/>
    <m/>
    <s v="US"/>
    <s v="USD"/>
    <n v="1287810000"/>
    <x v="563"/>
    <n v="1289800800"/>
    <d v="2010-11-15T00:00:00"/>
  </r>
  <r>
    <x v="602"/>
    <s v="Reverse-engineered 24/7 methodology"/>
    <n v="1100"/>
    <n v="1914"/>
    <n v="174"/>
    <x v="1"/>
    <n v="26"/>
    <m/>
    <s v="CA"/>
    <s v="CAD"/>
    <n v="1503723600"/>
    <x v="564"/>
    <n v="1504501200"/>
    <d v="2017-09-04T00:00:00"/>
  </r>
  <r>
    <x v="603"/>
    <s v="Business-focused dynamic info-mediaries"/>
    <n v="26500"/>
    <n v="41205"/>
    <n v="155"/>
    <x v="1"/>
    <n v="723"/>
    <m/>
    <s v="US"/>
    <s v="USD"/>
    <n v="1484114400"/>
    <x v="565"/>
    <n v="1485669600"/>
    <d v="2017-01-29T00:00:00"/>
  </r>
  <r>
    <x v="604"/>
    <s v="Digitized clear-thinking installation"/>
    <n v="8500"/>
    <n v="14488"/>
    <n v="170"/>
    <x v="1"/>
    <n v="170"/>
    <m/>
    <s v="IT"/>
    <s v="EUR"/>
    <n v="1461906000"/>
    <x v="566"/>
    <n v="1462770000"/>
    <d v="2016-05-09T00:00:00"/>
  </r>
  <r>
    <x v="605"/>
    <s v="Quality-focused 24/7 superstructure"/>
    <n v="6400"/>
    <n v="12129"/>
    <n v="190"/>
    <x v="1"/>
    <n v="238"/>
    <m/>
    <s v="GB"/>
    <s v="GBP"/>
    <n v="1379653200"/>
    <x v="567"/>
    <n v="1379739600"/>
    <d v="2013-09-21T00:00:00"/>
  </r>
  <r>
    <x v="606"/>
    <s v="Multi-channeled local intranet"/>
    <n v="1400"/>
    <n v="3496"/>
    <n v="250"/>
    <x v="1"/>
    <n v="55"/>
    <m/>
    <s v="US"/>
    <s v="USD"/>
    <n v="1401858000"/>
    <x v="568"/>
    <n v="1402722000"/>
    <d v="2014-06-14T00:00:00"/>
  </r>
  <r>
    <x v="607"/>
    <s v="Open-architected mobile emulation"/>
    <n v="198600"/>
    <n v="97037"/>
    <n v="49"/>
    <x v="0"/>
    <n v="1198"/>
    <m/>
    <s v="US"/>
    <s v="USD"/>
    <n v="1367470800"/>
    <x v="569"/>
    <n v="1369285200"/>
    <d v="2013-05-23T00:00:00"/>
  </r>
  <r>
    <x v="608"/>
    <s v="Ameliorated foreground methodology"/>
    <n v="195900"/>
    <n v="55757"/>
    <n v="28"/>
    <x v="0"/>
    <n v="648"/>
    <m/>
    <s v="US"/>
    <s v="USD"/>
    <n v="1304658000"/>
    <x v="570"/>
    <n v="1304744400"/>
    <d v="2011-05-07T00:00:00"/>
  </r>
  <r>
    <x v="609"/>
    <s v="Synergized well-modulated project"/>
    <n v="4300"/>
    <n v="11525"/>
    <n v="268"/>
    <x v="1"/>
    <n v="128"/>
    <m/>
    <s v="AU"/>
    <s v="AUD"/>
    <n v="1467954000"/>
    <x v="571"/>
    <n v="1468299600"/>
    <d v="2016-07-12T00:00:00"/>
  </r>
  <r>
    <x v="610"/>
    <s v="Extended context-sensitive forecast"/>
    <n v="25600"/>
    <n v="158669"/>
    <n v="620"/>
    <x v="1"/>
    <n v="2144"/>
    <m/>
    <s v="US"/>
    <s v="USD"/>
    <n v="1473742800"/>
    <x v="572"/>
    <n v="1474174800"/>
    <d v="2016-09-18T00:00:00"/>
  </r>
  <r>
    <x v="611"/>
    <s v="Total leadingedge neural-net"/>
    <n v="189000"/>
    <n v="5916"/>
    <n v="3"/>
    <x v="0"/>
    <n v="64"/>
    <m/>
    <s v="US"/>
    <s v="USD"/>
    <n v="1523768400"/>
    <x v="573"/>
    <n v="1526014800"/>
    <d v="2018-05-11T00:00:00"/>
  </r>
  <r>
    <x v="612"/>
    <s v="Organic actuating protocol"/>
    <n v="94300"/>
    <n v="150806"/>
    <n v="160"/>
    <x v="1"/>
    <n v="2693"/>
    <m/>
    <s v="GB"/>
    <s v="GBP"/>
    <n v="1437022800"/>
    <x v="574"/>
    <n v="1437454800"/>
    <d v="2015-07-21T00:00:00"/>
  </r>
  <r>
    <x v="613"/>
    <s v="Down-sized national software"/>
    <n v="5100"/>
    <n v="14249"/>
    <n v="279"/>
    <x v="1"/>
    <n v="432"/>
    <m/>
    <s v="US"/>
    <s v="USD"/>
    <n v="1422165600"/>
    <x v="511"/>
    <n v="1422684000"/>
    <d v="2015-01-31T00:00:00"/>
  </r>
  <r>
    <x v="614"/>
    <s v="Organic upward-trending Graphical User Interface"/>
    <n v="7500"/>
    <n v="5803"/>
    <n v="77"/>
    <x v="0"/>
    <n v="62"/>
    <m/>
    <s v="US"/>
    <s v="USD"/>
    <n v="1580104800"/>
    <x v="575"/>
    <n v="1581314400"/>
    <d v="2020-02-10T00:00:00"/>
  </r>
  <r>
    <x v="615"/>
    <s v="Synergistic tertiary budgetary management"/>
    <n v="6400"/>
    <n v="13205"/>
    <n v="206"/>
    <x v="1"/>
    <n v="189"/>
    <m/>
    <s v="US"/>
    <s v="USD"/>
    <n v="1285650000"/>
    <x v="576"/>
    <n v="1286427600"/>
    <d v="2010-10-07T00:00:00"/>
  </r>
  <r>
    <x v="616"/>
    <s v="Open-architected incremental ability"/>
    <n v="1600"/>
    <n v="11108"/>
    <n v="694"/>
    <x v="1"/>
    <n v="154"/>
    <m/>
    <s v="GB"/>
    <s v="GBP"/>
    <n v="1276664400"/>
    <x v="577"/>
    <n v="1278738000"/>
    <d v="2010-07-10T00:00:00"/>
  </r>
  <r>
    <x v="617"/>
    <s v="Intuitive object-oriented task-force"/>
    <n v="1900"/>
    <n v="2884"/>
    <n v="152"/>
    <x v="1"/>
    <n v="96"/>
    <m/>
    <s v="US"/>
    <s v="USD"/>
    <n v="1286168400"/>
    <x v="578"/>
    <n v="1286427600"/>
    <d v="2010-10-07T00:00:00"/>
  </r>
  <r>
    <x v="618"/>
    <s v="Multi-tiered executive toolset"/>
    <n v="85900"/>
    <n v="55476"/>
    <n v="65"/>
    <x v="0"/>
    <n v="750"/>
    <m/>
    <s v="US"/>
    <s v="USD"/>
    <n v="1467781200"/>
    <x v="579"/>
    <n v="1467954000"/>
    <d v="2016-07-08T00:00:00"/>
  </r>
  <r>
    <x v="619"/>
    <s v="Grass-roots directional workforce"/>
    <n v="9500"/>
    <n v="5973"/>
    <n v="63"/>
    <x v="3"/>
    <n v="87"/>
    <m/>
    <s v="US"/>
    <s v="USD"/>
    <n v="1556686800"/>
    <x v="580"/>
    <n v="1557637200"/>
    <d v="2019-05-12T00:00:00"/>
  </r>
  <r>
    <x v="620"/>
    <s v="Quality-focused real-time solution"/>
    <n v="59200"/>
    <n v="183756"/>
    <n v="310"/>
    <x v="1"/>
    <n v="3063"/>
    <m/>
    <s v="US"/>
    <s v="USD"/>
    <n v="1553576400"/>
    <x v="581"/>
    <n v="1553922000"/>
    <d v="2019-03-30T00:00:00"/>
  </r>
  <r>
    <x v="621"/>
    <s v="Reduced interactive matrix"/>
    <n v="72100"/>
    <n v="30902"/>
    <n v="43"/>
    <x v="2"/>
    <n v="278"/>
    <m/>
    <s v="US"/>
    <s v="USD"/>
    <n v="1414904400"/>
    <x v="582"/>
    <n v="1416463200"/>
    <d v="2014-11-20T00:00:00"/>
  </r>
  <r>
    <x v="622"/>
    <s v="Adaptive context-sensitive architecture"/>
    <n v="6700"/>
    <n v="5569"/>
    <n v="83"/>
    <x v="0"/>
    <n v="105"/>
    <m/>
    <s v="US"/>
    <s v="USD"/>
    <n v="1446876000"/>
    <x v="336"/>
    <n v="1447221600"/>
    <d v="2015-11-11T00:00:00"/>
  </r>
  <r>
    <x v="623"/>
    <s v="Polarized incremental portal"/>
    <n v="118200"/>
    <n v="92824"/>
    <n v="79"/>
    <x v="3"/>
    <n v="1658"/>
    <m/>
    <s v="US"/>
    <s v="USD"/>
    <n v="1490418000"/>
    <x v="583"/>
    <n v="1491627600"/>
    <d v="2017-04-08T00:00:00"/>
  </r>
  <r>
    <x v="624"/>
    <s v="Reactive regional access"/>
    <n v="139000"/>
    <n v="158590"/>
    <n v="114"/>
    <x v="1"/>
    <n v="2266"/>
    <m/>
    <s v="US"/>
    <s v="USD"/>
    <n v="1360389600"/>
    <x v="584"/>
    <n v="1363150800"/>
    <d v="2013-03-13T00:00:00"/>
  </r>
  <r>
    <x v="625"/>
    <s v="Stand-alone reciprocal frame"/>
    <n v="197700"/>
    <n v="127591"/>
    <n v="65"/>
    <x v="0"/>
    <n v="2604"/>
    <m/>
    <s v="DK"/>
    <s v="DKK"/>
    <n v="1326866400"/>
    <x v="585"/>
    <n v="1330754400"/>
    <d v="2012-03-03T00:00:00"/>
  </r>
  <r>
    <x v="626"/>
    <s v="Open-architected 24/7 throughput"/>
    <n v="8500"/>
    <n v="6750"/>
    <n v="79"/>
    <x v="0"/>
    <n v="65"/>
    <m/>
    <s v="US"/>
    <s v="USD"/>
    <n v="1479103200"/>
    <x v="586"/>
    <n v="1479794400"/>
    <d v="2016-11-22T00:00:00"/>
  </r>
  <r>
    <x v="627"/>
    <s v="Monitored 24/7 approach"/>
    <n v="81600"/>
    <n v="9318"/>
    <n v="11"/>
    <x v="0"/>
    <n v="94"/>
    <m/>
    <s v="US"/>
    <s v="USD"/>
    <n v="1280206800"/>
    <x v="587"/>
    <n v="1281243600"/>
    <d v="2010-08-08T00:00:00"/>
  </r>
  <r>
    <x v="628"/>
    <s v="Upgradable explicit forecast"/>
    <n v="8600"/>
    <n v="4832"/>
    <n v="56"/>
    <x v="2"/>
    <n v="45"/>
    <m/>
    <s v="US"/>
    <s v="USD"/>
    <n v="1532754000"/>
    <x v="588"/>
    <n v="1532754000"/>
    <d v="2018-07-28T00:00:00"/>
  </r>
  <r>
    <x v="629"/>
    <s v="Pre-emptive context-sensitive support"/>
    <n v="119800"/>
    <n v="19769"/>
    <n v="17"/>
    <x v="0"/>
    <n v="257"/>
    <m/>
    <s v="US"/>
    <s v="USD"/>
    <n v="1453096800"/>
    <x v="589"/>
    <n v="1453356000"/>
    <d v="2016-01-21T00:00:00"/>
  </r>
  <r>
    <x v="630"/>
    <s v="Business-focused leadingedge instruction set"/>
    <n v="9400"/>
    <n v="11277"/>
    <n v="120"/>
    <x v="1"/>
    <n v="194"/>
    <m/>
    <s v="CH"/>
    <s v="CHF"/>
    <n v="1487570400"/>
    <x v="590"/>
    <n v="1489986000"/>
    <d v="2017-03-20T00:00:00"/>
  </r>
  <r>
    <x v="631"/>
    <s v="Extended multi-state knowledge user"/>
    <n v="9200"/>
    <n v="13382"/>
    <n v="145"/>
    <x v="1"/>
    <n v="129"/>
    <m/>
    <s v="CA"/>
    <s v="CAD"/>
    <n v="1545026400"/>
    <x v="591"/>
    <n v="1545804000"/>
    <d v="2018-12-26T00:00:00"/>
  </r>
  <r>
    <x v="632"/>
    <s v="Future-proofed modular groupware"/>
    <n v="14900"/>
    <n v="32986"/>
    <n v="221"/>
    <x v="1"/>
    <n v="375"/>
    <m/>
    <s v="US"/>
    <s v="USD"/>
    <n v="1488348000"/>
    <x v="592"/>
    <n v="1489899600"/>
    <d v="2017-03-19T00:00:00"/>
  </r>
  <r>
    <x v="633"/>
    <s v="Distributed real-time algorithm"/>
    <n v="169400"/>
    <n v="81984"/>
    <n v="48"/>
    <x v="0"/>
    <n v="2928"/>
    <m/>
    <s v="CA"/>
    <s v="CAD"/>
    <n v="1545112800"/>
    <x v="593"/>
    <n v="1546495200"/>
    <d v="2019-01-03T00:00:00"/>
  </r>
  <r>
    <x v="634"/>
    <s v="Multi-lateral heuristic throughput"/>
    <n v="192100"/>
    <n v="178483"/>
    <n v="93"/>
    <x v="0"/>
    <n v="4697"/>
    <m/>
    <s v="US"/>
    <s v="USD"/>
    <n v="1537938000"/>
    <x v="594"/>
    <n v="1539752400"/>
    <d v="2018-10-17T00:00:00"/>
  </r>
  <r>
    <x v="635"/>
    <s v="Switchable reciprocal middleware"/>
    <n v="98700"/>
    <n v="87448"/>
    <n v="89"/>
    <x v="0"/>
    <n v="2915"/>
    <m/>
    <s v="US"/>
    <s v="USD"/>
    <n v="1363150800"/>
    <x v="595"/>
    <n v="1364101200"/>
    <d v="2013-03-24T00:00:00"/>
  </r>
  <r>
    <x v="636"/>
    <s v="Inverse multimedia Graphic Interface"/>
    <n v="4500"/>
    <n v="1863"/>
    <n v="41"/>
    <x v="0"/>
    <n v="18"/>
    <m/>
    <s v="US"/>
    <s v="USD"/>
    <n v="1523250000"/>
    <x v="596"/>
    <n v="1525323600"/>
    <d v="2018-05-03T00:00:00"/>
  </r>
  <r>
    <x v="637"/>
    <s v="Vision-oriented local contingency"/>
    <n v="98600"/>
    <n v="62174"/>
    <n v="63"/>
    <x v="3"/>
    <n v="723"/>
    <m/>
    <s v="US"/>
    <s v="USD"/>
    <n v="1499317200"/>
    <x v="597"/>
    <n v="1500872400"/>
    <d v="2017-07-24T00:00:00"/>
  </r>
  <r>
    <x v="638"/>
    <s v="Reactive 6thgeneration hub"/>
    <n v="121700"/>
    <n v="59003"/>
    <n v="48"/>
    <x v="0"/>
    <n v="602"/>
    <m/>
    <s v="CH"/>
    <s v="CHF"/>
    <n v="1287550800"/>
    <x v="598"/>
    <n v="1288501200"/>
    <d v="2010-10-31T00:00:00"/>
  </r>
  <r>
    <x v="639"/>
    <s v="Optional asymmetric success"/>
    <n v="100"/>
    <n v="2"/>
    <n v="2"/>
    <x v="0"/>
    <n v="1"/>
    <m/>
    <s v="US"/>
    <s v="USD"/>
    <n v="1404795600"/>
    <x v="599"/>
    <n v="1407128400"/>
    <d v="2014-08-04T00:00:00"/>
  </r>
  <r>
    <x v="640"/>
    <s v="Digitized analyzing capacity"/>
    <n v="196700"/>
    <n v="174039"/>
    <n v="88"/>
    <x v="0"/>
    <n v="3868"/>
    <m/>
    <s v="IT"/>
    <s v="EUR"/>
    <n v="1393048800"/>
    <x v="600"/>
    <n v="1394344800"/>
    <d v="2014-03-09T00:00:00"/>
  </r>
  <r>
    <x v="641"/>
    <s v="Vision-oriented regional hub"/>
    <n v="10000"/>
    <n v="12684"/>
    <n v="127"/>
    <x v="1"/>
    <n v="409"/>
    <m/>
    <s v="US"/>
    <s v="USD"/>
    <n v="1470373200"/>
    <x v="601"/>
    <n v="1474088400"/>
    <d v="2016-09-17T00:00:00"/>
  </r>
  <r>
    <x v="642"/>
    <s v="Monitored incremental info-mediaries"/>
    <n v="600"/>
    <n v="14033"/>
    <n v="2339"/>
    <x v="1"/>
    <n v="234"/>
    <m/>
    <s v="US"/>
    <s v="USD"/>
    <n v="1460091600"/>
    <x v="602"/>
    <n v="1460264400"/>
    <d v="2016-04-10T00:00:00"/>
  </r>
  <r>
    <x v="643"/>
    <s v="Programmable static middleware"/>
    <n v="35000"/>
    <n v="177936"/>
    <n v="508"/>
    <x v="1"/>
    <n v="3016"/>
    <m/>
    <s v="US"/>
    <s v="USD"/>
    <n v="1440392400"/>
    <x v="335"/>
    <n v="1440824400"/>
    <d v="2015-08-29T00:00:00"/>
  </r>
  <r>
    <x v="644"/>
    <s v="Multi-layered bottom-line encryption"/>
    <n v="6900"/>
    <n v="13212"/>
    <n v="191"/>
    <x v="1"/>
    <n v="264"/>
    <m/>
    <s v="US"/>
    <s v="USD"/>
    <n v="1488434400"/>
    <x v="603"/>
    <n v="1489554000"/>
    <d v="2017-03-15T00:00:00"/>
  </r>
  <r>
    <x v="645"/>
    <s v="Vision-oriented systematic Graphical User Interface"/>
    <n v="118400"/>
    <n v="49879"/>
    <n v="42"/>
    <x v="0"/>
    <n v="504"/>
    <m/>
    <s v="AU"/>
    <s v="AUD"/>
    <n v="1514440800"/>
    <x v="604"/>
    <n v="1514872800"/>
    <d v="2018-01-02T00:00:00"/>
  </r>
  <r>
    <x v="646"/>
    <s v="Balanced optimal hardware"/>
    <n v="10000"/>
    <n v="824"/>
    <n v="8"/>
    <x v="0"/>
    <n v="14"/>
    <m/>
    <s v="US"/>
    <s v="USD"/>
    <n v="1514354400"/>
    <x v="605"/>
    <n v="1515736800"/>
    <d v="2018-01-12T00:00:00"/>
  </r>
  <r>
    <x v="647"/>
    <s v="Self-enabling mission-critical success"/>
    <n v="52600"/>
    <n v="31594"/>
    <n v="60"/>
    <x v="3"/>
    <n v="390"/>
    <m/>
    <s v="US"/>
    <s v="USD"/>
    <n v="1440910800"/>
    <x v="606"/>
    <n v="1442898000"/>
    <d v="2015-09-22T00:00:00"/>
  </r>
  <r>
    <x v="648"/>
    <s v="Grass-roots dynamic emulation"/>
    <n v="120700"/>
    <n v="57010"/>
    <n v="47"/>
    <x v="0"/>
    <n v="750"/>
    <m/>
    <s v="GB"/>
    <s v="GBP"/>
    <n v="1296108000"/>
    <x v="65"/>
    <n v="1296194400"/>
    <d v="2011-01-28T00:00:00"/>
  </r>
  <r>
    <x v="649"/>
    <s v="Fundamental disintermediate matrix"/>
    <n v="9100"/>
    <n v="7438"/>
    <n v="82"/>
    <x v="0"/>
    <n v="77"/>
    <m/>
    <s v="US"/>
    <s v="USD"/>
    <n v="1440133200"/>
    <x v="607"/>
    <n v="1440910800"/>
    <d v="2015-08-30T00:00:00"/>
  </r>
  <r>
    <x v="650"/>
    <s v="Right-sized secondary challenge"/>
    <n v="106800"/>
    <n v="57872"/>
    <n v="54"/>
    <x v="0"/>
    <n v="752"/>
    <m/>
    <s v="DK"/>
    <s v="DKK"/>
    <n v="1332910800"/>
    <x v="608"/>
    <n v="1335502800"/>
    <d v="2012-04-27T00:00:00"/>
  </r>
  <r>
    <x v="651"/>
    <s v="Implemented exuding software"/>
    <n v="9100"/>
    <n v="8906"/>
    <n v="98"/>
    <x v="0"/>
    <n v="131"/>
    <m/>
    <s v="US"/>
    <s v="USD"/>
    <n v="1544335200"/>
    <x v="609"/>
    <n v="1544680800"/>
    <d v="2018-12-13T00:00:00"/>
  </r>
  <r>
    <x v="652"/>
    <s v="Total optimizing software"/>
    <n v="10000"/>
    <n v="7724"/>
    <n v="77"/>
    <x v="0"/>
    <n v="87"/>
    <m/>
    <s v="US"/>
    <s v="USD"/>
    <n v="1286427600"/>
    <x v="610"/>
    <n v="1288414800"/>
    <d v="2010-10-30T00:00:00"/>
  </r>
  <r>
    <x v="327"/>
    <s v="Optional maximized attitude"/>
    <n v="79400"/>
    <n v="26571"/>
    <n v="33"/>
    <x v="0"/>
    <n v="1063"/>
    <m/>
    <s v="US"/>
    <s v="USD"/>
    <n v="1329717600"/>
    <x v="541"/>
    <n v="1330581600"/>
    <d v="2012-03-01T00:00:00"/>
  </r>
  <r>
    <x v="653"/>
    <s v="Customer-focused impactful extranet"/>
    <n v="5100"/>
    <n v="12219"/>
    <n v="240"/>
    <x v="1"/>
    <n v="272"/>
    <m/>
    <s v="US"/>
    <s v="USD"/>
    <n v="1310187600"/>
    <x v="611"/>
    <n v="1311397200"/>
    <d v="2011-07-23T00:00:00"/>
  </r>
  <r>
    <x v="654"/>
    <s v="Cloned bottom-line success"/>
    <n v="3100"/>
    <n v="1985"/>
    <n v="64"/>
    <x v="3"/>
    <n v="25"/>
    <m/>
    <s v="US"/>
    <s v="USD"/>
    <n v="1377838800"/>
    <x v="612"/>
    <n v="1378357200"/>
    <d v="2013-09-05T00:00:00"/>
  </r>
  <r>
    <x v="655"/>
    <s v="Decentralized bandwidth-monitored ability"/>
    <n v="6900"/>
    <n v="12155"/>
    <n v="176"/>
    <x v="1"/>
    <n v="419"/>
    <m/>
    <s v="US"/>
    <s v="USD"/>
    <n v="1410325200"/>
    <x v="613"/>
    <n v="1411102800"/>
    <d v="2014-09-19T00:00:00"/>
  </r>
  <r>
    <x v="656"/>
    <s v="Programmable leadingedge budgetary management"/>
    <n v="27500"/>
    <n v="5593"/>
    <n v="20"/>
    <x v="0"/>
    <n v="76"/>
    <m/>
    <s v="US"/>
    <s v="USD"/>
    <n v="1343797200"/>
    <x v="614"/>
    <n v="1344834000"/>
    <d v="2012-08-13T00:00:00"/>
  </r>
  <r>
    <x v="657"/>
    <s v="Upgradable bi-directional concept"/>
    <n v="48800"/>
    <n v="175020"/>
    <n v="359"/>
    <x v="1"/>
    <n v="1621"/>
    <m/>
    <s v="IT"/>
    <s v="EUR"/>
    <n v="1498453200"/>
    <x v="615"/>
    <n v="1499230800"/>
    <d v="2017-07-05T00:00:00"/>
  </r>
  <r>
    <x v="635"/>
    <s v="Re-contextualized homogeneous flexibility"/>
    <n v="16200"/>
    <n v="75955"/>
    <n v="469"/>
    <x v="1"/>
    <n v="1101"/>
    <m/>
    <s v="US"/>
    <s v="USD"/>
    <n v="1456380000"/>
    <x v="90"/>
    <n v="1457416800"/>
    <d v="2016-03-08T00:00:00"/>
  </r>
  <r>
    <x v="658"/>
    <s v="Monitored bi-directional standardization"/>
    <n v="97600"/>
    <n v="119127"/>
    <n v="122"/>
    <x v="1"/>
    <n v="1073"/>
    <m/>
    <s v="US"/>
    <s v="USD"/>
    <n v="1280552400"/>
    <x v="616"/>
    <n v="1280898000"/>
    <d v="2010-08-04T00:00:00"/>
  </r>
  <r>
    <x v="659"/>
    <s v="Stand-alone grid-enabled leverage"/>
    <n v="197900"/>
    <n v="110689"/>
    <n v="56"/>
    <x v="0"/>
    <n v="4428"/>
    <m/>
    <s v="AU"/>
    <s v="AUD"/>
    <n v="1521608400"/>
    <x v="617"/>
    <n v="1522472400"/>
    <d v="2018-03-31T00:00:00"/>
  </r>
  <r>
    <x v="660"/>
    <s v="Assimilated regional groupware"/>
    <n v="5600"/>
    <n v="2445"/>
    <n v="44"/>
    <x v="0"/>
    <n v="58"/>
    <m/>
    <s v="IT"/>
    <s v="EUR"/>
    <n v="1460696400"/>
    <x v="618"/>
    <n v="1462510800"/>
    <d v="2016-05-06T00:00:00"/>
  </r>
  <r>
    <x v="661"/>
    <s v="Up-sized 24hour instruction set"/>
    <n v="170700"/>
    <n v="57250"/>
    <n v="34"/>
    <x v="3"/>
    <n v="1218"/>
    <m/>
    <s v="US"/>
    <s v="USD"/>
    <n v="1313730000"/>
    <x v="619"/>
    <n v="1317790800"/>
    <d v="2011-10-05T00:00:00"/>
  </r>
  <r>
    <x v="662"/>
    <s v="Right-sized web-enabled intranet"/>
    <n v="9700"/>
    <n v="11929"/>
    <n v="123"/>
    <x v="1"/>
    <n v="331"/>
    <m/>
    <s v="US"/>
    <s v="USD"/>
    <n v="1568178000"/>
    <x v="620"/>
    <n v="1568782800"/>
    <d v="2019-09-18T00:00:00"/>
  </r>
  <r>
    <x v="663"/>
    <s v="Expanded needs-based orchestration"/>
    <n v="62300"/>
    <n v="118214"/>
    <n v="190"/>
    <x v="1"/>
    <n v="1170"/>
    <m/>
    <s v="US"/>
    <s v="USD"/>
    <n v="1348635600"/>
    <x v="621"/>
    <n v="1349413200"/>
    <d v="2012-10-05T00:00:00"/>
  </r>
  <r>
    <x v="664"/>
    <s v="Organic system-worthy orchestration"/>
    <n v="5300"/>
    <n v="4432"/>
    <n v="84"/>
    <x v="0"/>
    <n v="111"/>
    <m/>
    <s v="US"/>
    <s v="USD"/>
    <n v="1468126800"/>
    <x v="622"/>
    <n v="1472446800"/>
    <d v="2016-08-29T00:00:00"/>
  </r>
  <r>
    <x v="665"/>
    <s v="Inverse static standardization"/>
    <n v="99500"/>
    <n v="17879"/>
    <n v="18"/>
    <x v="3"/>
    <n v="215"/>
    <m/>
    <s v="US"/>
    <s v="USD"/>
    <n v="1547877600"/>
    <x v="35"/>
    <n v="1548050400"/>
    <d v="2019-01-21T00:00:00"/>
  </r>
  <r>
    <x v="307"/>
    <s v="Synchronized motivating solution"/>
    <n v="1400"/>
    <n v="14511"/>
    <n v="1037"/>
    <x v="1"/>
    <n v="363"/>
    <m/>
    <s v="US"/>
    <s v="USD"/>
    <n v="1571374800"/>
    <x v="623"/>
    <n v="1571806800"/>
    <d v="2019-10-23T00:00:00"/>
  </r>
  <r>
    <x v="666"/>
    <s v="Open-source 4thgeneration open system"/>
    <n v="145600"/>
    <n v="141822"/>
    <n v="97"/>
    <x v="0"/>
    <n v="2955"/>
    <m/>
    <s v="US"/>
    <s v="USD"/>
    <n v="1576303200"/>
    <x v="624"/>
    <n v="1576476000"/>
    <d v="2019-12-16T00:00:00"/>
  </r>
  <r>
    <x v="667"/>
    <s v="Decentralized context-sensitive superstructure"/>
    <n v="184100"/>
    <n v="159037"/>
    <n v="86"/>
    <x v="0"/>
    <n v="1657"/>
    <m/>
    <s v="US"/>
    <s v="USD"/>
    <n v="1324447200"/>
    <x v="625"/>
    <n v="1324965600"/>
    <d v="2011-12-27T00:00:00"/>
  </r>
  <r>
    <x v="668"/>
    <s v="Compatible 5thgeneration concept"/>
    <n v="5400"/>
    <n v="8109"/>
    <n v="150"/>
    <x v="1"/>
    <n v="103"/>
    <m/>
    <s v="US"/>
    <s v="USD"/>
    <n v="1386741600"/>
    <x v="626"/>
    <n v="1387519200"/>
    <d v="2013-12-20T00:00:00"/>
  </r>
  <r>
    <x v="669"/>
    <s v="Virtual systemic intranet"/>
    <n v="2300"/>
    <n v="8244"/>
    <n v="358"/>
    <x v="1"/>
    <n v="147"/>
    <m/>
    <s v="US"/>
    <s v="USD"/>
    <n v="1537074000"/>
    <x v="627"/>
    <n v="1537246800"/>
    <d v="2018-09-18T00:00:00"/>
  </r>
  <r>
    <x v="670"/>
    <s v="Optimized systemic algorithm"/>
    <n v="1400"/>
    <n v="7600"/>
    <n v="543"/>
    <x v="1"/>
    <n v="110"/>
    <m/>
    <s v="CA"/>
    <s v="CAD"/>
    <n v="1277787600"/>
    <x v="628"/>
    <n v="1279515600"/>
    <d v="2010-07-19T00:00:00"/>
  </r>
  <r>
    <x v="671"/>
    <s v="Customizable homogeneous firmware"/>
    <n v="140000"/>
    <n v="94501"/>
    <n v="68"/>
    <x v="0"/>
    <n v="926"/>
    <m/>
    <s v="CA"/>
    <s v="CAD"/>
    <n v="1440306000"/>
    <x v="629"/>
    <n v="1442379600"/>
    <d v="2015-09-16T00:00:00"/>
  </r>
  <r>
    <x v="672"/>
    <s v="Front-line cohesive extranet"/>
    <n v="7500"/>
    <n v="14381"/>
    <n v="192"/>
    <x v="1"/>
    <n v="134"/>
    <m/>
    <s v="US"/>
    <s v="USD"/>
    <n v="1522126800"/>
    <x v="630"/>
    <n v="1523077200"/>
    <d v="2018-04-07T00:00:00"/>
  </r>
  <r>
    <x v="673"/>
    <s v="Distributed holistic neural-net"/>
    <n v="1500"/>
    <n v="13980"/>
    <n v="932"/>
    <x v="1"/>
    <n v="269"/>
    <m/>
    <s v="US"/>
    <s v="USD"/>
    <n v="1489298400"/>
    <x v="631"/>
    <n v="1489554000"/>
    <d v="2017-03-15T00:00:00"/>
  </r>
  <r>
    <x v="674"/>
    <s v="Devolved client-server monitoring"/>
    <n v="2900"/>
    <n v="12449"/>
    <n v="429"/>
    <x v="1"/>
    <n v="175"/>
    <m/>
    <s v="US"/>
    <s v="USD"/>
    <n v="1547100000"/>
    <x v="632"/>
    <n v="1548482400"/>
    <d v="2019-01-26T00:00:00"/>
  </r>
  <r>
    <x v="675"/>
    <s v="Seamless directional capacity"/>
    <n v="7300"/>
    <n v="7348"/>
    <n v="101"/>
    <x v="1"/>
    <n v="69"/>
    <m/>
    <s v="US"/>
    <s v="USD"/>
    <n v="1383022800"/>
    <x v="633"/>
    <n v="1384063200"/>
    <d v="2013-11-10T00:00:00"/>
  </r>
  <r>
    <x v="676"/>
    <s v="Polarized actuating implementation"/>
    <n v="3600"/>
    <n v="8158"/>
    <n v="227"/>
    <x v="1"/>
    <n v="190"/>
    <m/>
    <s v="US"/>
    <s v="USD"/>
    <n v="1322373600"/>
    <x v="634"/>
    <n v="1322892000"/>
    <d v="2011-12-03T00:00:00"/>
  </r>
  <r>
    <x v="677"/>
    <s v="Front-line disintermediate hub"/>
    <n v="5000"/>
    <n v="7119"/>
    <n v="142"/>
    <x v="1"/>
    <n v="237"/>
    <m/>
    <s v="US"/>
    <s v="USD"/>
    <n v="1349240400"/>
    <x v="635"/>
    <n v="1350709200"/>
    <d v="2012-10-20T00:00:00"/>
  </r>
  <r>
    <x v="678"/>
    <s v="Decentralized 4thgeneration challenge"/>
    <n v="6000"/>
    <n v="5438"/>
    <n v="91"/>
    <x v="0"/>
    <n v="77"/>
    <m/>
    <s v="GB"/>
    <s v="GBP"/>
    <n v="1562648400"/>
    <x v="636"/>
    <n v="1564203600"/>
    <d v="2019-07-27T00:00:00"/>
  </r>
  <r>
    <x v="679"/>
    <s v="Reverse-engineered composite hierarchy"/>
    <n v="180400"/>
    <n v="115396"/>
    <n v="64"/>
    <x v="0"/>
    <n v="1748"/>
    <m/>
    <s v="US"/>
    <s v="USD"/>
    <n v="1508216400"/>
    <x v="637"/>
    <n v="1509685200"/>
    <d v="2017-11-03T00:00:00"/>
  </r>
  <r>
    <x v="680"/>
    <s v="Programmable tangible ability"/>
    <n v="9100"/>
    <n v="7656"/>
    <n v="84"/>
    <x v="0"/>
    <n v="79"/>
    <m/>
    <s v="US"/>
    <s v="USD"/>
    <n v="1511762400"/>
    <x v="638"/>
    <n v="1514959200"/>
    <d v="2018-01-03T00:00:00"/>
  </r>
  <r>
    <x v="681"/>
    <s v="Configurable full-range emulation"/>
    <n v="9200"/>
    <n v="12322"/>
    <n v="134"/>
    <x v="1"/>
    <n v="196"/>
    <m/>
    <s v="IT"/>
    <s v="EUR"/>
    <n v="1447480800"/>
    <x v="639"/>
    <n v="1448863200"/>
    <d v="2015-11-30T00:00:00"/>
  </r>
  <r>
    <x v="682"/>
    <s v="Total real-time hardware"/>
    <n v="164100"/>
    <n v="96888"/>
    <n v="59"/>
    <x v="0"/>
    <n v="889"/>
    <m/>
    <s v="US"/>
    <s v="USD"/>
    <n v="1429506000"/>
    <x v="640"/>
    <n v="1429592400"/>
    <d v="2015-04-21T00:00:00"/>
  </r>
  <r>
    <x v="683"/>
    <s v="Profound system-worthy functionalities"/>
    <n v="128900"/>
    <n v="196960"/>
    <n v="153"/>
    <x v="1"/>
    <n v="7295"/>
    <m/>
    <s v="US"/>
    <s v="USD"/>
    <n v="1522472400"/>
    <x v="641"/>
    <n v="1522645200"/>
    <d v="2018-04-02T00:00:00"/>
  </r>
  <r>
    <x v="684"/>
    <s v="Cloned hybrid focus group"/>
    <n v="42100"/>
    <n v="188057"/>
    <n v="447"/>
    <x v="1"/>
    <n v="2893"/>
    <m/>
    <s v="CA"/>
    <s v="CAD"/>
    <n v="1322114400"/>
    <x v="642"/>
    <n v="1323324000"/>
    <d v="2011-12-08T00:00:00"/>
  </r>
  <r>
    <x v="196"/>
    <s v="Ergonomic dedicated focus group"/>
    <n v="7400"/>
    <n v="6245"/>
    <n v="84"/>
    <x v="0"/>
    <n v="56"/>
    <m/>
    <s v="US"/>
    <s v="USD"/>
    <n v="1561438800"/>
    <x v="230"/>
    <n v="1561525200"/>
    <d v="2019-06-26T00:00:00"/>
  </r>
  <r>
    <x v="685"/>
    <s v="Realigned zero administration paradigm"/>
    <n v="100"/>
    <n v="3"/>
    <n v="3"/>
    <x v="0"/>
    <n v="1"/>
    <m/>
    <s v="US"/>
    <s v="USD"/>
    <n v="1264399200"/>
    <x v="67"/>
    <n v="1265695200"/>
    <d v="2010-02-09T00:00:00"/>
  </r>
  <r>
    <x v="686"/>
    <s v="Open-source multi-tasking methodology"/>
    <n v="52000"/>
    <n v="91014"/>
    <n v="175"/>
    <x v="1"/>
    <n v="820"/>
    <m/>
    <s v="US"/>
    <s v="USD"/>
    <n v="1301202000"/>
    <x v="643"/>
    <n v="1301806800"/>
    <d v="2011-04-03T00:00:00"/>
  </r>
  <r>
    <x v="687"/>
    <s v="Object-based attitude-oriented analyzer"/>
    <n v="8700"/>
    <n v="4710"/>
    <n v="54"/>
    <x v="0"/>
    <n v="83"/>
    <m/>
    <s v="US"/>
    <s v="USD"/>
    <n v="1374469200"/>
    <x v="644"/>
    <n v="1374901200"/>
    <d v="2013-07-27T00:00:00"/>
  </r>
  <r>
    <x v="688"/>
    <s v="Cross-platform tertiary hub"/>
    <n v="63400"/>
    <n v="197728"/>
    <n v="312"/>
    <x v="1"/>
    <n v="2038"/>
    <m/>
    <s v="US"/>
    <s v="USD"/>
    <n v="1334984400"/>
    <x v="645"/>
    <n v="1336453200"/>
    <d v="2012-05-08T00:00:00"/>
  </r>
  <r>
    <x v="689"/>
    <s v="Seamless clear-thinking artificial intelligence"/>
    <n v="8700"/>
    <n v="10682"/>
    <n v="123"/>
    <x v="1"/>
    <n v="116"/>
    <m/>
    <s v="US"/>
    <s v="USD"/>
    <n v="1467608400"/>
    <x v="646"/>
    <n v="1468904400"/>
    <d v="2016-07-19T00:00:00"/>
  </r>
  <r>
    <x v="690"/>
    <s v="Centralized tangible success"/>
    <n v="169700"/>
    <n v="168048"/>
    <n v="99"/>
    <x v="0"/>
    <n v="2025"/>
    <m/>
    <s v="GB"/>
    <s v="GBP"/>
    <n v="1386741600"/>
    <x v="626"/>
    <n v="1387087200"/>
    <d v="2013-12-15T00:00:00"/>
  </r>
  <r>
    <x v="691"/>
    <s v="Customer-focused multimedia methodology"/>
    <n v="108400"/>
    <n v="138586"/>
    <n v="128"/>
    <x v="1"/>
    <n v="1345"/>
    <m/>
    <s v="AU"/>
    <s v="AUD"/>
    <n v="1546754400"/>
    <x v="647"/>
    <n v="1547445600"/>
    <d v="2019-01-14T00:00:00"/>
  </r>
  <r>
    <x v="692"/>
    <s v="Visionary maximized Local Area Network"/>
    <n v="7300"/>
    <n v="11579"/>
    <n v="159"/>
    <x v="1"/>
    <n v="168"/>
    <m/>
    <s v="US"/>
    <s v="USD"/>
    <n v="1544248800"/>
    <x v="159"/>
    <n v="1547359200"/>
    <d v="2019-01-13T00:00:00"/>
  </r>
  <r>
    <x v="693"/>
    <s v="Secured bifurcated intranet"/>
    <n v="1700"/>
    <n v="12020"/>
    <n v="707"/>
    <x v="1"/>
    <n v="137"/>
    <m/>
    <s v="CH"/>
    <s v="CHF"/>
    <n v="1495429200"/>
    <x v="648"/>
    <n v="1496293200"/>
    <d v="2017-06-01T00:00:00"/>
  </r>
  <r>
    <x v="694"/>
    <s v="Grass-roots 4thgeneration product"/>
    <n v="9800"/>
    <n v="13954"/>
    <n v="142"/>
    <x v="1"/>
    <n v="186"/>
    <m/>
    <s v="IT"/>
    <s v="EUR"/>
    <n v="1334811600"/>
    <x v="267"/>
    <n v="1335416400"/>
    <d v="2012-04-26T00:00:00"/>
  </r>
  <r>
    <x v="695"/>
    <s v="Reduced next generation info-mediaries"/>
    <n v="4300"/>
    <n v="6358"/>
    <n v="148"/>
    <x v="1"/>
    <n v="125"/>
    <m/>
    <s v="US"/>
    <s v="USD"/>
    <n v="1531544400"/>
    <x v="649"/>
    <n v="1532149200"/>
    <d v="2018-07-21T00:00:00"/>
  </r>
  <r>
    <x v="696"/>
    <s v="Customizable full-range artificial intelligence"/>
    <n v="6200"/>
    <n v="1260"/>
    <n v="20"/>
    <x v="0"/>
    <n v="14"/>
    <m/>
    <s v="IT"/>
    <s v="EUR"/>
    <n v="1453615200"/>
    <x v="248"/>
    <n v="1453788000"/>
    <d v="2016-01-26T00:00:00"/>
  </r>
  <r>
    <x v="697"/>
    <s v="Programmable leadingedge contingency"/>
    <n v="800"/>
    <n v="14725"/>
    <n v="1841"/>
    <x v="1"/>
    <n v="202"/>
    <m/>
    <s v="US"/>
    <s v="USD"/>
    <n v="1467954000"/>
    <x v="571"/>
    <n v="1471496400"/>
    <d v="2016-08-18T00:00:00"/>
  </r>
  <r>
    <x v="698"/>
    <s v="Multi-layered global groupware"/>
    <n v="6900"/>
    <n v="11174"/>
    <n v="162"/>
    <x v="1"/>
    <n v="103"/>
    <m/>
    <s v="US"/>
    <s v="USD"/>
    <n v="1471842000"/>
    <x v="650"/>
    <n v="1472878800"/>
    <d v="2016-09-03T00:00:00"/>
  </r>
  <r>
    <x v="699"/>
    <s v="Switchable methodical superstructure"/>
    <n v="38500"/>
    <n v="182036"/>
    <n v="473"/>
    <x v="1"/>
    <n v="1785"/>
    <m/>
    <s v="US"/>
    <s v="USD"/>
    <n v="1408424400"/>
    <x v="1"/>
    <n v="1408510800"/>
    <d v="2014-08-20T00:00:00"/>
  </r>
  <r>
    <x v="700"/>
    <s v="Expanded even-keeled portal"/>
    <n v="118000"/>
    <n v="28870"/>
    <n v="24"/>
    <x v="0"/>
    <n v="656"/>
    <m/>
    <s v="US"/>
    <s v="USD"/>
    <n v="1281157200"/>
    <x v="651"/>
    <n v="1281589200"/>
    <d v="2010-08-12T00:00:00"/>
  </r>
  <r>
    <x v="701"/>
    <s v="Advanced modular moderator"/>
    <n v="2000"/>
    <n v="10353"/>
    <n v="518"/>
    <x v="1"/>
    <n v="157"/>
    <m/>
    <s v="US"/>
    <s v="USD"/>
    <n v="1373432400"/>
    <x v="652"/>
    <n v="1375851600"/>
    <d v="2013-08-07T00:00:00"/>
  </r>
  <r>
    <x v="702"/>
    <s v="Reverse-engineered well-modulated ability"/>
    <n v="5600"/>
    <n v="13868"/>
    <n v="248"/>
    <x v="1"/>
    <n v="555"/>
    <m/>
    <s v="US"/>
    <s v="USD"/>
    <n v="1313989200"/>
    <x v="653"/>
    <n v="1315803600"/>
    <d v="2011-09-12T00:00:00"/>
  </r>
  <r>
    <x v="703"/>
    <s v="Expanded optimal pricing structure"/>
    <n v="8300"/>
    <n v="8317"/>
    <n v="100"/>
    <x v="1"/>
    <n v="297"/>
    <m/>
    <s v="US"/>
    <s v="USD"/>
    <n v="1371445200"/>
    <x v="654"/>
    <n v="1373691600"/>
    <d v="2013-07-13T00:00:00"/>
  </r>
  <r>
    <x v="704"/>
    <s v="Down-sized uniform ability"/>
    <n v="6900"/>
    <n v="10557"/>
    <n v="153"/>
    <x v="1"/>
    <n v="123"/>
    <m/>
    <s v="US"/>
    <s v="USD"/>
    <n v="1338267600"/>
    <x v="655"/>
    <n v="1339218000"/>
    <d v="2012-06-09T00:00:00"/>
  </r>
  <r>
    <x v="705"/>
    <s v="Multi-layered upward-trending conglomeration"/>
    <n v="8700"/>
    <n v="3227"/>
    <n v="37"/>
    <x v="3"/>
    <n v="38"/>
    <m/>
    <s v="DK"/>
    <s v="DKK"/>
    <n v="1519192800"/>
    <x v="656"/>
    <n v="1520402400"/>
    <d v="2018-03-07T00:00:00"/>
  </r>
  <r>
    <x v="706"/>
    <s v="Open-architected systematic intranet"/>
    <n v="123600"/>
    <n v="5429"/>
    <n v="4"/>
    <x v="3"/>
    <n v="60"/>
    <m/>
    <s v="US"/>
    <s v="USD"/>
    <n v="1522818000"/>
    <x v="657"/>
    <n v="1523336400"/>
    <d v="2018-04-10T00:00:00"/>
  </r>
  <r>
    <x v="707"/>
    <s v="Proactive 24hour frame"/>
    <n v="48500"/>
    <n v="75906"/>
    <n v="157"/>
    <x v="1"/>
    <n v="3036"/>
    <m/>
    <s v="US"/>
    <s v="USD"/>
    <n v="1509948000"/>
    <x v="265"/>
    <n v="1512280800"/>
    <d v="2017-12-03T00:00:00"/>
  </r>
  <r>
    <x v="708"/>
    <s v="Exclusive fresh-thinking model"/>
    <n v="4900"/>
    <n v="13250"/>
    <n v="270"/>
    <x v="1"/>
    <n v="144"/>
    <m/>
    <s v="AU"/>
    <s v="AUD"/>
    <n v="1456898400"/>
    <x v="658"/>
    <n v="1458709200"/>
    <d v="2016-03-23T00:00:00"/>
  </r>
  <r>
    <x v="709"/>
    <s v="Business-focused encompassing intranet"/>
    <n v="8400"/>
    <n v="11261"/>
    <n v="134"/>
    <x v="1"/>
    <n v="121"/>
    <m/>
    <s v="GB"/>
    <s v="GBP"/>
    <n v="1413954000"/>
    <x v="659"/>
    <n v="1414126800"/>
    <d v="2014-10-24T00:00:00"/>
  </r>
  <r>
    <x v="710"/>
    <s v="Optional 6thgeneration access"/>
    <n v="193200"/>
    <n v="97369"/>
    <n v="50"/>
    <x v="0"/>
    <n v="1596"/>
    <m/>
    <s v="US"/>
    <s v="USD"/>
    <n v="1416031200"/>
    <x v="660"/>
    <n v="1416204000"/>
    <d v="2014-11-17T00:00:00"/>
  </r>
  <r>
    <x v="711"/>
    <s v="Realigned web-enabled functionalities"/>
    <n v="54300"/>
    <n v="48227"/>
    <n v="89"/>
    <x v="3"/>
    <n v="524"/>
    <m/>
    <s v="US"/>
    <s v="USD"/>
    <n v="1287982800"/>
    <x v="661"/>
    <n v="1288501200"/>
    <d v="2010-10-31T00:00:00"/>
  </r>
  <r>
    <x v="712"/>
    <s v="Enterprise-wide multimedia software"/>
    <n v="8900"/>
    <n v="14685"/>
    <n v="165"/>
    <x v="1"/>
    <n v="181"/>
    <m/>
    <s v="US"/>
    <s v="USD"/>
    <n v="1547964000"/>
    <x v="4"/>
    <n v="1552971600"/>
    <d v="2019-03-19T00:00:00"/>
  </r>
  <r>
    <x v="713"/>
    <s v="Versatile mission-critical knowledgebase"/>
    <n v="4200"/>
    <n v="735"/>
    <n v="18"/>
    <x v="0"/>
    <n v="10"/>
    <m/>
    <s v="US"/>
    <s v="USD"/>
    <n v="1464152400"/>
    <x v="662"/>
    <n v="1465102800"/>
    <d v="2016-06-05T00:00:00"/>
  </r>
  <r>
    <x v="714"/>
    <s v="Multi-lateral object-oriented open system"/>
    <n v="5600"/>
    <n v="10397"/>
    <n v="186"/>
    <x v="1"/>
    <n v="122"/>
    <m/>
    <s v="US"/>
    <s v="USD"/>
    <n v="1359957600"/>
    <x v="663"/>
    <n v="1360130400"/>
    <d v="2013-02-06T00:00:00"/>
  </r>
  <r>
    <x v="715"/>
    <s v="Visionary system-worthy attitude"/>
    <n v="28800"/>
    <n v="118847"/>
    <n v="413"/>
    <x v="1"/>
    <n v="1071"/>
    <m/>
    <s v="CA"/>
    <s v="CAD"/>
    <n v="1432357200"/>
    <x v="664"/>
    <n v="1432875600"/>
    <d v="2015-05-29T00:00:00"/>
  </r>
  <r>
    <x v="716"/>
    <s v="Synergized content-based hierarchy"/>
    <n v="8000"/>
    <n v="7220"/>
    <n v="90"/>
    <x v="3"/>
    <n v="219"/>
    <m/>
    <s v="US"/>
    <s v="USD"/>
    <n v="1500786000"/>
    <x v="665"/>
    <n v="1500872400"/>
    <d v="2017-07-24T00:00:00"/>
  </r>
  <r>
    <x v="717"/>
    <s v="Business-focused 24hour access"/>
    <n v="117000"/>
    <n v="107622"/>
    <n v="92"/>
    <x v="0"/>
    <n v="1121"/>
    <m/>
    <s v="US"/>
    <s v="USD"/>
    <n v="1490158800"/>
    <x v="666"/>
    <n v="1492146000"/>
    <d v="2017-04-14T00:00:00"/>
  </r>
  <r>
    <x v="718"/>
    <s v="Automated hybrid orchestration"/>
    <n v="15800"/>
    <n v="83267"/>
    <n v="527"/>
    <x v="1"/>
    <n v="980"/>
    <m/>
    <s v="US"/>
    <s v="USD"/>
    <n v="1406178000"/>
    <x v="43"/>
    <n v="1407301200"/>
    <d v="2014-08-06T00:00:00"/>
  </r>
  <r>
    <x v="719"/>
    <s v="Exclusive 5thgeneration leverage"/>
    <n v="4200"/>
    <n v="13404"/>
    <n v="319"/>
    <x v="1"/>
    <n v="536"/>
    <m/>
    <s v="US"/>
    <s v="USD"/>
    <n v="1485583200"/>
    <x v="667"/>
    <n v="1486620000"/>
    <d v="2017-02-09T00:00:00"/>
  </r>
  <r>
    <x v="720"/>
    <s v="Grass-roots zero administration alliance"/>
    <n v="37100"/>
    <n v="131404"/>
    <n v="354"/>
    <x v="1"/>
    <n v="1991"/>
    <m/>
    <s v="US"/>
    <s v="USD"/>
    <n v="1459314000"/>
    <x v="668"/>
    <n v="1459918800"/>
    <d v="2016-04-06T00:00:00"/>
  </r>
  <r>
    <x v="721"/>
    <s v="Proactive heuristic orchestration"/>
    <n v="7700"/>
    <n v="2533"/>
    <n v="33"/>
    <x v="3"/>
    <n v="29"/>
    <m/>
    <s v="US"/>
    <s v="USD"/>
    <n v="1424412000"/>
    <x v="669"/>
    <n v="1424757600"/>
    <d v="2015-02-24T00:00:00"/>
  </r>
  <r>
    <x v="722"/>
    <s v="Function-based systematic Graphical User Interface"/>
    <n v="3700"/>
    <n v="5028"/>
    <n v="136"/>
    <x v="1"/>
    <n v="180"/>
    <m/>
    <s v="US"/>
    <s v="USD"/>
    <n v="1478844000"/>
    <x v="670"/>
    <n v="1479880800"/>
    <d v="2016-11-23T00:00:00"/>
  </r>
  <r>
    <x v="486"/>
    <s v="Extended zero administration software"/>
    <n v="74700"/>
    <n v="1557"/>
    <n v="2"/>
    <x v="0"/>
    <n v="15"/>
    <m/>
    <s v="US"/>
    <s v="USD"/>
    <n v="1416117600"/>
    <x v="671"/>
    <n v="1418018400"/>
    <d v="2014-12-08T00:00:00"/>
  </r>
  <r>
    <x v="723"/>
    <s v="Multi-tiered discrete support"/>
    <n v="10000"/>
    <n v="6100"/>
    <n v="61"/>
    <x v="0"/>
    <n v="191"/>
    <m/>
    <s v="US"/>
    <s v="USD"/>
    <n v="1340946000"/>
    <x v="672"/>
    <n v="1341032400"/>
    <d v="2012-06-30T00:00:00"/>
  </r>
  <r>
    <x v="724"/>
    <s v="Phased system-worthy conglomeration"/>
    <n v="5300"/>
    <n v="1592"/>
    <n v="30"/>
    <x v="0"/>
    <n v="16"/>
    <m/>
    <s v="US"/>
    <s v="USD"/>
    <n v="1486101600"/>
    <x v="673"/>
    <n v="1486360800"/>
    <d v="2017-02-06T00:00:00"/>
  </r>
  <r>
    <x v="287"/>
    <s v="Balanced mobile alliance"/>
    <n v="1200"/>
    <n v="14150"/>
    <n v="1179"/>
    <x v="1"/>
    <n v="130"/>
    <m/>
    <s v="US"/>
    <s v="USD"/>
    <n v="1274590800"/>
    <x v="674"/>
    <n v="1274677200"/>
    <d v="2010-05-24T00:00:00"/>
  </r>
  <r>
    <x v="725"/>
    <s v="Reactive solution-oriented groupware"/>
    <n v="1200"/>
    <n v="13513"/>
    <n v="1126"/>
    <x v="1"/>
    <n v="122"/>
    <m/>
    <s v="US"/>
    <s v="USD"/>
    <n v="1263880800"/>
    <x v="675"/>
    <n v="1267509600"/>
    <d v="2010-03-02T00:00:00"/>
  </r>
  <r>
    <x v="726"/>
    <s v="Exclusive bandwidth-monitored orchestration"/>
    <n v="3900"/>
    <n v="504"/>
    <n v="13"/>
    <x v="0"/>
    <n v="17"/>
    <m/>
    <s v="US"/>
    <s v="USD"/>
    <n v="1445403600"/>
    <x v="676"/>
    <n v="1445922000"/>
    <d v="2015-10-27T00:00:00"/>
  </r>
  <r>
    <x v="727"/>
    <s v="Intuitive exuding initiative"/>
    <n v="2000"/>
    <n v="14240"/>
    <n v="712"/>
    <x v="1"/>
    <n v="140"/>
    <m/>
    <s v="US"/>
    <s v="USD"/>
    <n v="1533877200"/>
    <x v="342"/>
    <n v="1534050000"/>
    <d v="2018-08-12T00:00:00"/>
  </r>
  <r>
    <x v="728"/>
    <s v="Streamlined needs-based knowledge user"/>
    <n v="6900"/>
    <n v="2091"/>
    <n v="30"/>
    <x v="0"/>
    <n v="34"/>
    <m/>
    <s v="US"/>
    <s v="USD"/>
    <n v="1275195600"/>
    <x v="677"/>
    <n v="1277528400"/>
    <d v="2010-06-26T00:00:00"/>
  </r>
  <r>
    <x v="729"/>
    <s v="Automated system-worthy structure"/>
    <n v="55800"/>
    <n v="118580"/>
    <n v="213"/>
    <x v="1"/>
    <n v="3388"/>
    <m/>
    <s v="US"/>
    <s v="USD"/>
    <n v="1318136400"/>
    <x v="678"/>
    <n v="1318568400"/>
    <d v="2011-10-14T00:00:00"/>
  </r>
  <r>
    <x v="730"/>
    <s v="Secured clear-thinking intranet"/>
    <n v="4900"/>
    <n v="11214"/>
    <n v="229"/>
    <x v="1"/>
    <n v="280"/>
    <m/>
    <s v="US"/>
    <s v="USD"/>
    <n v="1283403600"/>
    <x v="679"/>
    <n v="1284354000"/>
    <d v="2010-09-13T00:00:00"/>
  </r>
  <r>
    <x v="731"/>
    <s v="Cloned actuating architecture"/>
    <n v="194900"/>
    <n v="68137"/>
    <n v="35"/>
    <x v="3"/>
    <n v="614"/>
    <m/>
    <s v="US"/>
    <s v="USD"/>
    <n v="1267423200"/>
    <x v="680"/>
    <n v="1269579600"/>
    <d v="2010-03-26T00:00:00"/>
  </r>
  <r>
    <x v="732"/>
    <s v="Down-sized needs-based task-force"/>
    <n v="8600"/>
    <n v="13527"/>
    <n v="157"/>
    <x v="1"/>
    <n v="366"/>
    <m/>
    <s v="IT"/>
    <s v="EUR"/>
    <n v="1412744400"/>
    <x v="681"/>
    <n v="1413781200"/>
    <d v="2014-10-20T00:00:00"/>
  </r>
  <r>
    <x v="733"/>
    <s v="Extended responsive Internet solution"/>
    <n v="100"/>
    <n v="1"/>
    <n v="1"/>
    <x v="0"/>
    <n v="1"/>
    <m/>
    <s v="GB"/>
    <s v="GBP"/>
    <n v="1277960400"/>
    <x v="682"/>
    <n v="1280120400"/>
    <d v="2010-07-26T00:00:00"/>
  </r>
  <r>
    <x v="734"/>
    <s v="Universal value-added moderator"/>
    <n v="3600"/>
    <n v="8363"/>
    <n v="232"/>
    <x v="1"/>
    <n v="270"/>
    <m/>
    <s v="US"/>
    <s v="USD"/>
    <n v="1458190800"/>
    <x v="683"/>
    <n v="1459486800"/>
    <d v="2016-04-01T00:00:00"/>
  </r>
  <r>
    <x v="735"/>
    <s v="Sharable motivating emulation"/>
    <n v="5800"/>
    <n v="5362"/>
    <n v="92"/>
    <x v="3"/>
    <n v="114"/>
    <m/>
    <s v="US"/>
    <s v="USD"/>
    <n v="1280984400"/>
    <x v="684"/>
    <n v="1282539600"/>
    <d v="2010-08-23T00:00:00"/>
  </r>
  <r>
    <x v="736"/>
    <s v="Networked web-enabled product"/>
    <n v="4700"/>
    <n v="12065"/>
    <n v="257"/>
    <x v="1"/>
    <n v="137"/>
    <m/>
    <s v="US"/>
    <s v="USD"/>
    <n v="1274590800"/>
    <x v="674"/>
    <n v="1275886800"/>
    <d v="2010-06-07T00:00:00"/>
  </r>
  <r>
    <x v="737"/>
    <s v="Advanced dedicated encoding"/>
    <n v="70400"/>
    <n v="118603"/>
    <n v="168"/>
    <x v="1"/>
    <n v="3205"/>
    <m/>
    <s v="US"/>
    <s v="USD"/>
    <n v="1351400400"/>
    <x v="685"/>
    <n v="1355983200"/>
    <d v="2012-12-20T00:00:00"/>
  </r>
  <r>
    <x v="738"/>
    <s v="Stand-alone multi-state project"/>
    <n v="4500"/>
    <n v="7496"/>
    <n v="167"/>
    <x v="1"/>
    <n v="288"/>
    <m/>
    <s v="DK"/>
    <s v="DKK"/>
    <n v="1514354400"/>
    <x v="605"/>
    <n v="1515391200"/>
    <d v="2018-01-08T00:00:00"/>
  </r>
  <r>
    <x v="739"/>
    <s v="Customizable bi-directional monitoring"/>
    <n v="1300"/>
    <n v="10037"/>
    <n v="772"/>
    <x v="1"/>
    <n v="148"/>
    <m/>
    <s v="US"/>
    <s v="USD"/>
    <n v="1421733600"/>
    <x v="686"/>
    <n v="1422252000"/>
    <d v="2015-01-26T00:00:00"/>
  </r>
  <r>
    <x v="740"/>
    <s v="Profit-focused motivating function"/>
    <n v="1400"/>
    <n v="5696"/>
    <n v="407"/>
    <x v="1"/>
    <n v="114"/>
    <m/>
    <s v="US"/>
    <s v="USD"/>
    <n v="1305176400"/>
    <x v="687"/>
    <n v="1305522000"/>
    <d v="2011-05-16T00:00:00"/>
  </r>
  <r>
    <x v="741"/>
    <s v="Proactive systemic firmware"/>
    <n v="29600"/>
    <n v="167005"/>
    <n v="564"/>
    <x v="1"/>
    <n v="1518"/>
    <m/>
    <s v="CA"/>
    <s v="CAD"/>
    <n v="1414126800"/>
    <x v="688"/>
    <n v="1414904400"/>
    <d v="2014-11-02T00:00:00"/>
  </r>
  <r>
    <x v="742"/>
    <s v="Grass-roots upward-trending installation"/>
    <n v="167500"/>
    <n v="114615"/>
    <n v="68"/>
    <x v="0"/>
    <n v="1274"/>
    <m/>
    <s v="US"/>
    <s v="USD"/>
    <n v="1517810400"/>
    <x v="689"/>
    <n v="1520402400"/>
    <d v="2018-03-07T00:00:00"/>
  </r>
  <r>
    <x v="743"/>
    <s v="Virtual heuristic hub"/>
    <n v="48300"/>
    <n v="16592"/>
    <n v="34"/>
    <x v="0"/>
    <n v="210"/>
    <m/>
    <s v="IT"/>
    <s v="EUR"/>
    <n v="1564635600"/>
    <x v="690"/>
    <n v="1567141200"/>
    <d v="2019-08-30T00:00:00"/>
  </r>
  <r>
    <x v="744"/>
    <s v="Customizable leadingedge model"/>
    <n v="2200"/>
    <n v="14420"/>
    <n v="655"/>
    <x v="1"/>
    <n v="166"/>
    <m/>
    <s v="US"/>
    <s v="USD"/>
    <n v="1500699600"/>
    <x v="691"/>
    <n v="1501131600"/>
    <d v="2017-07-27T00:00:00"/>
  </r>
  <r>
    <x v="307"/>
    <s v="Upgradable uniform service-desk"/>
    <n v="3500"/>
    <n v="6204"/>
    <n v="177"/>
    <x v="1"/>
    <n v="100"/>
    <m/>
    <s v="AU"/>
    <s v="AUD"/>
    <n v="1354082400"/>
    <x v="692"/>
    <n v="1355032800"/>
    <d v="2012-12-09T00:00:00"/>
  </r>
  <r>
    <x v="745"/>
    <s v="Inverse client-driven product"/>
    <n v="5600"/>
    <n v="6338"/>
    <n v="113"/>
    <x v="1"/>
    <n v="235"/>
    <m/>
    <s v="US"/>
    <s v="USD"/>
    <n v="1336453200"/>
    <x v="693"/>
    <n v="1339477200"/>
    <d v="2012-06-12T00:00:00"/>
  </r>
  <r>
    <x v="746"/>
    <s v="Managed bandwidth-monitored system engine"/>
    <n v="1100"/>
    <n v="8010"/>
    <n v="728"/>
    <x v="1"/>
    <n v="148"/>
    <m/>
    <s v="US"/>
    <s v="USD"/>
    <n v="1305262800"/>
    <x v="694"/>
    <n v="1305954000"/>
    <d v="2011-05-21T00:00:00"/>
  </r>
  <r>
    <x v="747"/>
    <s v="Advanced transitional help-desk"/>
    <n v="3900"/>
    <n v="8125"/>
    <n v="208"/>
    <x v="1"/>
    <n v="198"/>
    <m/>
    <s v="US"/>
    <s v="USD"/>
    <n v="1492232400"/>
    <x v="695"/>
    <n v="1494392400"/>
    <d v="2017-05-10T00:00:00"/>
  </r>
  <r>
    <x v="748"/>
    <s v="De-engineered disintermediate encryption"/>
    <n v="43800"/>
    <n v="13653"/>
    <n v="31"/>
    <x v="0"/>
    <n v="248"/>
    <m/>
    <s v="AU"/>
    <s v="AUD"/>
    <n v="1537333200"/>
    <x v="123"/>
    <n v="1537419600"/>
    <d v="2018-09-20T00:00:00"/>
  </r>
  <r>
    <x v="749"/>
    <s v="Upgradable attitude-oriented project"/>
    <n v="97200"/>
    <n v="55372"/>
    <n v="57"/>
    <x v="0"/>
    <n v="513"/>
    <m/>
    <s v="US"/>
    <s v="USD"/>
    <n v="1444107600"/>
    <x v="696"/>
    <n v="1447999200"/>
    <d v="2015-11-20T00:00:00"/>
  </r>
  <r>
    <x v="750"/>
    <s v="Fundamental zero tolerance alliance"/>
    <n v="4800"/>
    <n v="11088"/>
    <n v="231"/>
    <x v="1"/>
    <n v="150"/>
    <m/>
    <s v="US"/>
    <s v="USD"/>
    <n v="1386741600"/>
    <x v="626"/>
    <n v="1388037600"/>
    <d v="2013-12-26T00:00:00"/>
  </r>
  <r>
    <x v="751"/>
    <s v="Devolved 24hour forecast"/>
    <n v="125600"/>
    <n v="109106"/>
    <n v="87"/>
    <x v="0"/>
    <n v="3410"/>
    <m/>
    <s v="US"/>
    <s v="USD"/>
    <n v="1376542800"/>
    <x v="697"/>
    <n v="1378789200"/>
    <d v="2013-09-10T00:00:00"/>
  </r>
  <r>
    <x v="752"/>
    <s v="User-centric attitude-oriented intranet"/>
    <n v="4300"/>
    <n v="11642"/>
    <n v="271"/>
    <x v="1"/>
    <n v="216"/>
    <m/>
    <s v="IT"/>
    <s v="EUR"/>
    <n v="1397451600"/>
    <x v="698"/>
    <n v="1398056400"/>
    <d v="2014-04-21T00:00:00"/>
  </r>
  <r>
    <x v="753"/>
    <s v="Self-enabling 5thgeneration paradigm"/>
    <n v="5600"/>
    <n v="2769"/>
    <n v="49"/>
    <x v="3"/>
    <n v="26"/>
    <m/>
    <s v="US"/>
    <s v="USD"/>
    <n v="1548482400"/>
    <x v="699"/>
    <n v="1550815200"/>
    <d v="2019-02-22T00:00:00"/>
  </r>
  <r>
    <x v="754"/>
    <s v="Persistent 3rdgeneration moratorium"/>
    <n v="149600"/>
    <n v="169586"/>
    <n v="113"/>
    <x v="1"/>
    <n v="5139"/>
    <m/>
    <s v="US"/>
    <s v="USD"/>
    <n v="1549692000"/>
    <x v="700"/>
    <n v="1550037600"/>
    <d v="2019-02-13T00:00:00"/>
  </r>
  <r>
    <x v="755"/>
    <s v="Cross-platform empowering project"/>
    <n v="53100"/>
    <n v="101185"/>
    <n v="191"/>
    <x v="1"/>
    <n v="2353"/>
    <m/>
    <s v="US"/>
    <s v="USD"/>
    <n v="1492059600"/>
    <x v="701"/>
    <n v="1492923600"/>
    <d v="2017-04-23T00:00:00"/>
  </r>
  <r>
    <x v="756"/>
    <s v="Polarized user-facing interface"/>
    <n v="5000"/>
    <n v="6775"/>
    <n v="136"/>
    <x v="1"/>
    <n v="78"/>
    <m/>
    <s v="IT"/>
    <s v="EUR"/>
    <n v="1463979600"/>
    <x v="702"/>
    <n v="1467522000"/>
    <d v="2016-07-03T00:00:00"/>
  </r>
  <r>
    <x v="757"/>
    <s v="Customer-focused non-volatile framework"/>
    <n v="9400"/>
    <n v="968"/>
    <n v="10"/>
    <x v="0"/>
    <n v="10"/>
    <m/>
    <s v="US"/>
    <s v="USD"/>
    <n v="1415253600"/>
    <x v="703"/>
    <n v="1416117600"/>
    <d v="2014-11-16T00:00:00"/>
  </r>
  <r>
    <x v="758"/>
    <s v="Synchronized multimedia frame"/>
    <n v="110800"/>
    <n v="72623"/>
    <n v="66"/>
    <x v="0"/>
    <n v="2201"/>
    <m/>
    <s v="US"/>
    <s v="USD"/>
    <n v="1562216400"/>
    <x v="704"/>
    <n v="1563771600"/>
    <d v="2019-07-22T00:00:00"/>
  </r>
  <r>
    <x v="759"/>
    <s v="Open-architected stable algorithm"/>
    <n v="93800"/>
    <n v="45987"/>
    <n v="49"/>
    <x v="0"/>
    <n v="676"/>
    <m/>
    <s v="US"/>
    <s v="USD"/>
    <n v="1316754000"/>
    <x v="431"/>
    <n v="1319259600"/>
    <d v="2011-10-22T00:00:00"/>
  </r>
  <r>
    <x v="760"/>
    <s v="Cross-platform optimizing website"/>
    <n v="1300"/>
    <n v="10243"/>
    <n v="788"/>
    <x v="1"/>
    <n v="174"/>
    <m/>
    <s v="CH"/>
    <s v="CHF"/>
    <n v="1313211600"/>
    <x v="705"/>
    <n v="1313643600"/>
    <d v="2011-08-18T00:00:00"/>
  </r>
  <r>
    <x v="761"/>
    <s v="Public-key actuating projection"/>
    <n v="108700"/>
    <n v="87293"/>
    <n v="80"/>
    <x v="0"/>
    <n v="831"/>
    <m/>
    <s v="US"/>
    <s v="USD"/>
    <n v="1439528400"/>
    <x v="706"/>
    <n v="1440306000"/>
    <d v="2015-08-23T00:00:00"/>
  </r>
  <r>
    <x v="762"/>
    <s v="Implemented intangible instruction set"/>
    <n v="5100"/>
    <n v="5421"/>
    <n v="106"/>
    <x v="1"/>
    <n v="164"/>
    <m/>
    <s v="US"/>
    <s v="USD"/>
    <n v="1469163600"/>
    <x v="707"/>
    <n v="1470805200"/>
    <d v="2016-08-10T00:00:00"/>
  </r>
  <r>
    <x v="763"/>
    <s v="Cross-group interactive architecture"/>
    <n v="8700"/>
    <n v="4414"/>
    <n v="51"/>
    <x v="3"/>
    <n v="56"/>
    <m/>
    <s v="CH"/>
    <s v="CHF"/>
    <n v="1288501200"/>
    <x v="708"/>
    <n v="1292911200"/>
    <d v="2010-12-21T00:00:00"/>
  </r>
  <r>
    <x v="764"/>
    <s v="Centralized asymmetric framework"/>
    <n v="5100"/>
    <n v="10981"/>
    <n v="215"/>
    <x v="1"/>
    <n v="161"/>
    <m/>
    <s v="US"/>
    <s v="USD"/>
    <n v="1298959200"/>
    <x v="709"/>
    <n v="1301374800"/>
    <d v="2011-03-29T00:00:00"/>
  </r>
  <r>
    <x v="765"/>
    <s v="Down-sized systematic utilization"/>
    <n v="7400"/>
    <n v="10451"/>
    <n v="141"/>
    <x v="1"/>
    <n v="138"/>
    <m/>
    <s v="US"/>
    <s v="USD"/>
    <n v="1387260000"/>
    <x v="710"/>
    <n v="1387864800"/>
    <d v="2013-12-24T00:00:00"/>
  </r>
  <r>
    <x v="766"/>
    <s v="Profound fault-tolerant model"/>
    <n v="88900"/>
    <n v="102535"/>
    <n v="115"/>
    <x v="1"/>
    <n v="3308"/>
    <m/>
    <s v="US"/>
    <s v="USD"/>
    <n v="1457244000"/>
    <x v="711"/>
    <n v="1458190800"/>
    <d v="2016-03-17T00:00:00"/>
  </r>
  <r>
    <x v="767"/>
    <s v="Multi-channeled bi-directional moratorium"/>
    <n v="6700"/>
    <n v="12939"/>
    <n v="193"/>
    <x v="1"/>
    <n v="127"/>
    <m/>
    <s v="AU"/>
    <s v="AUD"/>
    <n v="1556341200"/>
    <x v="157"/>
    <n v="1559278800"/>
    <d v="2019-05-31T00:00:00"/>
  </r>
  <r>
    <x v="768"/>
    <s v="Object-based content-based ability"/>
    <n v="1500"/>
    <n v="10946"/>
    <n v="730"/>
    <x v="1"/>
    <n v="207"/>
    <m/>
    <s v="IT"/>
    <s v="EUR"/>
    <n v="1522126800"/>
    <x v="630"/>
    <n v="1522731600"/>
    <d v="2018-04-03T00:00:00"/>
  </r>
  <r>
    <x v="769"/>
    <s v="Progressive coherent secured line"/>
    <n v="61200"/>
    <n v="60994"/>
    <n v="100"/>
    <x v="0"/>
    <n v="859"/>
    <m/>
    <s v="CA"/>
    <s v="CAD"/>
    <n v="1305954000"/>
    <x v="712"/>
    <n v="1306731600"/>
    <d v="2011-05-30T00:00:00"/>
  </r>
  <r>
    <x v="770"/>
    <s v="Synchronized directional capability"/>
    <n v="3600"/>
    <n v="3174"/>
    <n v="88"/>
    <x v="2"/>
    <n v="31"/>
    <m/>
    <s v="US"/>
    <s v="USD"/>
    <n v="1350709200"/>
    <x v="93"/>
    <n v="1352527200"/>
    <d v="2012-11-10T00:00:00"/>
  </r>
  <r>
    <x v="771"/>
    <s v="Cross-platform composite migration"/>
    <n v="9000"/>
    <n v="3351"/>
    <n v="37"/>
    <x v="0"/>
    <n v="45"/>
    <m/>
    <s v="US"/>
    <s v="USD"/>
    <n v="1401166800"/>
    <x v="713"/>
    <n v="1404363600"/>
    <d v="2014-07-03T00:00:00"/>
  </r>
  <r>
    <x v="772"/>
    <s v="Operative local pricing structure"/>
    <n v="185900"/>
    <n v="56774"/>
    <n v="31"/>
    <x v="3"/>
    <n v="1113"/>
    <m/>
    <s v="US"/>
    <s v="USD"/>
    <n v="1266127200"/>
    <x v="714"/>
    <n v="1266645600"/>
    <d v="2010-02-20T00:00:00"/>
  </r>
  <r>
    <x v="773"/>
    <s v="Optional web-enabled extranet"/>
    <n v="2100"/>
    <n v="540"/>
    <n v="26"/>
    <x v="0"/>
    <n v="6"/>
    <m/>
    <s v="US"/>
    <s v="USD"/>
    <n v="1481436000"/>
    <x v="715"/>
    <n v="1482818400"/>
    <d v="2016-12-27T00:00:00"/>
  </r>
  <r>
    <x v="774"/>
    <s v="Reduced 6thgeneration intranet"/>
    <n v="2000"/>
    <n v="680"/>
    <n v="34"/>
    <x v="0"/>
    <n v="7"/>
    <m/>
    <s v="US"/>
    <s v="USD"/>
    <n v="1372222800"/>
    <x v="716"/>
    <n v="1374642000"/>
    <d v="2013-07-24T00:00:00"/>
  </r>
  <r>
    <x v="775"/>
    <s v="Networked disintermediate leverage"/>
    <n v="1100"/>
    <n v="13045"/>
    <n v="1186"/>
    <x v="1"/>
    <n v="181"/>
    <m/>
    <s v="CH"/>
    <s v="CHF"/>
    <n v="1372136400"/>
    <x v="448"/>
    <n v="1372482000"/>
    <d v="2013-06-29T00:00:00"/>
  </r>
  <r>
    <x v="776"/>
    <s v="Optional optimal website"/>
    <n v="6600"/>
    <n v="8276"/>
    <n v="125"/>
    <x v="1"/>
    <n v="110"/>
    <m/>
    <s v="US"/>
    <s v="USD"/>
    <n v="1513922400"/>
    <x v="717"/>
    <n v="1514959200"/>
    <d v="2018-01-03T00:00:00"/>
  </r>
  <r>
    <x v="777"/>
    <s v="Stand-alone asynchronous functionalities"/>
    <n v="7100"/>
    <n v="1022"/>
    <n v="14"/>
    <x v="0"/>
    <n v="31"/>
    <m/>
    <s v="US"/>
    <s v="USD"/>
    <n v="1477976400"/>
    <x v="718"/>
    <n v="1478235600"/>
    <d v="2016-11-04T00:00:00"/>
  </r>
  <r>
    <x v="778"/>
    <s v="Profound full-range open system"/>
    <n v="7800"/>
    <n v="4275"/>
    <n v="55"/>
    <x v="0"/>
    <n v="78"/>
    <m/>
    <s v="US"/>
    <s v="USD"/>
    <n v="1407474000"/>
    <x v="719"/>
    <n v="1408078800"/>
    <d v="2014-08-15T00:00:00"/>
  </r>
  <r>
    <x v="779"/>
    <s v="Optional tangible utilization"/>
    <n v="7600"/>
    <n v="8332"/>
    <n v="110"/>
    <x v="1"/>
    <n v="185"/>
    <m/>
    <s v="US"/>
    <s v="USD"/>
    <n v="1546149600"/>
    <x v="720"/>
    <n v="1548136800"/>
    <d v="2019-01-22T00:00:00"/>
  </r>
  <r>
    <x v="780"/>
    <s v="Seamless maximized product"/>
    <n v="3400"/>
    <n v="6408"/>
    <n v="188"/>
    <x v="1"/>
    <n v="121"/>
    <m/>
    <s v="US"/>
    <s v="USD"/>
    <n v="1338440400"/>
    <x v="721"/>
    <n v="1340859600"/>
    <d v="2012-06-28T00:00:00"/>
  </r>
  <r>
    <x v="781"/>
    <s v="Devolved tertiary time-frame"/>
    <n v="84500"/>
    <n v="73522"/>
    <n v="87"/>
    <x v="0"/>
    <n v="1225"/>
    <m/>
    <s v="GB"/>
    <s v="GBP"/>
    <n v="1454133600"/>
    <x v="722"/>
    <n v="1454479200"/>
    <d v="2016-02-03T00:00:00"/>
  </r>
  <r>
    <x v="782"/>
    <s v="Centralized regional function"/>
    <n v="100"/>
    <n v="1"/>
    <n v="1"/>
    <x v="0"/>
    <n v="1"/>
    <m/>
    <s v="CH"/>
    <s v="CHF"/>
    <n v="1434085200"/>
    <x v="139"/>
    <n v="1434430800"/>
    <d v="2015-06-16T00:00:00"/>
  </r>
  <r>
    <x v="783"/>
    <s v="User-friendly high-level initiative"/>
    <n v="2300"/>
    <n v="4667"/>
    <n v="203"/>
    <x v="1"/>
    <n v="106"/>
    <m/>
    <s v="US"/>
    <s v="USD"/>
    <n v="1577772000"/>
    <x v="723"/>
    <n v="1579672800"/>
    <d v="2020-01-22T00:00:00"/>
  </r>
  <r>
    <x v="784"/>
    <s v="Reverse-engineered zero-defect infrastructure"/>
    <n v="6200"/>
    <n v="12216"/>
    <n v="197"/>
    <x v="1"/>
    <n v="142"/>
    <m/>
    <s v="US"/>
    <s v="USD"/>
    <n v="1562216400"/>
    <x v="704"/>
    <n v="1562389200"/>
    <d v="2019-07-06T00:00:00"/>
  </r>
  <r>
    <x v="785"/>
    <s v="Stand-alone background customer loyalty"/>
    <n v="6100"/>
    <n v="6527"/>
    <n v="107"/>
    <x v="1"/>
    <n v="233"/>
    <m/>
    <s v="US"/>
    <s v="USD"/>
    <n v="1548568800"/>
    <x v="724"/>
    <n v="1551506400"/>
    <d v="2019-03-02T00:00:00"/>
  </r>
  <r>
    <x v="786"/>
    <s v="Business-focused discrete software"/>
    <n v="2600"/>
    <n v="6987"/>
    <n v="269"/>
    <x v="1"/>
    <n v="218"/>
    <m/>
    <s v="US"/>
    <s v="USD"/>
    <n v="1514872800"/>
    <x v="725"/>
    <n v="1516600800"/>
    <d v="2018-01-22T00:00:00"/>
  </r>
  <r>
    <x v="787"/>
    <s v="Advanced intermediate Graphic Interface"/>
    <n v="9700"/>
    <n v="4932"/>
    <n v="51"/>
    <x v="0"/>
    <n v="67"/>
    <m/>
    <s v="AU"/>
    <s v="AUD"/>
    <n v="1416031200"/>
    <x v="660"/>
    <n v="1420437600"/>
    <d v="2015-01-05T00:00:00"/>
  </r>
  <r>
    <x v="788"/>
    <s v="Adaptive holistic hub"/>
    <n v="700"/>
    <n v="8262"/>
    <n v="1180"/>
    <x v="1"/>
    <n v="76"/>
    <m/>
    <s v="US"/>
    <s v="USD"/>
    <n v="1330927200"/>
    <x v="726"/>
    <n v="1332997200"/>
    <d v="2012-03-29T00:00:00"/>
  </r>
  <r>
    <x v="789"/>
    <s v="Automated uniform concept"/>
    <n v="700"/>
    <n v="1848"/>
    <n v="264"/>
    <x v="1"/>
    <n v="43"/>
    <m/>
    <s v="US"/>
    <s v="USD"/>
    <n v="1571115600"/>
    <x v="727"/>
    <n v="1574920800"/>
    <d v="2019-11-28T00:00:00"/>
  </r>
  <r>
    <x v="790"/>
    <s v="Enhanced regional flexibility"/>
    <n v="5200"/>
    <n v="1583"/>
    <n v="30"/>
    <x v="0"/>
    <n v="19"/>
    <m/>
    <s v="US"/>
    <s v="USD"/>
    <n v="1463461200"/>
    <x v="728"/>
    <n v="1464930000"/>
    <d v="2016-06-03T00:00:00"/>
  </r>
  <r>
    <x v="764"/>
    <s v="Public-key bottom-line algorithm"/>
    <n v="140800"/>
    <n v="88536"/>
    <n v="63"/>
    <x v="0"/>
    <n v="2108"/>
    <m/>
    <s v="CH"/>
    <s v="CHF"/>
    <n v="1344920400"/>
    <x v="729"/>
    <n v="1345006800"/>
    <d v="2012-08-15T00:00:00"/>
  </r>
  <r>
    <x v="791"/>
    <s v="Multi-layered intangible instruction set"/>
    <n v="6400"/>
    <n v="12360"/>
    <n v="193"/>
    <x v="1"/>
    <n v="221"/>
    <m/>
    <s v="US"/>
    <s v="USD"/>
    <n v="1511848800"/>
    <x v="730"/>
    <n v="1512712800"/>
    <d v="2017-12-08T00:00:00"/>
  </r>
  <r>
    <x v="792"/>
    <s v="Fundamental methodical emulation"/>
    <n v="92500"/>
    <n v="71320"/>
    <n v="77"/>
    <x v="0"/>
    <n v="679"/>
    <m/>
    <s v="US"/>
    <s v="USD"/>
    <n v="1452319200"/>
    <x v="731"/>
    <n v="1452492000"/>
    <d v="2016-01-11T00:00:00"/>
  </r>
  <r>
    <x v="793"/>
    <s v="Expanded value-added hardware"/>
    <n v="59700"/>
    <n v="134640"/>
    <n v="226"/>
    <x v="1"/>
    <n v="2805"/>
    <m/>
    <s v="CA"/>
    <s v="CAD"/>
    <n v="1523854800"/>
    <x v="78"/>
    <n v="1524286800"/>
    <d v="2018-04-21T00:00:00"/>
  </r>
  <r>
    <x v="794"/>
    <s v="Diverse high-level attitude"/>
    <n v="3200"/>
    <n v="7661"/>
    <n v="239"/>
    <x v="1"/>
    <n v="68"/>
    <m/>
    <s v="US"/>
    <s v="USD"/>
    <n v="1346043600"/>
    <x v="732"/>
    <n v="1346907600"/>
    <d v="2012-09-06T00:00:00"/>
  </r>
  <r>
    <x v="795"/>
    <s v="Visionary 24hour analyzer"/>
    <n v="3200"/>
    <n v="2950"/>
    <n v="92"/>
    <x v="0"/>
    <n v="36"/>
    <m/>
    <s v="DK"/>
    <s v="DKK"/>
    <n v="1464325200"/>
    <x v="733"/>
    <n v="1464498000"/>
    <d v="2016-05-29T00:00:00"/>
  </r>
  <r>
    <x v="796"/>
    <s v="Centralized bandwidth-monitored leverage"/>
    <n v="9000"/>
    <n v="11721"/>
    <n v="130"/>
    <x v="1"/>
    <n v="183"/>
    <m/>
    <s v="CA"/>
    <s v="CAD"/>
    <n v="1511935200"/>
    <x v="734"/>
    <n v="1514181600"/>
    <d v="2017-12-25T00:00:00"/>
  </r>
  <r>
    <x v="797"/>
    <s v="Ergonomic mission-critical moratorium"/>
    <n v="2300"/>
    <n v="14150"/>
    <n v="615"/>
    <x v="1"/>
    <n v="133"/>
    <m/>
    <s v="US"/>
    <s v="USD"/>
    <n v="1392012000"/>
    <x v="406"/>
    <n v="1392184800"/>
    <d v="2014-02-12T00:00:00"/>
  </r>
  <r>
    <x v="798"/>
    <s v="Front-line intermediate moderator"/>
    <n v="51300"/>
    <n v="189192"/>
    <n v="369"/>
    <x v="1"/>
    <n v="2489"/>
    <m/>
    <s v="IT"/>
    <s v="EUR"/>
    <n v="1556946000"/>
    <x v="735"/>
    <n v="1559365200"/>
    <d v="2019-06-01T00:00:00"/>
  </r>
  <r>
    <x v="311"/>
    <s v="Automated local secured line"/>
    <n v="700"/>
    <n v="7664"/>
    <n v="1095"/>
    <x v="1"/>
    <n v="69"/>
    <m/>
    <s v="US"/>
    <s v="USD"/>
    <n v="1548050400"/>
    <x v="736"/>
    <n v="1549173600"/>
    <d v="2019-02-03T00:00:00"/>
  </r>
  <r>
    <x v="799"/>
    <s v="Integrated bandwidth-monitored alliance"/>
    <n v="8900"/>
    <n v="4509"/>
    <n v="51"/>
    <x v="0"/>
    <n v="47"/>
    <m/>
    <s v="US"/>
    <s v="USD"/>
    <n v="1353736800"/>
    <x v="737"/>
    <n v="1355032800"/>
    <d v="2012-12-09T00:00:00"/>
  </r>
  <r>
    <x v="800"/>
    <s v="Cross-group heuristic forecast"/>
    <n v="1500"/>
    <n v="12009"/>
    <n v="801"/>
    <x v="1"/>
    <n v="279"/>
    <m/>
    <s v="GB"/>
    <s v="GBP"/>
    <n v="1532840400"/>
    <x v="192"/>
    <n v="1533963600"/>
    <d v="2018-08-11T00:00:00"/>
  </r>
  <r>
    <x v="801"/>
    <s v="Extended impactful secured line"/>
    <n v="4900"/>
    <n v="14273"/>
    <n v="291"/>
    <x v="1"/>
    <n v="210"/>
    <m/>
    <s v="US"/>
    <s v="USD"/>
    <n v="1488261600"/>
    <x v="738"/>
    <n v="1489381200"/>
    <d v="2017-03-13T00:00:00"/>
  </r>
  <r>
    <x v="802"/>
    <s v="Distributed optimizing protocol"/>
    <n v="54000"/>
    <n v="188982"/>
    <n v="350"/>
    <x v="1"/>
    <n v="2100"/>
    <m/>
    <s v="US"/>
    <s v="USD"/>
    <n v="1393567200"/>
    <x v="739"/>
    <n v="1395032400"/>
    <d v="2014-03-17T00:00:00"/>
  </r>
  <r>
    <x v="803"/>
    <s v="Secured well-modulated system engine"/>
    <n v="4100"/>
    <n v="14640"/>
    <n v="357"/>
    <x v="1"/>
    <n v="252"/>
    <m/>
    <s v="US"/>
    <s v="USD"/>
    <n v="1410325200"/>
    <x v="613"/>
    <n v="1412485200"/>
    <d v="2014-10-05T00:00:00"/>
  </r>
  <r>
    <x v="804"/>
    <s v="Streamlined national benchmark"/>
    <n v="85000"/>
    <n v="107516"/>
    <n v="126"/>
    <x v="1"/>
    <n v="1280"/>
    <m/>
    <s v="US"/>
    <s v="USD"/>
    <n v="1276923600"/>
    <x v="740"/>
    <n v="1279688400"/>
    <d v="2010-07-21T00:00:00"/>
  </r>
  <r>
    <x v="805"/>
    <s v="Open-architected 24/7 infrastructure"/>
    <n v="3600"/>
    <n v="13950"/>
    <n v="388"/>
    <x v="1"/>
    <n v="157"/>
    <m/>
    <s v="GB"/>
    <s v="GBP"/>
    <n v="1500958800"/>
    <x v="145"/>
    <n v="1501995600"/>
    <d v="2017-08-06T00:00:00"/>
  </r>
  <r>
    <x v="806"/>
    <s v="Digitized 6thgeneration Local Area Network"/>
    <n v="2800"/>
    <n v="12797"/>
    <n v="457"/>
    <x v="1"/>
    <n v="194"/>
    <m/>
    <s v="US"/>
    <s v="USD"/>
    <n v="1292220000"/>
    <x v="741"/>
    <n v="1294639200"/>
    <d v="2011-01-10T00:00:00"/>
  </r>
  <r>
    <x v="807"/>
    <s v="Innovative actuating artificial intelligence"/>
    <n v="2300"/>
    <n v="6134"/>
    <n v="267"/>
    <x v="1"/>
    <n v="82"/>
    <m/>
    <s v="AU"/>
    <s v="AUD"/>
    <n v="1304398800"/>
    <x v="742"/>
    <n v="1305435600"/>
    <d v="2011-05-15T00:00:00"/>
  </r>
  <r>
    <x v="808"/>
    <s v="Cross-platform reciprocal budgetary management"/>
    <n v="7100"/>
    <n v="4899"/>
    <n v="69"/>
    <x v="0"/>
    <n v="70"/>
    <m/>
    <s v="US"/>
    <s v="USD"/>
    <n v="1535432400"/>
    <x v="202"/>
    <n v="1537592400"/>
    <d v="2018-09-22T00:00:00"/>
  </r>
  <r>
    <x v="809"/>
    <s v="Vision-oriented scalable portal"/>
    <n v="9600"/>
    <n v="4929"/>
    <n v="51"/>
    <x v="0"/>
    <n v="154"/>
    <m/>
    <s v="US"/>
    <s v="USD"/>
    <n v="1433826000"/>
    <x v="743"/>
    <n v="1435122000"/>
    <d v="2015-06-24T00:00:00"/>
  </r>
  <r>
    <x v="810"/>
    <s v="Persevering zero administration knowledge user"/>
    <n v="121600"/>
    <n v="1424"/>
    <n v="1"/>
    <x v="0"/>
    <n v="22"/>
    <m/>
    <s v="US"/>
    <s v="USD"/>
    <n v="1514959200"/>
    <x v="744"/>
    <n v="1520056800"/>
    <d v="2018-03-03T00:00:00"/>
  </r>
  <r>
    <x v="811"/>
    <s v="Front-line bottom-line Graphic Interface"/>
    <n v="97100"/>
    <n v="105817"/>
    <n v="109"/>
    <x v="1"/>
    <n v="4233"/>
    <m/>
    <s v="US"/>
    <s v="USD"/>
    <n v="1332738000"/>
    <x v="745"/>
    <n v="1335675600"/>
    <d v="2012-04-29T00:00:00"/>
  </r>
  <r>
    <x v="812"/>
    <s v="Synergized fault-tolerant hierarchy"/>
    <n v="43200"/>
    <n v="136156"/>
    <n v="315"/>
    <x v="1"/>
    <n v="1297"/>
    <m/>
    <s v="DK"/>
    <s v="DKK"/>
    <n v="1445490000"/>
    <x v="746"/>
    <n v="1448431200"/>
    <d v="2015-11-25T00:00:00"/>
  </r>
  <r>
    <x v="813"/>
    <s v="Expanded asynchronous groupware"/>
    <n v="6800"/>
    <n v="10723"/>
    <n v="158"/>
    <x v="1"/>
    <n v="165"/>
    <m/>
    <s v="DK"/>
    <s v="DKK"/>
    <n v="1297663200"/>
    <x v="747"/>
    <n v="1298613600"/>
    <d v="2011-02-25T00:00:00"/>
  </r>
  <r>
    <x v="814"/>
    <s v="Expanded fault-tolerant emulation"/>
    <n v="7300"/>
    <n v="11228"/>
    <n v="154"/>
    <x v="1"/>
    <n v="119"/>
    <m/>
    <s v="US"/>
    <s v="USD"/>
    <n v="1371963600"/>
    <x v="362"/>
    <n v="1372482000"/>
    <d v="2013-06-29T00:00:00"/>
  </r>
  <r>
    <x v="815"/>
    <s v="Future-proofed 24hour model"/>
    <n v="86200"/>
    <n v="77355"/>
    <n v="90"/>
    <x v="0"/>
    <n v="1758"/>
    <m/>
    <s v="US"/>
    <s v="USD"/>
    <n v="1425103200"/>
    <x v="748"/>
    <n v="1425621600"/>
    <d v="2015-03-06T00:00:00"/>
  </r>
  <r>
    <x v="816"/>
    <s v="Optimized didactic intranet"/>
    <n v="8100"/>
    <n v="6086"/>
    <n v="75"/>
    <x v="0"/>
    <n v="94"/>
    <m/>
    <s v="US"/>
    <s v="USD"/>
    <n v="1265349600"/>
    <x v="749"/>
    <n v="1266300000"/>
    <d v="2010-02-16T00:00:00"/>
  </r>
  <r>
    <x v="817"/>
    <s v="Right-sized dedicated standardization"/>
    <n v="17700"/>
    <n v="150960"/>
    <n v="853"/>
    <x v="1"/>
    <n v="1797"/>
    <m/>
    <s v="US"/>
    <s v="USD"/>
    <n v="1301202000"/>
    <x v="643"/>
    <n v="1305867600"/>
    <d v="2011-05-20T00:00:00"/>
  </r>
  <r>
    <x v="818"/>
    <s v="Vision-oriented high-level extranet"/>
    <n v="6400"/>
    <n v="8890"/>
    <n v="139"/>
    <x v="1"/>
    <n v="261"/>
    <m/>
    <s v="US"/>
    <s v="USD"/>
    <n v="1538024400"/>
    <x v="750"/>
    <n v="1538802000"/>
    <d v="2018-10-06T00:00:00"/>
  </r>
  <r>
    <x v="819"/>
    <s v="Organized scalable initiative"/>
    <n v="7700"/>
    <n v="14644"/>
    <n v="190"/>
    <x v="1"/>
    <n v="157"/>
    <m/>
    <s v="US"/>
    <s v="USD"/>
    <n v="1395032400"/>
    <x v="751"/>
    <n v="1398920400"/>
    <d v="2014-05-01T00:00:00"/>
  </r>
  <r>
    <x v="820"/>
    <s v="Enhanced regional moderator"/>
    <n v="116300"/>
    <n v="116583"/>
    <n v="100"/>
    <x v="1"/>
    <n v="3533"/>
    <m/>
    <s v="US"/>
    <s v="USD"/>
    <n v="1405486800"/>
    <x v="752"/>
    <n v="1405659600"/>
    <d v="2014-07-18T00:00:00"/>
  </r>
  <r>
    <x v="821"/>
    <s v="Automated even-keeled emulation"/>
    <n v="9100"/>
    <n v="12991"/>
    <n v="143"/>
    <x v="1"/>
    <n v="155"/>
    <m/>
    <s v="US"/>
    <s v="USD"/>
    <n v="1455861600"/>
    <x v="753"/>
    <n v="1457244000"/>
    <d v="2016-03-06T00:00:00"/>
  </r>
  <r>
    <x v="822"/>
    <s v="Reverse-engineered multi-tasking product"/>
    <n v="1500"/>
    <n v="8447"/>
    <n v="563"/>
    <x v="1"/>
    <n v="132"/>
    <m/>
    <s v="IT"/>
    <s v="EUR"/>
    <n v="1529038800"/>
    <x v="754"/>
    <n v="1529298000"/>
    <d v="2018-06-18T00:00:00"/>
  </r>
  <r>
    <x v="823"/>
    <s v="De-engineered next generation parallelism"/>
    <n v="8800"/>
    <n v="2703"/>
    <n v="31"/>
    <x v="0"/>
    <n v="33"/>
    <m/>
    <s v="US"/>
    <s v="USD"/>
    <n v="1535259600"/>
    <x v="755"/>
    <n v="1535778000"/>
    <d v="2018-09-01T00:00:00"/>
  </r>
  <r>
    <x v="824"/>
    <s v="Intuitive cohesive groupware"/>
    <n v="8800"/>
    <n v="8747"/>
    <n v="99"/>
    <x v="3"/>
    <n v="94"/>
    <m/>
    <s v="US"/>
    <s v="USD"/>
    <n v="1327212000"/>
    <x v="756"/>
    <n v="1327471200"/>
    <d v="2012-01-25T00:00:00"/>
  </r>
  <r>
    <x v="825"/>
    <s v="Up-sized high-level access"/>
    <n v="69900"/>
    <n v="138087"/>
    <n v="198"/>
    <x v="1"/>
    <n v="1354"/>
    <m/>
    <s v="GB"/>
    <s v="GBP"/>
    <n v="1526360400"/>
    <x v="757"/>
    <n v="1529557200"/>
    <d v="2018-06-21T00:00:00"/>
  </r>
  <r>
    <x v="826"/>
    <s v="Phased empowering success"/>
    <n v="1000"/>
    <n v="5085"/>
    <n v="509"/>
    <x v="1"/>
    <n v="48"/>
    <m/>
    <s v="US"/>
    <s v="USD"/>
    <n v="1532149200"/>
    <x v="758"/>
    <n v="1535259600"/>
    <d v="2018-08-26T00:00:00"/>
  </r>
  <r>
    <x v="827"/>
    <s v="Distributed actuating project"/>
    <n v="4700"/>
    <n v="11174"/>
    <n v="238"/>
    <x v="1"/>
    <n v="110"/>
    <m/>
    <s v="US"/>
    <s v="USD"/>
    <n v="1515304800"/>
    <x v="759"/>
    <n v="1515564000"/>
    <d v="2018-01-10T00:00:00"/>
  </r>
  <r>
    <x v="828"/>
    <s v="Robust motivating orchestration"/>
    <n v="3200"/>
    <n v="10831"/>
    <n v="338"/>
    <x v="1"/>
    <n v="172"/>
    <m/>
    <s v="US"/>
    <s v="USD"/>
    <n v="1276318800"/>
    <x v="760"/>
    <n v="1277096400"/>
    <d v="2010-06-21T00:00:00"/>
  </r>
  <r>
    <x v="829"/>
    <s v="Vision-oriented uniform instruction set"/>
    <n v="6700"/>
    <n v="8917"/>
    <n v="133"/>
    <x v="1"/>
    <n v="307"/>
    <m/>
    <s v="US"/>
    <s v="USD"/>
    <n v="1328767200"/>
    <x v="761"/>
    <n v="1329026400"/>
    <d v="2012-02-12T00:00:00"/>
  </r>
  <r>
    <x v="830"/>
    <s v="Cross-group upward-trending hierarchy"/>
    <n v="100"/>
    <n v="1"/>
    <n v="1"/>
    <x v="0"/>
    <n v="1"/>
    <m/>
    <s v="US"/>
    <s v="USD"/>
    <n v="1321682400"/>
    <x v="762"/>
    <n v="1322978400"/>
    <d v="2011-12-04T00:00:00"/>
  </r>
  <r>
    <x v="831"/>
    <s v="Object-based needs-based info-mediaries"/>
    <n v="6000"/>
    <n v="12468"/>
    <n v="208"/>
    <x v="1"/>
    <n v="160"/>
    <m/>
    <s v="US"/>
    <s v="USD"/>
    <n v="1335934800"/>
    <x v="444"/>
    <n v="1338786000"/>
    <d v="2012-06-04T00:00:00"/>
  </r>
  <r>
    <x v="832"/>
    <s v="Open-source reciprocal standardization"/>
    <n v="4900"/>
    <n v="2505"/>
    <n v="51"/>
    <x v="0"/>
    <n v="31"/>
    <m/>
    <s v="US"/>
    <s v="USD"/>
    <n v="1310792400"/>
    <x v="763"/>
    <n v="1311656400"/>
    <d v="2011-07-26T00:00:00"/>
  </r>
  <r>
    <x v="833"/>
    <s v="Secured well-modulated projection"/>
    <n v="17100"/>
    <n v="111502"/>
    <n v="652"/>
    <x v="1"/>
    <n v="1467"/>
    <m/>
    <s v="CA"/>
    <s v="CAD"/>
    <n v="1308546000"/>
    <x v="764"/>
    <n v="1308978000"/>
    <d v="2011-06-25T00:00:00"/>
  </r>
  <r>
    <x v="834"/>
    <s v="Multi-channeled secondary middleware"/>
    <n v="171000"/>
    <n v="194309"/>
    <n v="114"/>
    <x v="1"/>
    <n v="2662"/>
    <m/>
    <s v="CA"/>
    <s v="CAD"/>
    <n v="1574056800"/>
    <x v="765"/>
    <n v="1576389600"/>
    <d v="2019-12-15T00:00:00"/>
  </r>
  <r>
    <x v="835"/>
    <s v="Horizontal clear-thinking framework"/>
    <n v="23400"/>
    <n v="23956"/>
    <n v="102"/>
    <x v="1"/>
    <n v="452"/>
    <m/>
    <s v="AU"/>
    <s v="AUD"/>
    <n v="1308373200"/>
    <x v="766"/>
    <n v="1311051600"/>
    <d v="2011-07-19T00:00:00"/>
  </r>
  <r>
    <x v="764"/>
    <s v="Profound composite core"/>
    <n v="2400"/>
    <n v="8558"/>
    <n v="357"/>
    <x v="1"/>
    <n v="158"/>
    <m/>
    <s v="US"/>
    <s v="USD"/>
    <n v="1335243600"/>
    <x v="767"/>
    <n v="1336712400"/>
    <d v="2012-05-11T00:00:00"/>
  </r>
  <r>
    <x v="836"/>
    <s v="Programmable disintermediate matrices"/>
    <n v="5300"/>
    <n v="7413"/>
    <n v="140"/>
    <x v="1"/>
    <n v="225"/>
    <m/>
    <s v="CH"/>
    <s v="CHF"/>
    <n v="1328421600"/>
    <x v="768"/>
    <n v="1330408800"/>
    <d v="2012-02-28T00:00:00"/>
  </r>
  <r>
    <x v="837"/>
    <s v="Realigned 5thgeneration knowledge user"/>
    <n v="4000"/>
    <n v="2778"/>
    <n v="69"/>
    <x v="0"/>
    <n v="35"/>
    <m/>
    <s v="US"/>
    <s v="USD"/>
    <n v="1524286800"/>
    <x v="769"/>
    <n v="1524891600"/>
    <d v="2018-04-28T00:00:00"/>
  </r>
  <r>
    <x v="838"/>
    <s v="Multi-layered upward-trending groupware"/>
    <n v="7300"/>
    <n v="2594"/>
    <n v="36"/>
    <x v="0"/>
    <n v="63"/>
    <m/>
    <s v="US"/>
    <s v="USD"/>
    <n v="1362117600"/>
    <x v="770"/>
    <n v="1363669200"/>
    <d v="2013-03-19T00:00:00"/>
  </r>
  <r>
    <x v="839"/>
    <s v="Re-contextualized leadingedge firmware"/>
    <n v="2000"/>
    <n v="5033"/>
    <n v="252"/>
    <x v="1"/>
    <n v="65"/>
    <m/>
    <s v="US"/>
    <s v="USD"/>
    <n v="1550556000"/>
    <x v="771"/>
    <n v="1551420000"/>
    <d v="2019-03-01T00:00:00"/>
  </r>
  <r>
    <x v="840"/>
    <s v="Devolved disintermediate analyzer"/>
    <n v="8800"/>
    <n v="9317"/>
    <n v="106"/>
    <x v="1"/>
    <n v="163"/>
    <m/>
    <s v="US"/>
    <s v="USD"/>
    <n v="1269147600"/>
    <x v="772"/>
    <n v="1269838800"/>
    <d v="2010-03-29T00:00:00"/>
  </r>
  <r>
    <x v="841"/>
    <s v="Profound disintermediate open system"/>
    <n v="3500"/>
    <n v="6560"/>
    <n v="187"/>
    <x v="1"/>
    <n v="85"/>
    <m/>
    <s v="US"/>
    <s v="USD"/>
    <n v="1312174800"/>
    <x v="773"/>
    <n v="1312520400"/>
    <d v="2011-08-05T00:00:00"/>
  </r>
  <r>
    <x v="842"/>
    <s v="Automated reciprocal protocol"/>
    <n v="1400"/>
    <n v="5415"/>
    <n v="387"/>
    <x v="1"/>
    <n v="217"/>
    <m/>
    <s v="US"/>
    <s v="USD"/>
    <n v="1434517200"/>
    <x v="774"/>
    <n v="1436504400"/>
    <d v="2015-07-10T00:00:00"/>
  </r>
  <r>
    <x v="843"/>
    <s v="Automated static workforce"/>
    <n v="4200"/>
    <n v="14577"/>
    <n v="347"/>
    <x v="1"/>
    <n v="150"/>
    <m/>
    <s v="US"/>
    <s v="USD"/>
    <n v="1471582800"/>
    <x v="775"/>
    <n v="1472014800"/>
    <d v="2016-08-24T00:00:00"/>
  </r>
  <r>
    <x v="844"/>
    <s v="Horizontal attitude-oriented help-desk"/>
    <n v="81000"/>
    <n v="150515"/>
    <n v="186"/>
    <x v="1"/>
    <n v="3272"/>
    <m/>
    <s v="US"/>
    <s v="USD"/>
    <n v="1410757200"/>
    <x v="776"/>
    <n v="1411534800"/>
    <d v="2014-09-24T00:00:00"/>
  </r>
  <r>
    <x v="845"/>
    <s v="Versatile 5thgeneration matrices"/>
    <n v="182800"/>
    <n v="79045"/>
    <n v="43"/>
    <x v="3"/>
    <n v="898"/>
    <m/>
    <s v="US"/>
    <s v="USD"/>
    <n v="1304830800"/>
    <x v="777"/>
    <n v="1304917200"/>
    <d v="2011-05-09T00:00:00"/>
  </r>
  <r>
    <x v="846"/>
    <s v="Cross-platform next generation service-desk"/>
    <n v="4800"/>
    <n v="7797"/>
    <n v="162"/>
    <x v="1"/>
    <n v="300"/>
    <m/>
    <s v="US"/>
    <s v="USD"/>
    <n v="1539061200"/>
    <x v="778"/>
    <n v="1539579600"/>
    <d v="2018-10-15T00:00:00"/>
  </r>
  <r>
    <x v="847"/>
    <s v="Front-line web-enabled installation"/>
    <n v="7000"/>
    <n v="12939"/>
    <n v="185"/>
    <x v="1"/>
    <n v="126"/>
    <m/>
    <s v="US"/>
    <s v="USD"/>
    <n v="1381554000"/>
    <x v="779"/>
    <n v="1382504400"/>
    <d v="2013-10-23T00:00:00"/>
  </r>
  <r>
    <x v="848"/>
    <s v="Multi-channeled responsive product"/>
    <n v="161900"/>
    <n v="38376"/>
    <n v="24"/>
    <x v="0"/>
    <n v="526"/>
    <m/>
    <s v="US"/>
    <s v="USD"/>
    <n v="1277096400"/>
    <x v="780"/>
    <n v="1278306000"/>
    <d v="2010-07-05T00:00:00"/>
  </r>
  <r>
    <x v="849"/>
    <s v="Adaptive demand-driven encryption"/>
    <n v="7700"/>
    <n v="6920"/>
    <n v="90"/>
    <x v="0"/>
    <n v="121"/>
    <m/>
    <s v="US"/>
    <s v="USD"/>
    <n v="1440392400"/>
    <x v="335"/>
    <n v="1442552400"/>
    <d v="2015-09-18T00:00:00"/>
  </r>
  <r>
    <x v="850"/>
    <s v="Re-engineered client-driven knowledge user"/>
    <n v="71500"/>
    <n v="194912"/>
    <n v="273"/>
    <x v="1"/>
    <n v="2320"/>
    <m/>
    <s v="US"/>
    <s v="USD"/>
    <n v="1509512400"/>
    <x v="535"/>
    <n v="1511071200"/>
    <d v="2017-11-19T00:00:00"/>
  </r>
  <r>
    <x v="851"/>
    <s v="Compatible logistical paradigm"/>
    <n v="4700"/>
    <n v="7992"/>
    <n v="170"/>
    <x v="1"/>
    <n v="81"/>
    <m/>
    <s v="AU"/>
    <s v="AUD"/>
    <n v="1535950800"/>
    <x v="270"/>
    <n v="1536382800"/>
    <d v="2018-09-08T00:00:00"/>
  </r>
  <r>
    <x v="852"/>
    <s v="Intuitive value-added installation"/>
    <n v="42100"/>
    <n v="79268"/>
    <n v="188"/>
    <x v="1"/>
    <n v="1887"/>
    <m/>
    <s v="US"/>
    <s v="USD"/>
    <n v="1389160800"/>
    <x v="781"/>
    <n v="1389592800"/>
    <d v="2014-01-13T00:00:00"/>
  </r>
  <r>
    <x v="853"/>
    <s v="Managed discrete parallelism"/>
    <n v="40200"/>
    <n v="139468"/>
    <n v="347"/>
    <x v="1"/>
    <n v="4358"/>
    <m/>
    <s v="US"/>
    <s v="USD"/>
    <n v="1271998800"/>
    <x v="782"/>
    <n v="1275282000"/>
    <d v="2010-05-31T00:00:00"/>
  </r>
  <r>
    <x v="854"/>
    <s v="Implemented tangible approach"/>
    <n v="7900"/>
    <n v="5465"/>
    <n v="69"/>
    <x v="0"/>
    <n v="67"/>
    <m/>
    <s v="US"/>
    <s v="USD"/>
    <n v="1294898400"/>
    <x v="783"/>
    <n v="1294984800"/>
    <d v="2011-01-14T00:00:00"/>
  </r>
  <r>
    <x v="855"/>
    <s v="Re-engineered encompassing definition"/>
    <n v="8300"/>
    <n v="2111"/>
    <n v="25"/>
    <x v="0"/>
    <n v="57"/>
    <m/>
    <s v="CA"/>
    <s v="CAD"/>
    <n v="1559970000"/>
    <x v="784"/>
    <n v="1562043600"/>
    <d v="2019-07-02T00:00:00"/>
  </r>
  <r>
    <x v="856"/>
    <s v="Multi-lateral uniform collaboration"/>
    <n v="163600"/>
    <n v="126628"/>
    <n v="77"/>
    <x v="0"/>
    <n v="1229"/>
    <m/>
    <s v="US"/>
    <s v="USD"/>
    <n v="1469509200"/>
    <x v="785"/>
    <n v="1469595600"/>
    <d v="2016-07-27T00:00:00"/>
  </r>
  <r>
    <x v="857"/>
    <s v="Enterprise-wide foreground paradigm"/>
    <n v="2700"/>
    <n v="1012"/>
    <n v="37"/>
    <x v="0"/>
    <n v="12"/>
    <m/>
    <s v="IT"/>
    <s v="EUR"/>
    <n v="1579068000"/>
    <x v="786"/>
    <n v="1581141600"/>
    <d v="2020-02-08T00:00:00"/>
  </r>
  <r>
    <x v="858"/>
    <s v="Stand-alone incremental parallelism"/>
    <n v="1000"/>
    <n v="5438"/>
    <n v="544"/>
    <x v="1"/>
    <n v="53"/>
    <m/>
    <s v="US"/>
    <s v="USD"/>
    <n v="1487743200"/>
    <x v="787"/>
    <n v="1488520800"/>
    <d v="2017-03-03T00:00:00"/>
  </r>
  <r>
    <x v="859"/>
    <s v="Persevering 5thgeneration throughput"/>
    <n v="84500"/>
    <n v="193101"/>
    <n v="229"/>
    <x v="1"/>
    <n v="2414"/>
    <m/>
    <s v="US"/>
    <s v="USD"/>
    <n v="1563685200"/>
    <x v="788"/>
    <n v="1563858000"/>
    <d v="2019-07-23T00:00:00"/>
  </r>
  <r>
    <x v="860"/>
    <s v="Implemented object-oriented synergy"/>
    <n v="81300"/>
    <n v="31665"/>
    <n v="39"/>
    <x v="0"/>
    <n v="452"/>
    <m/>
    <s v="US"/>
    <s v="USD"/>
    <n v="1436418000"/>
    <x v="330"/>
    <n v="1438923600"/>
    <d v="2015-08-07T00:00:00"/>
  </r>
  <r>
    <x v="861"/>
    <s v="Balanced demand-driven definition"/>
    <n v="800"/>
    <n v="2960"/>
    <n v="370"/>
    <x v="1"/>
    <n v="80"/>
    <m/>
    <s v="US"/>
    <s v="USD"/>
    <n v="1421820000"/>
    <x v="789"/>
    <n v="1422165600"/>
    <d v="2015-01-25T00:00:00"/>
  </r>
  <r>
    <x v="862"/>
    <s v="Customer-focused mobile Graphic Interface"/>
    <n v="3400"/>
    <n v="8089"/>
    <n v="238"/>
    <x v="1"/>
    <n v="193"/>
    <m/>
    <s v="US"/>
    <s v="USD"/>
    <n v="1274763600"/>
    <x v="790"/>
    <n v="1277874000"/>
    <d v="2010-06-30T00:00:00"/>
  </r>
  <r>
    <x v="863"/>
    <s v="Horizontal secondary interface"/>
    <n v="170800"/>
    <n v="109374"/>
    <n v="64"/>
    <x v="0"/>
    <n v="1886"/>
    <m/>
    <s v="US"/>
    <s v="USD"/>
    <n v="1399179600"/>
    <x v="791"/>
    <n v="1399352400"/>
    <d v="2014-05-06T00:00:00"/>
  </r>
  <r>
    <x v="864"/>
    <s v="Virtual analyzing collaboration"/>
    <n v="1800"/>
    <n v="2129"/>
    <n v="118"/>
    <x v="1"/>
    <n v="52"/>
    <m/>
    <s v="US"/>
    <s v="USD"/>
    <n v="1275800400"/>
    <x v="792"/>
    <n v="1279083600"/>
    <d v="2010-07-14T00:00:00"/>
  </r>
  <r>
    <x v="865"/>
    <s v="Multi-tiered explicit focus group"/>
    <n v="150600"/>
    <n v="127745"/>
    <n v="85"/>
    <x v="0"/>
    <n v="1825"/>
    <m/>
    <s v="US"/>
    <s v="USD"/>
    <n v="1282798800"/>
    <x v="793"/>
    <n v="1284354000"/>
    <d v="2010-09-13T00:00:00"/>
  </r>
  <r>
    <x v="866"/>
    <s v="Multi-layered systematic knowledgebase"/>
    <n v="7800"/>
    <n v="2289"/>
    <n v="29"/>
    <x v="0"/>
    <n v="31"/>
    <m/>
    <s v="US"/>
    <s v="USD"/>
    <n v="1437109200"/>
    <x v="794"/>
    <n v="1441170000"/>
    <d v="2015-09-02T00:00:00"/>
  </r>
  <r>
    <x v="867"/>
    <s v="Reverse-engineered uniform knowledge user"/>
    <n v="5800"/>
    <n v="12174"/>
    <n v="210"/>
    <x v="1"/>
    <n v="290"/>
    <m/>
    <s v="US"/>
    <s v="USD"/>
    <n v="1491886800"/>
    <x v="795"/>
    <n v="1493528400"/>
    <d v="2017-04-30T00:00:00"/>
  </r>
  <r>
    <x v="868"/>
    <s v="Secured dynamic capacity"/>
    <n v="5600"/>
    <n v="9508"/>
    <n v="170"/>
    <x v="1"/>
    <n v="122"/>
    <m/>
    <s v="US"/>
    <s v="USD"/>
    <n v="1394600400"/>
    <x v="796"/>
    <n v="1395205200"/>
    <d v="2014-03-19T00:00:00"/>
  </r>
  <r>
    <x v="869"/>
    <s v="Devolved foreground throughput"/>
    <n v="134400"/>
    <n v="155849"/>
    <n v="116"/>
    <x v="1"/>
    <n v="1470"/>
    <m/>
    <s v="US"/>
    <s v="USD"/>
    <n v="1561352400"/>
    <x v="797"/>
    <n v="1561438800"/>
    <d v="2019-06-25T00:00:00"/>
  </r>
  <r>
    <x v="870"/>
    <s v="Synchronized demand-driven infrastructure"/>
    <n v="3000"/>
    <n v="7758"/>
    <n v="259"/>
    <x v="1"/>
    <n v="165"/>
    <m/>
    <s v="CA"/>
    <s v="CAD"/>
    <n v="1322892000"/>
    <x v="798"/>
    <n v="1326693600"/>
    <d v="2012-01-16T00:00:00"/>
  </r>
  <r>
    <x v="871"/>
    <s v="Realigned discrete structure"/>
    <n v="6000"/>
    <n v="13835"/>
    <n v="231"/>
    <x v="1"/>
    <n v="182"/>
    <m/>
    <s v="US"/>
    <s v="USD"/>
    <n v="1274418000"/>
    <x v="799"/>
    <n v="1277960400"/>
    <d v="2010-07-01T00:00:00"/>
  </r>
  <r>
    <x v="872"/>
    <s v="Progressive grid-enabled website"/>
    <n v="8400"/>
    <n v="10770"/>
    <n v="128"/>
    <x v="1"/>
    <n v="199"/>
    <m/>
    <s v="IT"/>
    <s v="EUR"/>
    <n v="1434344400"/>
    <x v="800"/>
    <n v="1434690000"/>
    <d v="2015-06-19T00:00:00"/>
  </r>
  <r>
    <x v="873"/>
    <s v="Organic cohesive neural-net"/>
    <n v="1700"/>
    <n v="3208"/>
    <n v="189"/>
    <x v="1"/>
    <n v="56"/>
    <m/>
    <s v="GB"/>
    <s v="GBP"/>
    <n v="1373518800"/>
    <x v="801"/>
    <n v="1376110800"/>
    <d v="2013-08-10T00:00:00"/>
  </r>
  <r>
    <x v="874"/>
    <s v="Integrated demand-driven info-mediaries"/>
    <n v="159800"/>
    <n v="11108"/>
    <n v="7"/>
    <x v="0"/>
    <n v="107"/>
    <m/>
    <s v="US"/>
    <s v="USD"/>
    <n v="1517637600"/>
    <x v="802"/>
    <n v="1518415200"/>
    <d v="2018-02-12T00:00:00"/>
  </r>
  <r>
    <x v="875"/>
    <s v="Reverse-engineered client-server extranet"/>
    <n v="19800"/>
    <n v="153338"/>
    <n v="774"/>
    <x v="1"/>
    <n v="1460"/>
    <m/>
    <s v="AU"/>
    <s v="AUD"/>
    <n v="1310619600"/>
    <x v="803"/>
    <n v="1310878800"/>
    <d v="2011-07-17T00:00:00"/>
  </r>
  <r>
    <x v="876"/>
    <s v="Organized discrete encoding"/>
    <n v="8800"/>
    <n v="2437"/>
    <n v="28"/>
    <x v="0"/>
    <n v="27"/>
    <m/>
    <s v="US"/>
    <s v="USD"/>
    <n v="1556427600"/>
    <x v="212"/>
    <n v="1556600400"/>
    <d v="2019-04-30T00:00:00"/>
  </r>
  <r>
    <x v="877"/>
    <s v="Balanced regional flexibility"/>
    <n v="179100"/>
    <n v="93991"/>
    <n v="52"/>
    <x v="0"/>
    <n v="1221"/>
    <m/>
    <s v="US"/>
    <s v="USD"/>
    <n v="1576476000"/>
    <x v="804"/>
    <n v="1576994400"/>
    <d v="2019-12-22T00:00:00"/>
  </r>
  <r>
    <x v="878"/>
    <s v="Implemented multimedia time-frame"/>
    <n v="3100"/>
    <n v="12620"/>
    <n v="407"/>
    <x v="1"/>
    <n v="123"/>
    <m/>
    <s v="CH"/>
    <s v="CHF"/>
    <n v="1381122000"/>
    <x v="805"/>
    <n v="1382677200"/>
    <d v="2013-10-25T00:00:00"/>
  </r>
  <r>
    <x v="879"/>
    <s v="Enhanced uniform service-desk"/>
    <n v="100"/>
    <n v="2"/>
    <n v="2"/>
    <x v="0"/>
    <n v="1"/>
    <m/>
    <s v="US"/>
    <s v="USD"/>
    <n v="1411102800"/>
    <x v="806"/>
    <n v="1411189200"/>
    <d v="2014-09-20T00:00:00"/>
  </r>
  <r>
    <x v="880"/>
    <s v="Versatile bottom-line definition"/>
    <n v="5600"/>
    <n v="8746"/>
    <n v="156"/>
    <x v="1"/>
    <n v="159"/>
    <m/>
    <s v="US"/>
    <s v="USD"/>
    <n v="1531803600"/>
    <x v="807"/>
    <n v="1534654800"/>
    <d v="2018-08-19T00:00:00"/>
  </r>
  <r>
    <x v="881"/>
    <s v="Integrated bifurcated software"/>
    <n v="1400"/>
    <n v="3534"/>
    <n v="252"/>
    <x v="1"/>
    <n v="110"/>
    <m/>
    <s v="US"/>
    <s v="USD"/>
    <n v="1454133600"/>
    <x v="722"/>
    <n v="1457762400"/>
    <d v="2016-03-12T00:00:00"/>
  </r>
  <r>
    <x v="882"/>
    <s v="Assimilated next generation instruction set"/>
    <n v="41000"/>
    <n v="709"/>
    <n v="2"/>
    <x v="2"/>
    <n v="14"/>
    <m/>
    <s v="US"/>
    <s v="USD"/>
    <n v="1336194000"/>
    <x v="477"/>
    <n v="1337490000"/>
    <d v="2012-05-20T00:00:00"/>
  </r>
  <r>
    <x v="883"/>
    <s v="Digitized foreground array"/>
    <n v="6500"/>
    <n v="795"/>
    <n v="12"/>
    <x v="0"/>
    <n v="16"/>
    <m/>
    <s v="US"/>
    <s v="USD"/>
    <n v="1349326800"/>
    <x v="259"/>
    <n v="1349672400"/>
    <d v="2012-10-08T00:00:00"/>
  </r>
  <r>
    <x v="884"/>
    <s v="Re-engineered clear-thinking project"/>
    <n v="7900"/>
    <n v="12955"/>
    <n v="164"/>
    <x v="1"/>
    <n v="236"/>
    <m/>
    <s v="US"/>
    <s v="USD"/>
    <n v="1379566800"/>
    <x v="9"/>
    <n v="1379826000"/>
    <d v="2013-09-22T00:00:00"/>
  </r>
  <r>
    <x v="885"/>
    <s v="Implemented even-keeled standardization"/>
    <n v="5500"/>
    <n v="8964"/>
    <n v="163"/>
    <x v="1"/>
    <n v="191"/>
    <m/>
    <s v="US"/>
    <s v="USD"/>
    <n v="1494651600"/>
    <x v="808"/>
    <n v="1497762000"/>
    <d v="2017-06-18T00:00:00"/>
  </r>
  <r>
    <x v="886"/>
    <s v="Quality-focused asymmetric adapter"/>
    <n v="9100"/>
    <n v="1843"/>
    <n v="20"/>
    <x v="0"/>
    <n v="41"/>
    <m/>
    <s v="US"/>
    <s v="USD"/>
    <n v="1303880400"/>
    <x v="809"/>
    <n v="1304485200"/>
    <d v="2011-05-04T00:00:00"/>
  </r>
  <r>
    <x v="887"/>
    <s v="Networked intangible help-desk"/>
    <n v="38200"/>
    <n v="121950"/>
    <n v="319"/>
    <x v="1"/>
    <n v="3934"/>
    <m/>
    <s v="US"/>
    <s v="USD"/>
    <n v="1335934800"/>
    <x v="444"/>
    <n v="1336885200"/>
    <d v="2012-05-13T00:00:00"/>
  </r>
  <r>
    <x v="888"/>
    <s v="Synchronized attitude-oriented frame"/>
    <n v="1800"/>
    <n v="8621"/>
    <n v="479"/>
    <x v="1"/>
    <n v="80"/>
    <m/>
    <s v="CA"/>
    <s v="CAD"/>
    <n v="1528088400"/>
    <x v="384"/>
    <n v="1530421200"/>
    <d v="2018-07-01T00:00:00"/>
  </r>
  <r>
    <x v="889"/>
    <s v="Proactive incremental architecture"/>
    <n v="154500"/>
    <n v="30215"/>
    <n v="20"/>
    <x v="3"/>
    <n v="296"/>
    <m/>
    <s v="US"/>
    <s v="USD"/>
    <n v="1421906400"/>
    <x v="810"/>
    <n v="1421992800"/>
    <d v="2015-01-23T00:00:00"/>
  </r>
  <r>
    <x v="890"/>
    <s v="Cloned responsive standardization"/>
    <n v="5800"/>
    <n v="11539"/>
    <n v="199"/>
    <x v="1"/>
    <n v="462"/>
    <m/>
    <s v="US"/>
    <s v="USD"/>
    <n v="1568005200"/>
    <x v="811"/>
    <n v="1568178000"/>
    <d v="2019-09-11T00:00:00"/>
  </r>
  <r>
    <x v="891"/>
    <s v="Reduced bifurcated pricing structure"/>
    <n v="1800"/>
    <n v="14310"/>
    <n v="795"/>
    <x v="1"/>
    <n v="179"/>
    <m/>
    <s v="US"/>
    <s v="USD"/>
    <n v="1346821200"/>
    <x v="812"/>
    <n v="1347944400"/>
    <d v="2012-09-18T00:00:00"/>
  </r>
  <r>
    <x v="892"/>
    <s v="Re-engineered asymmetric challenge"/>
    <n v="70200"/>
    <n v="35536"/>
    <n v="51"/>
    <x v="0"/>
    <n v="523"/>
    <m/>
    <s v="AU"/>
    <s v="AUD"/>
    <n v="1557637200"/>
    <x v="813"/>
    <n v="1558760400"/>
    <d v="2019-05-25T00:00:00"/>
  </r>
  <r>
    <x v="893"/>
    <s v="Diverse client-driven conglomeration"/>
    <n v="6400"/>
    <n v="3676"/>
    <n v="57"/>
    <x v="0"/>
    <n v="141"/>
    <m/>
    <s v="GB"/>
    <s v="GBP"/>
    <n v="1375592400"/>
    <x v="814"/>
    <n v="1376629200"/>
    <d v="2013-08-16T00:00:00"/>
  </r>
  <r>
    <x v="894"/>
    <s v="Configurable upward-trending solution"/>
    <n v="125900"/>
    <n v="195936"/>
    <n v="156"/>
    <x v="1"/>
    <n v="1866"/>
    <m/>
    <s v="GB"/>
    <s v="GBP"/>
    <n v="1503982800"/>
    <x v="80"/>
    <n v="1504760400"/>
    <d v="2017-09-07T00:00:00"/>
  </r>
  <r>
    <x v="895"/>
    <s v="Persistent bandwidth-monitored framework"/>
    <n v="3700"/>
    <n v="1343"/>
    <n v="36"/>
    <x v="0"/>
    <n v="52"/>
    <m/>
    <s v="US"/>
    <s v="USD"/>
    <n v="1418882400"/>
    <x v="815"/>
    <n v="1419660000"/>
    <d v="2014-12-27T00:00:00"/>
  </r>
  <r>
    <x v="896"/>
    <s v="Polarized discrete product"/>
    <n v="3600"/>
    <n v="2097"/>
    <n v="58"/>
    <x v="2"/>
    <n v="27"/>
    <m/>
    <s v="GB"/>
    <s v="GBP"/>
    <n v="1309237200"/>
    <x v="816"/>
    <n v="1311310800"/>
    <d v="2011-07-22T00:00:00"/>
  </r>
  <r>
    <x v="897"/>
    <s v="Seamless dynamic website"/>
    <n v="3800"/>
    <n v="9021"/>
    <n v="237"/>
    <x v="1"/>
    <n v="156"/>
    <m/>
    <s v="CH"/>
    <s v="CHF"/>
    <n v="1343365200"/>
    <x v="474"/>
    <n v="1344315600"/>
    <d v="2012-08-07T00:00:00"/>
  </r>
  <r>
    <x v="898"/>
    <s v="Extended multimedia firmware"/>
    <n v="35600"/>
    <n v="20915"/>
    <n v="59"/>
    <x v="0"/>
    <n v="225"/>
    <m/>
    <s v="AU"/>
    <s v="AUD"/>
    <n v="1507957200"/>
    <x v="817"/>
    <n v="1510725600"/>
    <d v="2017-11-15T00:00:00"/>
  </r>
  <r>
    <x v="899"/>
    <s v="Versatile directional project"/>
    <n v="5300"/>
    <n v="9676"/>
    <n v="183"/>
    <x v="1"/>
    <n v="255"/>
    <m/>
    <s v="US"/>
    <s v="USD"/>
    <n v="1549519200"/>
    <x v="818"/>
    <n v="1551247200"/>
    <d v="2019-02-27T00:00:00"/>
  </r>
  <r>
    <x v="900"/>
    <s v="Profound directional knowledge user"/>
    <n v="160400"/>
    <n v="1210"/>
    <n v="1"/>
    <x v="0"/>
    <n v="38"/>
    <m/>
    <s v="US"/>
    <s v="USD"/>
    <n v="1329026400"/>
    <x v="819"/>
    <n v="1330236000"/>
    <d v="2012-02-26T00:00:00"/>
  </r>
  <r>
    <x v="901"/>
    <s v="Ameliorated logistical capability"/>
    <n v="51400"/>
    <n v="90440"/>
    <n v="176"/>
    <x v="1"/>
    <n v="2261"/>
    <m/>
    <s v="US"/>
    <s v="USD"/>
    <n v="1544335200"/>
    <x v="609"/>
    <n v="1545112800"/>
    <d v="2018-12-18T00:00:00"/>
  </r>
  <r>
    <x v="902"/>
    <s v="Sharable discrete definition"/>
    <n v="1700"/>
    <n v="4044"/>
    <n v="238"/>
    <x v="1"/>
    <n v="40"/>
    <m/>
    <s v="US"/>
    <s v="USD"/>
    <n v="1279083600"/>
    <x v="547"/>
    <n v="1279170000"/>
    <d v="2010-07-15T00:00:00"/>
  </r>
  <r>
    <x v="903"/>
    <s v="User-friendly next generation core"/>
    <n v="39400"/>
    <n v="192292"/>
    <n v="488"/>
    <x v="1"/>
    <n v="2289"/>
    <m/>
    <s v="IT"/>
    <s v="EUR"/>
    <n v="1572498000"/>
    <x v="820"/>
    <n v="1573452000"/>
    <d v="2019-11-11T00:00:00"/>
  </r>
  <r>
    <x v="904"/>
    <s v="Profit-focused empowering system engine"/>
    <n v="3000"/>
    <n v="6722"/>
    <n v="224"/>
    <x v="1"/>
    <n v="65"/>
    <m/>
    <s v="US"/>
    <s v="USD"/>
    <n v="1506056400"/>
    <x v="821"/>
    <n v="1507093200"/>
    <d v="2017-10-04T00:00:00"/>
  </r>
  <r>
    <x v="905"/>
    <s v="Synchronized cohesive encoding"/>
    <n v="8700"/>
    <n v="1577"/>
    <n v="18"/>
    <x v="0"/>
    <n v="15"/>
    <m/>
    <s v="US"/>
    <s v="USD"/>
    <n v="1463029200"/>
    <x v="151"/>
    <n v="1463374800"/>
    <d v="2016-05-16T00:00:00"/>
  </r>
  <r>
    <x v="906"/>
    <s v="Synergistic dynamic utilization"/>
    <n v="7200"/>
    <n v="3301"/>
    <n v="46"/>
    <x v="0"/>
    <n v="37"/>
    <m/>
    <s v="US"/>
    <s v="USD"/>
    <n v="1342069200"/>
    <x v="822"/>
    <n v="1344574800"/>
    <d v="2012-08-10T00:00:00"/>
  </r>
  <r>
    <x v="907"/>
    <s v="Triple-buffered bi-directional model"/>
    <n v="167400"/>
    <n v="196386"/>
    <n v="117"/>
    <x v="1"/>
    <n v="3777"/>
    <m/>
    <s v="IT"/>
    <s v="EUR"/>
    <n v="1388296800"/>
    <x v="823"/>
    <n v="1389074400"/>
    <d v="2014-01-07T00:00:00"/>
  </r>
  <r>
    <x v="908"/>
    <s v="Polarized tertiary function"/>
    <n v="5500"/>
    <n v="11952"/>
    <n v="217"/>
    <x v="1"/>
    <n v="184"/>
    <m/>
    <s v="GB"/>
    <s v="GBP"/>
    <n v="1493787600"/>
    <x v="824"/>
    <n v="1494997200"/>
    <d v="2017-05-17T00:00:00"/>
  </r>
  <r>
    <x v="909"/>
    <s v="Configurable fault-tolerant structure"/>
    <n v="3500"/>
    <n v="3930"/>
    <n v="112"/>
    <x v="1"/>
    <n v="85"/>
    <m/>
    <s v="US"/>
    <s v="USD"/>
    <n v="1424844000"/>
    <x v="825"/>
    <n v="1425448800"/>
    <d v="2015-03-04T00:00:00"/>
  </r>
  <r>
    <x v="910"/>
    <s v="Digitized 24/7 budgetary management"/>
    <n v="7900"/>
    <n v="5729"/>
    <n v="73"/>
    <x v="0"/>
    <n v="112"/>
    <m/>
    <s v="US"/>
    <s v="USD"/>
    <n v="1403931600"/>
    <x v="826"/>
    <n v="1404104400"/>
    <d v="2014-06-30T00:00:00"/>
  </r>
  <r>
    <x v="911"/>
    <s v="Stand-alone zero tolerance algorithm"/>
    <n v="2300"/>
    <n v="4883"/>
    <n v="212"/>
    <x v="1"/>
    <n v="144"/>
    <m/>
    <s v="US"/>
    <s v="USD"/>
    <n v="1394514000"/>
    <x v="827"/>
    <n v="1394773200"/>
    <d v="2014-03-14T00:00:00"/>
  </r>
  <r>
    <x v="912"/>
    <s v="Implemented tangible support"/>
    <n v="73000"/>
    <n v="175015"/>
    <n v="240"/>
    <x v="1"/>
    <n v="1902"/>
    <m/>
    <s v="US"/>
    <s v="USD"/>
    <n v="1365397200"/>
    <x v="828"/>
    <n v="1366520400"/>
    <d v="2013-04-21T00:00:00"/>
  </r>
  <r>
    <x v="913"/>
    <s v="Reactive radical framework"/>
    <n v="6200"/>
    <n v="11280"/>
    <n v="182"/>
    <x v="1"/>
    <n v="105"/>
    <m/>
    <s v="US"/>
    <s v="USD"/>
    <n v="1456120800"/>
    <x v="829"/>
    <n v="1456639200"/>
    <d v="2016-02-28T00:00:00"/>
  </r>
  <r>
    <x v="914"/>
    <s v="Object-based full-range knowledge user"/>
    <n v="6100"/>
    <n v="10012"/>
    <n v="164"/>
    <x v="1"/>
    <n v="132"/>
    <m/>
    <s v="US"/>
    <s v="USD"/>
    <n v="1437714000"/>
    <x v="830"/>
    <n v="1438318800"/>
    <d v="2015-07-31T00:00:00"/>
  </r>
  <r>
    <x v="591"/>
    <s v="Enhanced composite contingency"/>
    <n v="103200"/>
    <n v="1690"/>
    <n v="2"/>
    <x v="0"/>
    <n v="21"/>
    <m/>
    <s v="US"/>
    <s v="USD"/>
    <n v="1563771600"/>
    <x v="831"/>
    <n v="1564030800"/>
    <d v="2019-07-25T00:00:00"/>
  </r>
  <r>
    <x v="915"/>
    <s v="Cloned fresh-thinking model"/>
    <n v="171000"/>
    <n v="84891"/>
    <n v="50"/>
    <x v="3"/>
    <n v="976"/>
    <m/>
    <s v="US"/>
    <s v="USD"/>
    <n v="1448517600"/>
    <x v="832"/>
    <n v="1449295200"/>
    <d v="2015-12-05T00:00:00"/>
  </r>
  <r>
    <x v="916"/>
    <s v="Total dedicated benchmark"/>
    <n v="9200"/>
    <n v="10093"/>
    <n v="110"/>
    <x v="1"/>
    <n v="96"/>
    <m/>
    <s v="US"/>
    <s v="USD"/>
    <n v="1528779600"/>
    <x v="833"/>
    <n v="1531890000"/>
    <d v="2018-07-18T00:00:00"/>
  </r>
  <r>
    <x v="917"/>
    <s v="Streamlined human-resource Graphic Interface"/>
    <n v="7800"/>
    <n v="3839"/>
    <n v="49"/>
    <x v="0"/>
    <n v="67"/>
    <m/>
    <s v="US"/>
    <s v="USD"/>
    <n v="1304744400"/>
    <x v="834"/>
    <n v="1306213200"/>
    <d v="2011-05-24T00:00:00"/>
  </r>
  <r>
    <x v="918"/>
    <s v="Upgradable analyzing core"/>
    <n v="9900"/>
    <n v="6161"/>
    <n v="62"/>
    <x v="2"/>
    <n v="66"/>
    <m/>
    <s v="CA"/>
    <s v="CAD"/>
    <n v="1354341600"/>
    <x v="835"/>
    <n v="1356242400"/>
    <d v="2012-12-23T00:00:00"/>
  </r>
  <r>
    <x v="919"/>
    <s v="Profound exuding pricing structure"/>
    <n v="43000"/>
    <n v="5615"/>
    <n v="13"/>
    <x v="0"/>
    <n v="78"/>
    <m/>
    <s v="US"/>
    <s v="USD"/>
    <n v="1294552800"/>
    <x v="836"/>
    <n v="1297576800"/>
    <d v="2011-02-13T00:00:00"/>
  </r>
  <r>
    <x v="916"/>
    <s v="Horizontal optimizing model"/>
    <n v="9600"/>
    <n v="6205"/>
    <n v="65"/>
    <x v="0"/>
    <n v="67"/>
    <m/>
    <s v="AU"/>
    <s v="AUD"/>
    <n v="1295935200"/>
    <x v="837"/>
    <n v="1296194400"/>
    <d v="2011-01-28T00:00:00"/>
  </r>
  <r>
    <x v="920"/>
    <s v="Synchronized fault-tolerant algorithm"/>
    <n v="7500"/>
    <n v="11969"/>
    <n v="160"/>
    <x v="1"/>
    <n v="114"/>
    <m/>
    <s v="US"/>
    <s v="USD"/>
    <n v="1411534800"/>
    <x v="219"/>
    <n v="1414558800"/>
    <d v="2014-10-29T00:00:00"/>
  </r>
  <r>
    <x v="921"/>
    <s v="Streamlined 5thgeneration intranet"/>
    <n v="10000"/>
    <n v="8142"/>
    <n v="81"/>
    <x v="0"/>
    <n v="263"/>
    <m/>
    <s v="AU"/>
    <s v="AUD"/>
    <n v="1486706400"/>
    <x v="365"/>
    <n v="1488348000"/>
    <d v="2017-03-01T00:00:00"/>
  </r>
  <r>
    <x v="922"/>
    <s v="Cross-group clear-thinking task-force"/>
    <n v="172000"/>
    <n v="55805"/>
    <n v="32"/>
    <x v="0"/>
    <n v="1691"/>
    <m/>
    <s v="US"/>
    <s v="USD"/>
    <n v="1333602000"/>
    <x v="838"/>
    <n v="1334898000"/>
    <d v="2012-04-20T00:00:00"/>
  </r>
  <r>
    <x v="923"/>
    <s v="Public-key bandwidth-monitored intranet"/>
    <n v="153700"/>
    <n v="15238"/>
    <n v="10"/>
    <x v="0"/>
    <n v="181"/>
    <m/>
    <s v="US"/>
    <s v="USD"/>
    <n v="1308200400"/>
    <x v="839"/>
    <n v="1308373200"/>
    <d v="2011-06-18T00:00:00"/>
  </r>
  <r>
    <x v="924"/>
    <s v="Upgradable clear-thinking hardware"/>
    <n v="3600"/>
    <n v="961"/>
    <n v="27"/>
    <x v="0"/>
    <n v="13"/>
    <m/>
    <s v="US"/>
    <s v="USD"/>
    <n v="1411707600"/>
    <x v="840"/>
    <n v="1412312400"/>
    <d v="2014-10-03T00:00:00"/>
  </r>
  <r>
    <x v="925"/>
    <s v="Integrated holistic paradigm"/>
    <n v="9400"/>
    <n v="5918"/>
    <n v="63"/>
    <x v="3"/>
    <n v="160"/>
    <m/>
    <s v="US"/>
    <s v="USD"/>
    <n v="1418364000"/>
    <x v="841"/>
    <n v="1419228000"/>
    <d v="2014-12-22T00:00:00"/>
  </r>
  <r>
    <x v="926"/>
    <s v="Seamless clear-thinking conglomeration"/>
    <n v="5900"/>
    <n v="9520"/>
    <n v="161"/>
    <x v="1"/>
    <n v="203"/>
    <m/>
    <s v="US"/>
    <s v="USD"/>
    <n v="1429333200"/>
    <x v="842"/>
    <n v="1430974800"/>
    <d v="2015-05-07T00:00:00"/>
  </r>
  <r>
    <x v="927"/>
    <s v="Persistent content-based methodology"/>
    <n v="100"/>
    <n v="5"/>
    <n v="5"/>
    <x v="0"/>
    <n v="1"/>
    <m/>
    <s v="US"/>
    <s v="USD"/>
    <n v="1555390800"/>
    <x v="843"/>
    <n v="1555822800"/>
    <d v="2019-04-21T00:00:00"/>
  </r>
  <r>
    <x v="928"/>
    <s v="Re-engineered 24hour matrix"/>
    <n v="14500"/>
    <n v="159056"/>
    <n v="1097"/>
    <x v="1"/>
    <n v="1559"/>
    <m/>
    <s v="US"/>
    <s v="USD"/>
    <n v="1482732000"/>
    <x v="844"/>
    <n v="1482818400"/>
    <d v="2016-12-27T00:00:00"/>
  </r>
  <r>
    <x v="929"/>
    <s v="Virtual multi-tasking core"/>
    <n v="145500"/>
    <n v="101987"/>
    <n v="70"/>
    <x v="3"/>
    <n v="2266"/>
    <m/>
    <s v="US"/>
    <s v="USD"/>
    <n v="1470718800"/>
    <x v="845"/>
    <n v="1471928400"/>
    <d v="2016-08-23T00:00:00"/>
  </r>
  <r>
    <x v="930"/>
    <s v="Streamlined fault-tolerant conglomeration"/>
    <n v="3300"/>
    <n v="1980"/>
    <n v="60"/>
    <x v="0"/>
    <n v="21"/>
    <m/>
    <s v="US"/>
    <s v="USD"/>
    <n v="1450591200"/>
    <x v="846"/>
    <n v="1453701600"/>
    <d v="2016-01-25T00:00:00"/>
  </r>
  <r>
    <x v="931"/>
    <s v="Enterprise-wide client-driven policy"/>
    <n v="42600"/>
    <n v="156384"/>
    <n v="367"/>
    <x v="1"/>
    <n v="1548"/>
    <m/>
    <s v="AU"/>
    <s v="AUD"/>
    <n v="1348290000"/>
    <x v="110"/>
    <n v="1350363600"/>
    <d v="2012-10-16T00:00:00"/>
  </r>
  <r>
    <x v="932"/>
    <s v="Function-based next generation emulation"/>
    <n v="700"/>
    <n v="7763"/>
    <n v="1109"/>
    <x v="1"/>
    <n v="80"/>
    <m/>
    <s v="US"/>
    <s v="USD"/>
    <n v="1353823200"/>
    <x v="847"/>
    <n v="1353996000"/>
    <d v="2012-11-27T00:00:00"/>
  </r>
  <r>
    <x v="933"/>
    <s v="Re-engineered composite focus group"/>
    <n v="187600"/>
    <n v="35698"/>
    <n v="19"/>
    <x v="0"/>
    <n v="830"/>
    <m/>
    <s v="US"/>
    <s v="USD"/>
    <n v="1450764000"/>
    <x v="848"/>
    <n v="1451109600"/>
    <d v="2015-12-26T00:00:00"/>
  </r>
  <r>
    <x v="934"/>
    <s v="Profound mission-critical function"/>
    <n v="9800"/>
    <n v="12434"/>
    <n v="127"/>
    <x v="1"/>
    <n v="131"/>
    <m/>
    <s v="US"/>
    <s v="USD"/>
    <n v="1329372000"/>
    <x v="849"/>
    <n v="1329631200"/>
    <d v="2012-02-19T00:00:00"/>
  </r>
  <r>
    <x v="935"/>
    <s v="De-engineered zero-defect open system"/>
    <n v="1100"/>
    <n v="8081"/>
    <n v="735"/>
    <x v="1"/>
    <n v="112"/>
    <m/>
    <s v="US"/>
    <s v="USD"/>
    <n v="1277096400"/>
    <x v="780"/>
    <n v="1278997200"/>
    <d v="2010-07-13T00:00:00"/>
  </r>
  <r>
    <x v="936"/>
    <s v="Operative hybrid utilization"/>
    <n v="145000"/>
    <n v="6631"/>
    <n v="5"/>
    <x v="0"/>
    <n v="130"/>
    <m/>
    <s v="US"/>
    <s v="USD"/>
    <n v="1277701200"/>
    <x v="140"/>
    <n v="1280120400"/>
    <d v="2010-07-26T00:00:00"/>
  </r>
  <r>
    <x v="937"/>
    <s v="Function-based interactive matrix"/>
    <n v="5500"/>
    <n v="4678"/>
    <n v="85"/>
    <x v="0"/>
    <n v="55"/>
    <m/>
    <s v="US"/>
    <s v="USD"/>
    <n v="1454911200"/>
    <x v="850"/>
    <n v="1458104400"/>
    <d v="2016-03-16T00:00:00"/>
  </r>
  <r>
    <x v="938"/>
    <s v="Optimized content-based collaboration"/>
    <n v="5700"/>
    <n v="6800"/>
    <n v="119"/>
    <x v="1"/>
    <n v="155"/>
    <m/>
    <s v="US"/>
    <s v="USD"/>
    <n v="1297922400"/>
    <x v="851"/>
    <n v="1298268000"/>
    <d v="2011-02-21T00:00:00"/>
  </r>
  <r>
    <x v="939"/>
    <s v="User-centric cohesive policy"/>
    <n v="3600"/>
    <n v="10657"/>
    <n v="296"/>
    <x v="1"/>
    <n v="266"/>
    <m/>
    <s v="US"/>
    <s v="USD"/>
    <n v="1384408800"/>
    <x v="852"/>
    <n v="1386223200"/>
    <d v="2013-12-05T00:00:00"/>
  </r>
  <r>
    <x v="940"/>
    <s v="Ergonomic methodical hub"/>
    <n v="5900"/>
    <n v="4997"/>
    <n v="85"/>
    <x v="0"/>
    <n v="114"/>
    <m/>
    <s v="IT"/>
    <s v="EUR"/>
    <n v="1299304800"/>
    <x v="853"/>
    <n v="1299823200"/>
    <d v="2011-03-11T00:00:00"/>
  </r>
  <r>
    <x v="941"/>
    <s v="Devolved disintermediate encryption"/>
    <n v="3700"/>
    <n v="13164"/>
    <n v="356"/>
    <x v="1"/>
    <n v="155"/>
    <m/>
    <s v="US"/>
    <s v="USD"/>
    <n v="1431320400"/>
    <x v="854"/>
    <n v="1431752400"/>
    <d v="2015-05-16T00:00:00"/>
  </r>
  <r>
    <x v="942"/>
    <s v="Phased clear-thinking policy"/>
    <n v="2200"/>
    <n v="8501"/>
    <n v="386"/>
    <x v="1"/>
    <n v="207"/>
    <m/>
    <s v="GB"/>
    <s v="GBP"/>
    <n v="1264399200"/>
    <x v="67"/>
    <n v="1267855200"/>
    <d v="2010-03-06T00:00:00"/>
  </r>
  <r>
    <x v="411"/>
    <s v="Seamless solution-oriented capacity"/>
    <n v="1700"/>
    <n v="13468"/>
    <n v="792"/>
    <x v="1"/>
    <n v="245"/>
    <m/>
    <s v="US"/>
    <s v="USD"/>
    <n v="1497502800"/>
    <x v="855"/>
    <n v="1497675600"/>
    <d v="2017-06-17T00:00:00"/>
  </r>
  <r>
    <x v="943"/>
    <s v="Organized human-resource attitude"/>
    <n v="88400"/>
    <n v="121138"/>
    <n v="137"/>
    <x v="1"/>
    <n v="1573"/>
    <m/>
    <s v="US"/>
    <s v="USD"/>
    <n v="1333688400"/>
    <x v="107"/>
    <n v="1336885200"/>
    <d v="2012-05-13T00:00:00"/>
  </r>
  <r>
    <x v="944"/>
    <s v="Open-architected disintermediate budgetary management"/>
    <n v="2400"/>
    <n v="8117"/>
    <n v="338"/>
    <x v="1"/>
    <n v="114"/>
    <m/>
    <s v="US"/>
    <s v="USD"/>
    <n v="1293861600"/>
    <x v="344"/>
    <n v="1295157600"/>
    <d v="2011-01-16T00:00:00"/>
  </r>
  <r>
    <x v="945"/>
    <s v="Multi-lateral radical solution"/>
    <n v="7900"/>
    <n v="8550"/>
    <n v="108"/>
    <x v="1"/>
    <n v="93"/>
    <m/>
    <s v="US"/>
    <s v="USD"/>
    <n v="1576994400"/>
    <x v="856"/>
    <n v="1577599200"/>
    <d v="2019-12-29T00:00:00"/>
  </r>
  <r>
    <x v="946"/>
    <s v="Inverse context-sensitive info-mediaries"/>
    <n v="94900"/>
    <n v="57659"/>
    <n v="61"/>
    <x v="0"/>
    <n v="594"/>
    <m/>
    <s v="US"/>
    <s v="USD"/>
    <n v="1304917200"/>
    <x v="857"/>
    <n v="1305003600"/>
    <d v="2011-05-10T00:00:00"/>
  </r>
  <r>
    <x v="947"/>
    <s v="Versatile neutral workforce"/>
    <n v="5100"/>
    <n v="1414"/>
    <n v="28"/>
    <x v="0"/>
    <n v="24"/>
    <m/>
    <s v="US"/>
    <s v="USD"/>
    <n v="1381208400"/>
    <x v="858"/>
    <n v="1381726800"/>
    <d v="2013-10-14T00:00:00"/>
  </r>
  <r>
    <x v="948"/>
    <s v="Multi-tiered systematic knowledge user"/>
    <n v="42700"/>
    <n v="97524"/>
    <n v="228"/>
    <x v="1"/>
    <n v="1681"/>
    <m/>
    <s v="US"/>
    <s v="USD"/>
    <n v="1401685200"/>
    <x v="859"/>
    <n v="1402462800"/>
    <d v="2014-06-11T00:00:00"/>
  </r>
  <r>
    <x v="949"/>
    <s v="Programmable multi-state algorithm"/>
    <n v="121100"/>
    <n v="26176"/>
    <n v="22"/>
    <x v="0"/>
    <n v="252"/>
    <m/>
    <s v="US"/>
    <s v="USD"/>
    <n v="1291960800"/>
    <x v="860"/>
    <n v="1292133600"/>
    <d v="2010-12-12T00:00:00"/>
  </r>
  <r>
    <x v="950"/>
    <s v="Multi-channeled reciprocal interface"/>
    <n v="800"/>
    <n v="2991"/>
    <n v="374"/>
    <x v="1"/>
    <n v="32"/>
    <m/>
    <s v="US"/>
    <s v="USD"/>
    <n v="1368853200"/>
    <x v="170"/>
    <n v="1368939600"/>
    <d v="2013-05-19T00:00:00"/>
  </r>
  <r>
    <x v="951"/>
    <s v="Right-sized maximized migration"/>
    <n v="5400"/>
    <n v="8366"/>
    <n v="155"/>
    <x v="1"/>
    <n v="135"/>
    <m/>
    <s v="US"/>
    <s v="USD"/>
    <n v="1448776800"/>
    <x v="861"/>
    <n v="1452146400"/>
    <d v="2016-01-07T00:00:00"/>
  </r>
  <r>
    <x v="952"/>
    <s v="Self-enabling value-added artificial intelligence"/>
    <n v="4000"/>
    <n v="12886"/>
    <n v="322"/>
    <x v="1"/>
    <n v="140"/>
    <m/>
    <s v="US"/>
    <s v="USD"/>
    <n v="1296194400"/>
    <x v="862"/>
    <n v="1296712800"/>
    <d v="2011-02-03T00:00:00"/>
  </r>
  <r>
    <x v="597"/>
    <s v="Vision-oriented interactive solution"/>
    <n v="7000"/>
    <n v="5177"/>
    <n v="74"/>
    <x v="0"/>
    <n v="67"/>
    <m/>
    <s v="US"/>
    <s v="USD"/>
    <n v="1517983200"/>
    <x v="863"/>
    <n v="1520748000"/>
    <d v="2018-03-11T00:00:00"/>
  </r>
  <r>
    <x v="953"/>
    <s v="Fundamental user-facing productivity"/>
    <n v="1000"/>
    <n v="8641"/>
    <n v="864"/>
    <x v="1"/>
    <n v="92"/>
    <m/>
    <s v="US"/>
    <s v="USD"/>
    <n v="1478930400"/>
    <x v="864"/>
    <n v="1480831200"/>
    <d v="2016-12-04T00:00:00"/>
  </r>
  <r>
    <x v="954"/>
    <s v="Innovative well-modulated capability"/>
    <n v="60200"/>
    <n v="86244"/>
    <n v="143"/>
    <x v="1"/>
    <n v="1015"/>
    <m/>
    <s v="GB"/>
    <s v="GBP"/>
    <n v="1426395600"/>
    <x v="527"/>
    <n v="1426914000"/>
    <d v="2015-03-21T00:00:00"/>
  </r>
  <r>
    <x v="955"/>
    <s v="Universal fault-tolerant orchestration"/>
    <n v="195200"/>
    <n v="78630"/>
    <n v="40"/>
    <x v="0"/>
    <n v="742"/>
    <m/>
    <s v="US"/>
    <s v="USD"/>
    <n v="1446181200"/>
    <x v="865"/>
    <n v="1446616800"/>
    <d v="2015-11-04T00:00:00"/>
  </r>
  <r>
    <x v="956"/>
    <s v="Grass-roots executive synergy"/>
    <n v="6700"/>
    <n v="11941"/>
    <n v="178"/>
    <x v="1"/>
    <n v="323"/>
    <m/>
    <s v="US"/>
    <s v="USD"/>
    <n v="1514181600"/>
    <x v="866"/>
    <n v="1517032800"/>
    <d v="2018-01-27T00:00:00"/>
  </r>
  <r>
    <x v="957"/>
    <s v="Multi-layered optimal application"/>
    <n v="7200"/>
    <n v="6115"/>
    <n v="85"/>
    <x v="0"/>
    <n v="75"/>
    <m/>
    <s v="US"/>
    <s v="USD"/>
    <n v="1311051600"/>
    <x v="867"/>
    <n v="1311224400"/>
    <d v="2011-07-21T00:00:00"/>
  </r>
  <r>
    <x v="958"/>
    <s v="Business-focused full-range core"/>
    <n v="129100"/>
    <n v="188404"/>
    <n v="146"/>
    <x v="1"/>
    <n v="2326"/>
    <m/>
    <s v="US"/>
    <s v="USD"/>
    <n v="1564894800"/>
    <x v="868"/>
    <n v="1566190800"/>
    <d v="2019-08-19T00:00:00"/>
  </r>
  <r>
    <x v="959"/>
    <s v="Exclusive system-worthy Graphic Interface"/>
    <n v="6500"/>
    <n v="9910"/>
    <n v="152"/>
    <x v="1"/>
    <n v="381"/>
    <m/>
    <s v="US"/>
    <s v="USD"/>
    <n v="1567918800"/>
    <x v="105"/>
    <n v="1570165200"/>
    <d v="2019-10-04T00:00:00"/>
  </r>
  <r>
    <x v="960"/>
    <s v="Enhanced optimal ability"/>
    <n v="170600"/>
    <n v="114523"/>
    <n v="67"/>
    <x v="0"/>
    <n v="4405"/>
    <m/>
    <s v="US"/>
    <s v="USD"/>
    <n v="1386309600"/>
    <x v="481"/>
    <n v="1388556000"/>
    <d v="2014-01-01T00:00:00"/>
  </r>
  <r>
    <x v="961"/>
    <s v="Optional zero administration neural-net"/>
    <n v="7800"/>
    <n v="3144"/>
    <n v="40"/>
    <x v="0"/>
    <n v="92"/>
    <m/>
    <s v="US"/>
    <s v="USD"/>
    <n v="1301979600"/>
    <x v="253"/>
    <n v="1303189200"/>
    <d v="2011-04-19T00:00:00"/>
  </r>
  <r>
    <x v="962"/>
    <s v="Ameliorated foreground focus group"/>
    <n v="6200"/>
    <n v="13441"/>
    <n v="217"/>
    <x v="1"/>
    <n v="480"/>
    <m/>
    <s v="US"/>
    <s v="USD"/>
    <n v="1493269200"/>
    <x v="869"/>
    <n v="1494478800"/>
    <d v="2017-05-11T00:00:00"/>
  </r>
  <r>
    <x v="963"/>
    <s v="Triple-buffered multi-tasking matrices"/>
    <n v="9400"/>
    <n v="4899"/>
    <n v="52"/>
    <x v="0"/>
    <n v="64"/>
    <m/>
    <s v="US"/>
    <s v="USD"/>
    <n v="1478930400"/>
    <x v="864"/>
    <n v="1480744800"/>
    <d v="2016-12-03T00:00:00"/>
  </r>
  <r>
    <x v="964"/>
    <s v="Versatile dedicated migration"/>
    <n v="2400"/>
    <n v="11990"/>
    <n v="500"/>
    <x v="1"/>
    <n v="226"/>
    <m/>
    <s v="US"/>
    <s v="USD"/>
    <n v="1555390800"/>
    <x v="843"/>
    <n v="1555822800"/>
    <d v="2019-04-21T00:00:00"/>
  </r>
  <r>
    <x v="965"/>
    <s v="Devolved foreground customer loyalty"/>
    <n v="7800"/>
    <n v="6839"/>
    <n v="88"/>
    <x v="0"/>
    <n v="64"/>
    <m/>
    <s v="US"/>
    <s v="USD"/>
    <n v="1456984800"/>
    <x v="289"/>
    <n v="1458882000"/>
    <d v="2016-03-25T00:00:00"/>
  </r>
  <r>
    <x v="509"/>
    <s v="Reduced reciprocal focus group"/>
    <n v="9800"/>
    <n v="11091"/>
    <n v="113"/>
    <x v="1"/>
    <n v="241"/>
    <m/>
    <s v="US"/>
    <s v="USD"/>
    <n v="1411621200"/>
    <x v="870"/>
    <n v="1411966800"/>
    <d v="2014-09-29T00:00:00"/>
  </r>
  <r>
    <x v="966"/>
    <s v="Networked global migration"/>
    <n v="3100"/>
    <n v="13223"/>
    <n v="427"/>
    <x v="1"/>
    <n v="132"/>
    <m/>
    <s v="US"/>
    <s v="USD"/>
    <n v="1525669200"/>
    <x v="871"/>
    <n v="1526878800"/>
    <d v="2018-05-21T00:00:00"/>
  </r>
  <r>
    <x v="967"/>
    <s v="De-engineered even-keeled definition"/>
    <n v="9800"/>
    <n v="7608"/>
    <n v="78"/>
    <x v="3"/>
    <n v="75"/>
    <m/>
    <s v="IT"/>
    <s v="EUR"/>
    <n v="1450936800"/>
    <x v="872"/>
    <n v="1452405600"/>
    <d v="2016-01-10T00:00:00"/>
  </r>
  <r>
    <x v="968"/>
    <s v="Implemented bi-directional flexibility"/>
    <n v="141100"/>
    <n v="74073"/>
    <n v="52"/>
    <x v="0"/>
    <n v="842"/>
    <m/>
    <s v="US"/>
    <s v="USD"/>
    <n v="1413522000"/>
    <x v="873"/>
    <n v="1414040400"/>
    <d v="2014-10-23T00:00:00"/>
  </r>
  <r>
    <x v="969"/>
    <s v="Vision-oriented scalable definition"/>
    <n v="97300"/>
    <n v="153216"/>
    <n v="157"/>
    <x v="1"/>
    <n v="2043"/>
    <m/>
    <s v="US"/>
    <s v="USD"/>
    <n v="1541307600"/>
    <x v="874"/>
    <n v="1543816800"/>
    <d v="2018-12-03T00:00:00"/>
  </r>
  <r>
    <x v="970"/>
    <s v="Future-proofed upward-trending migration"/>
    <n v="6600"/>
    <n v="4814"/>
    <n v="73"/>
    <x v="0"/>
    <n v="112"/>
    <m/>
    <s v="US"/>
    <s v="USD"/>
    <n v="1357106400"/>
    <x v="875"/>
    <n v="1359698400"/>
    <d v="2013-02-01T00:00:00"/>
  </r>
  <r>
    <x v="971"/>
    <s v="Right-sized full-range throughput"/>
    <n v="7600"/>
    <n v="4603"/>
    <n v="61"/>
    <x v="3"/>
    <n v="139"/>
    <m/>
    <s v="IT"/>
    <s v="EUR"/>
    <n v="1390197600"/>
    <x v="876"/>
    <n v="1390629600"/>
    <d v="2014-01-25T00:00:00"/>
  </r>
  <r>
    <x v="972"/>
    <s v="Polarized composite customer loyalty"/>
    <n v="66600"/>
    <n v="37823"/>
    <n v="57"/>
    <x v="0"/>
    <n v="374"/>
    <m/>
    <s v="US"/>
    <s v="USD"/>
    <n v="1265868000"/>
    <x v="877"/>
    <n v="1267077600"/>
    <d v="2010-02-25T00:00:00"/>
  </r>
  <r>
    <x v="973"/>
    <s v="Expanded eco-centric policy"/>
    <n v="111100"/>
    <n v="62819"/>
    <n v="57"/>
    <x v="3"/>
    <n v="1122"/>
    <m/>
    <s v="US"/>
    <s v="USD"/>
    <n v="1467176400"/>
    <x v="878"/>
    <n v="1467781200"/>
    <d v="2016-07-06T00:00:00"/>
  </r>
  <r>
    <x v="974"/>
    <m/>
    <m/>
    <m/>
    <m/>
    <x v="4"/>
    <m/>
    <m/>
    <m/>
    <m/>
    <m/>
    <x v="879"/>
    <m/>
    <m/>
  </r>
  <r>
    <x v="974"/>
    <m/>
    <m/>
    <m/>
    <m/>
    <x v="4"/>
    <m/>
    <m/>
    <m/>
    <m/>
    <m/>
    <x v="879"/>
    <m/>
    <m/>
  </r>
  <r>
    <x v="974"/>
    <m/>
    <m/>
    <m/>
    <m/>
    <x v="4"/>
    <m/>
    <m/>
    <m/>
    <m/>
    <m/>
    <x v="87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F370C-4C64-41BF-9F76-20ED75CC0BA4}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56E33-8E52-40C3-AC6E-B0D1CB60269E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ame="Parent Category " axis="axisPage" multipleItemSelectionAllowed="1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h="1" sd="0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2A4B7-B279-42EF-BFD0-AE41964D1C9D}" name="PivotTable15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15">
    <pivotField axis="axisPage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multipleItemSelectionAllowed="1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0" hier="-1"/>
    <pageField fld="14" hier="-1"/>
  </pageFields>
  <dataFields count="1">
    <dataField name="Count of outcom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3"/>
  <sheetViews>
    <sheetView topLeftCell="D178" workbookViewId="0">
      <selection activeCell="B9" sqref="B9"/>
    </sheetView>
  </sheetViews>
  <sheetFormatPr defaultColWidth="11" defaultRowHeight="15.75" x14ac:dyDescent="0.25"/>
  <cols>
    <col min="1" max="1" width="4.875" bestFit="1" customWidth="1"/>
    <col min="2" max="2" width="30.625" style="4" bestFit="1" customWidth="1"/>
    <col min="3" max="3" width="33.5" style="3" customWidth="1"/>
    <col min="8" max="8" width="13" bestFit="1" customWidth="1"/>
    <col min="9" max="9" width="13" customWidth="1"/>
    <col min="12" max="12" width="11.125" bestFit="1" customWidth="1"/>
    <col min="13" max="13" width="11.125" style="9" customWidth="1"/>
    <col min="14" max="14" width="11.125" bestFit="1" customWidth="1"/>
    <col min="15" max="15" width="11.125" style="9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ROUND(SUM(E2/D2)*100,0)</f>
        <v>0</v>
      </c>
      <c r="G2" t="s">
        <v>14</v>
      </c>
      <c r="H2">
        <v>0</v>
      </c>
      <c r="I2" s="12">
        <f t="shared" ref="I2:I17" si="0">SUM((H2/$H$1003))</f>
        <v>0</v>
      </c>
      <c r="J2" t="s">
        <v>15</v>
      </c>
      <c r="K2" t="s">
        <v>16</v>
      </c>
      <c r="L2">
        <v>1448690400</v>
      </c>
      <c r="M2" s="8">
        <v>42336</v>
      </c>
      <c r="N2">
        <v>1450159200</v>
      </c>
      <c r="O2" s="10">
        <v>42353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1">ROUND(SUM(E3/D3)*100,0)</f>
        <v>1040</v>
      </c>
      <c r="G3" t="s">
        <v>20</v>
      </c>
      <c r="H3">
        <v>158</v>
      </c>
      <c r="I3" s="12">
        <f t="shared" si="0"/>
        <v>0.2173314993122421</v>
      </c>
      <c r="J3" t="s">
        <v>21</v>
      </c>
      <c r="K3" t="s">
        <v>22</v>
      </c>
      <c r="L3">
        <v>1408424400</v>
      </c>
      <c r="M3" s="8">
        <v>41870</v>
      </c>
      <c r="N3">
        <v>1408597200</v>
      </c>
      <c r="O3" s="10">
        <v>41872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1"/>
        <v>131</v>
      </c>
      <c r="G4" t="s">
        <v>20</v>
      </c>
      <c r="H4">
        <v>1425</v>
      </c>
      <c r="I4" s="12">
        <f t="shared" si="0"/>
        <v>1.9601100412654746</v>
      </c>
      <c r="J4" t="s">
        <v>26</v>
      </c>
      <c r="K4" t="s">
        <v>27</v>
      </c>
      <c r="L4">
        <v>1384668000</v>
      </c>
      <c r="M4" s="8">
        <v>41595</v>
      </c>
      <c r="N4">
        <v>1384840800</v>
      </c>
      <c r="O4" s="10">
        <v>41597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 s="12">
        <f t="shared" si="0"/>
        <v>3.3012379642365884E-2</v>
      </c>
      <c r="J5" t="s">
        <v>21</v>
      </c>
      <c r="K5" t="s">
        <v>22</v>
      </c>
      <c r="L5">
        <v>1565499600</v>
      </c>
      <c r="M5" s="8">
        <v>43688</v>
      </c>
      <c r="N5">
        <v>1568955600</v>
      </c>
      <c r="O5" s="10">
        <v>43728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1"/>
        <v>69</v>
      </c>
      <c r="G6" t="s">
        <v>14</v>
      </c>
      <c r="H6">
        <v>53</v>
      </c>
      <c r="I6" s="12">
        <f t="shared" si="0"/>
        <v>7.2902338376891335E-2</v>
      </c>
      <c r="J6" t="s">
        <v>21</v>
      </c>
      <c r="K6" t="s">
        <v>22</v>
      </c>
      <c r="L6">
        <v>1547964000</v>
      </c>
      <c r="M6" s="8">
        <v>43485</v>
      </c>
      <c r="N6">
        <v>1548309600</v>
      </c>
      <c r="O6" s="10">
        <v>43489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 s="12">
        <f t="shared" si="0"/>
        <v>0.23933975240715269</v>
      </c>
      <c r="J7" t="s">
        <v>36</v>
      </c>
      <c r="K7" t="s">
        <v>37</v>
      </c>
      <c r="L7">
        <v>1346130000</v>
      </c>
      <c r="M7" s="8">
        <v>41149</v>
      </c>
      <c r="N7">
        <v>1347080400</v>
      </c>
      <c r="O7" s="10">
        <v>41160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 s="12">
        <f t="shared" si="0"/>
        <v>2.4759284731774415E-2</v>
      </c>
      <c r="J8" t="s">
        <v>40</v>
      </c>
      <c r="K8" t="s">
        <v>41</v>
      </c>
      <c r="L8">
        <v>1505278800</v>
      </c>
      <c r="M8" s="8">
        <v>42991</v>
      </c>
      <c r="N8">
        <v>1505365200</v>
      </c>
      <c r="O8" s="10">
        <v>42992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 s="12">
        <f t="shared" si="0"/>
        <v>0.31224209078404402</v>
      </c>
      <c r="J9" t="s">
        <v>36</v>
      </c>
      <c r="K9" t="s">
        <v>37</v>
      </c>
      <c r="L9">
        <v>1439442000</v>
      </c>
      <c r="M9" s="8">
        <v>42229</v>
      </c>
      <c r="N9">
        <v>1439614800</v>
      </c>
      <c r="O9" s="10">
        <v>42231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 s="12">
        <f t="shared" si="0"/>
        <v>0.97386519944979366</v>
      </c>
      <c r="J10" t="s">
        <v>36</v>
      </c>
      <c r="K10" t="s">
        <v>37</v>
      </c>
      <c r="L10">
        <v>1281330000</v>
      </c>
      <c r="M10" s="8">
        <v>40399</v>
      </c>
      <c r="N10">
        <v>1281502800</v>
      </c>
      <c r="O10" s="10">
        <v>40401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 s="12">
        <f t="shared" si="0"/>
        <v>6.0522696011004129E-2</v>
      </c>
      <c r="J11" t="s">
        <v>21</v>
      </c>
      <c r="K11" t="s">
        <v>22</v>
      </c>
      <c r="L11">
        <v>1379566800</v>
      </c>
      <c r="M11" s="8">
        <v>41536</v>
      </c>
      <c r="N11">
        <v>1383804000</v>
      </c>
      <c r="O11" s="10">
        <v>41585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1"/>
        <v>266</v>
      </c>
      <c r="G12" t="s">
        <v>20</v>
      </c>
      <c r="H12">
        <v>220</v>
      </c>
      <c r="I12" s="12">
        <f t="shared" si="0"/>
        <v>0.30261348005502064</v>
      </c>
      <c r="J12" t="s">
        <v>21</v>
      </c>
      <c r="K12" t="s">
        <v>22</v>
      </c>
      <c r="L12">
        <v>1281762000</v>
      </c>
      <c r="M12" s="8">
        <v>40404</v>
      </c>
      <c r="N12">
        <v>1285909200</v>
      </c>
      <c r="O12" s="10">
        <v>40452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1"/>
        <v>48</v>
      </c>
      <c r="G13" t="s">
        <v>14</v>
      </c>
      <c r="H13">
        <v>27</v>
      </c>
      <c r="I13" s="12">
        <f t="shared" si="0"/>
        <v>3.7138927097661624E-2</v>
      </c>
      <c r="J13" t="s">
        <v>21</v>
      </c>
      <c r="K13" t="s">
        <v>22</v>
      </c>
      <c r="L13">
        <v>1285045200</v>
      </c>
      <c r="M13" s="8">
        <v>40442</v>
      </c>
      <c r="N13">
        <v>1285563600</v>
      </c>
      <c r="O13" s="10">
        <v>40448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1"/>
        <v>89</v>
      </c>
      <c r="G14" t="s">
        <v>14</v>
      </c>
      <c r="H14">
        <v>55</v>
      </c>
      <c r="I14" s="12">
        <f t="shared" si="0"/>
        <v>7.5653370013755161E-2</v>
      </c>
      <c r="J14" t="s">
        <v>21</v>
      </c>
      <c r="K14" t="s">
        <v>22</v>
      </c>
      <c r="L14">
        <v>1571720400</v>
      </c>
      <c r="M14" s="8">
        <v>43760</v>
      </c>
      <c r="N14">
        <v>1572411600</v>
      </c>
      <c r="O14" s="10">
        <v>43768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1"/>
        <v>245</v>
      </c>
      <c r="G15" t="s">
        <v>20</v>
      </c>
      <c r="H15">
        <v>98</v>
      </c>
      <c r="I15" s="12">
        <f t="shared" si="0"/>
        <v>0.13480055020632736</v>
      </c>
      <c r="J15" t="s">
        <v>21</v>
      </c>
      <c r="K15" t="s">
        <v>22</v>
      </c>
      <c r="L15">
        <v>1465621200</v>
      </c>
      <c r="M15" s="8">
        <v>42532</v>
      </c>
      <c r="N15">
        <v>1466658000</v>
      </c>
      <c r="O15" s="10">
        <v>42544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 s="12">
        <f t="shared" si="0"/>
        <v>0.27510316368638238</v>
      </c>
      <c r="J16" t="s">
        <v>21</v>
      </c>
      <c r="K16" t="s">
        <v>22</v>
      </c>
      <c r="L16">
        <v>1331013600</v>
      </c>
      <c r="M16" s="8">
        <v>40974</v>
      </c>
      <c r="N16">
        <v>1333342800</v>
      </c>
      <c r="O16" s="10">
        <v>41001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1"/>
        <v>47</v>
      </c>
      <c r="G17" t="s">
        <v>14</v>
      </c>
      <c r="H17">
        <v>452</v>
      </c>
      <c r="I17" s="12">
        <f t="shared" si="0"/>
        <v>0.62173314993122419</v>
      </c>
      <c r="J17" t="s">
        <v>21</v>
      </c>
      <c r="K17" t="s">
        <v>22</v>
      </c>
      <c r="L17">
        <v>1575957600</v>
      </c>
      <c r="M17" s="8">
        <v>43809</v>
      </c>
      <c r="N17">
        <v>1576303200</v>
      </c>
      <c r="O17" s="10">
        <v>43813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1"/>
        <v>649</v>
      </c>
      <c r="G18" t="s">
        <v>20</v>
      </c>
      <c r="H18">
        <v>100</v>
      </c>
      <c r="I18" s="12">
        <f t="shared" ref="I18:I19" si="2">SUM((H18/$H$1003))</f>
        <v>0.13755158184319119</v>
      </c>
      <c r="J18" t="s">
        <v>21</v>
      </c>
      <c r="K18" t="s">
        <v>22</v>
      </c>
      <c r="L18">
        <v>1390370400</v>
      </c>
      <c r="M18" s="8">
        <v>41661</v>
      </c>
      <c r="N18">
        <v>1392271200</v>
      </c>
      <c r="O18" s="10">
        <v>41683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1"/>
        <v>159</v>
      </c>
      <c r="G19" t="s">
        <v>20</v>
      </c>
      <c r="H19">
        <v>1249</v>
      </c>
      <c r="I19" s="12">
        <f t="shared" si="2"/>
        <v>1.7180192572214581</v>
      </c>
      <c r="J19" t="s">
        <v>21</v>
      </c>
      <c r="K19" t="s">
        <v>22</v>
      </c>
      <c r="L19">
        <v>1294812000</v>
      </c>
      <c r="M19" s="8">
        <v>40555</v>
      </c>
      <c r="N19">
        <v>1294898400</v>
      </c>
      <c r="O19" s="10">
        <v>40556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 s="12">
        <f>SUM((H20/$H$1003))</f>
        <v>0.18569463548830811</v>
      </c>
      <c r="J20" t="s">
        <v>21</v>
      </c>
      <c r="K20" t="s">
        <v>22</v>
      </c>
      <c r="L20">
        <v>1536382800</v>
      </c>
      <c r="M20" s="8">
        <v>43351</v>
      </c>
      <c r="N20">
        <v>1537074000</v>
      </c>
      <c r="O20" s="10">
        <v>43359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 s="12">
        <f t="shared" ref="I21:I84" si="3">SUM((H21/$H$1003))</f>
        <v>0.92709766162310869</v>
      </c>
      <c r="J21" t="s">
        <v>21</v>
      </c>
      <c r="K21" t="s">
        <v>22</v>
      </c>
      <c r="L21">
        <v>1551679200</v>
      </c>
      <c r="M21" s="8">
        <v>43528</v>
      </c>
      <c r="N21">
        <v>1553490000</v>
      </c>
      <c r="O21" s="10">
        <v>43549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1"/>
        <v>112</v>
      </c>
      <c r="G22" t="s">
        <v>20</v>
      </c>
      <c r="H22">
        <v>1396</v>
      </c>
      <c r="I22" s="12">
        <f t="shared" si="3"/>
        <v>1.920220082530949</v>
      </c>
      <c r="J22" t="s">
        <v>21</v>
      </c>
      <c r="K22" t="s">
        <v>22</v>
      </c>
      <c r="L22">
        <v>1406523600</v>
      </c>
      <c r="M22" s="8">
        <v>41848</v>
      </c>
      <c r="N22">
        <v>1406523600</v>
      </c>
      <c r="O22" s="10">
        <v>41848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 s="12">
        <f t="shared" si="3"/>
        <v>0.76753782668500692</v>
      </c>
      <c r="J23" t="s">
        <v>21</v>
      </c>
      <c r="K23" t="s">
        <v>22</v>
      </c>
      <c r="L23">
        <v>1313384400</v>
      </c>
      <c r="M23" s="8">
        <v>40770</v>
      </c>
      <c r="N23">
        <v>1316322000</v>
      </c>
      <c r="O23" s="10">
        <v>40804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1"/>
        <v>128</v>
      </c>
      <c r="G24" t="s">
        <v>20</v>
      </c>
      <c r="H24">
        <v>890</v>
      </c>
      <c r="I24" s="12">
        <f t="shared" si="3"/>
        <v>1.2242090784044017</v>
      </c>
      <c r="J24" t="s">
        <v>21</v>
      </c>
      <c r="K24" t="s">
        <v>22</v>
      </c>
      <c r="L24">
        <v>1522731600</v>
      </c>
      <c r="M24" s="8">
        <v>43193</v>
      </c>
      <c r="N24">
        <v>1524027600</v>
      </c>
      <c r="O24" s="10">
        <v>43208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1"/>
        <v>332</v>
      </c>
      <c r="G25" t="s">
        <v>20</v>
      </c>
      <c r="H25">
        <v>142</v>
      </c>
      <c r="I25" s="12">
        <f t="shared" si="3"/>
        <v>0.19532324621733149</v>
      </c>
      <c r="J25" t="s">
        <v>40</v>
      </c>
      <c r="K25" t="s">
        <v>41</v>
      </c>
      <c r="L25">
        <v>1550124000</v>
      </c>
      <c r="M25" s="8">
        <v>43510</v>
      </c>
      <c r="N25">
        <v>1554699600</v>
      </c>
      <c r="O25" s="10">
        <v>43563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 s="12">
        <f t="shared" si="3"/>
        <v>3.6767537826685008</v>
      </c>
      <c r="J26" t="s">
        <v>21</v>
      </c>
      <c r="K26" t="s">
        <v>22</v>
      </c>
      <c r="L26">
        <v>1403326800</v>
      </c>
      <c r="M26" s="8">
        <v>41811</v>
      </c>
      <c r="N26">
        <v>1403499600</v>
      </c>
      <c r="O26" s="10">
        <v>41813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1"/>
        <v>216</v>
      </c>
      <c r="G27" t="s">
        <v>20</v>
      </c>
      <c r="H27">
        <v>163</v>
      </c>
      <c r="I27" s="12">
        <f t="shared" si="3"/>
        <v>0.22420907840440166</v>
      </c>
      <c r="J27" t="s">
        <v>21</v>
      </c>
      <c r="K27" t="s">
        <v>22</v>
      </c>
      <c r="L27">
        <v>1305694800</v>
      </c>
      <c r="M27" s="8">
        <v>40681</v>
      </c>
      <c r="N27">
        <v>1307422800</v>
      </c>
      <c r="O27" s="10">
        <v>40701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1"/>
        <v>48</v>
      </c>
      <c r="G28" t="s">
        <v>74</v>
      </c>
      <c r="H28">
        <v>1480</v>
      </c>
      <c r="I28" s="12">
        <f t="shared" si="3"/>
        <v>2.0357634112792296</v>
      </c>
      <c r="J28" t="s">
        <v>21</v>
      </c>
      <c r="K28" t="s">
        <v>22</v>
      </c>
      <c r="L28">
        <v>1533013200</v>
      </c>
      <c r="M28" s="8">
        <v>43312</v>
      </c>
      <c r="N28">
        <v>1535346000</v>
      </c>
      <c r="O28" s="10">
        <v>43339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 s="12">
        <f t="shared" si="3"/>
        <v>2.0632737276478678E-2</v>
      </c>
      <c r="J29" t="s">
        <v>21</v>
      </c>
      <c r="K29" t="s">
        <v>22</v>
      </c>
      <c r="L29">
        <v>1443848400</v>
      </c>
      <c r="M29" s="8">
        <v>42280</v>
      </c>
      <c r="N29">
        <v>1444539600</v>
      </c>
      <c r="O29" s="10">
        <v>42288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1"/>
        <v>105</v>
      </c>
      <c r="G30" t="s">
        <v>20</v>
      </c>
      <c r="H30">
        <v>2220</v>
      </c>
      <c r="I30" s="12">
        <f t="shared" si="3"/>
        <v>3.0536451169188448</v>
      </c>
      <c r="J30" t="s">
        <v>21</v>
      </c>
      <c r="K30" t="s">
        <v>22</v>
      </c>
      <c r="L30">
        <v>1265695200</v>
      </c>
      <c r="M30" s="8">
        <v>40218</v>
      </c>
      <c r="N30">
        <v>1267682400</v>
      </c>
      <c r="O30" s="10">
        <v>40241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 s="12">
        <f t="shared" si="3"/>
        <v>2.2090784044016507</v>
      </c>
      <c r="J31" t="s">
        <v>98</v>
      </c>
      <c r="K31" t="s">
        <v>99</v>
      </c>
      <c r="L31">
        <v>1532062800</v>
      </c>
      <c r="M31" s="8">
        <v>43301</v>
      </c>
      <c r="N31">
        <v>1535518800</v>
      </c>
      <c r="O31" s="10">
        <v>43341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 s="12">
        <f t="shared" si="3"/>
        <v>0.17744154057771663</v>
      </c>
      <c r="J32" t="s">
        <v>21</v>
      </c>
      <c r="K32" t="s">
        <v>22</v>
      </c>
      <c r="L32">
        <v>1558674000</v>
      </c>
      <c r="M32" s="8">
        <v>43609</v>
      </c>
      <c r="N32">
        <v>1559106000</v>
      </c>
      <c r="O32" s="10">
        <v>43614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 s="12">
        <f t="shared" si="3"/>
        <v>0.3108665749656121</v>
      </c>
      <c r="J33" t="s">
        <v>40</v>
      </c>
      <c r="K33" t="s">
        <v>41</v>
      </c>
      <c r="L33">
        <v>1451973600</v>
      </c>
      <c r="M33" s="8">
        <v>42374</v>
      </c>
      <c r="N33">
        <v>1454392800</v>
      </c>
      <c r="O33" s="10">
        <v>42402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 s="12">
        <f t="shared" si="3"/>
        <v>3.1733149931224207</v>
      </c>
      <c r="J34" t="s">
        <v>107</v>
      </c>
      <c r="K34" t="s">
        <v>108</v>
      </c>
      <c r="L34">
        <v>1515564000</v>
      </c>
      <c r="M34" s="8">
        <v>43110</v>
      </c>
      <c r="N34">
        <v>1517896800</v>
      </c>
      <c r="O34" s="10">
        <v>43137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 s="12">
        <f t="shared" si="3"/>
        <v>7.453920220082531</v>
      </c>
      <c r="J35" t="s">
        <v>21</v>
      </c>
      <c r="K35" t="s">
        <v>22</v>
      </c>
      <c r="L35">
        <v>1412485200</v>
      </c>
      <c r="M35" s="8">
        <v>41917</v>
      </c>
      <c r="N35">
        <v>1415685600</v>
      </c>
      <c r="O35" s="10">
        <v>41954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 s="12">
        <f t="shared" si="3"/>
        <v>0.22696011004126548</v>
      </c>
      <c r="J36" t="s">
        <v>21</v>
      </c>
      <c r="K36" t="s">
        <v>22</v>
      </c>
      <c r="L36">
        <v>1490245200</v>
      </c>
      <c r="M36" s="8">
        <v>42817</v>
      </c>
      <c r="N36">
        <v>1490677200</v>
      </c>
      <c r="O36" s="10">
        <v>42822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1"/>
        <v>150</v>
      </c>
      <c r="G37" t="s">
        <v>20</v>
      </c>
      <c r="H37">
        <v>1965</v>
      </c>
      <c r="I37" s="12">
        <f t="shared" si="3"/>
        <v>2.7028885832187068</v>
      </c>
      <c r="J37" t="s">
        <v>36</v>
      </c>
      <c r="K37" t="s">
        <v>37</v>
      </c>
      <c r="L37">
        <v>1547877600</v>
      </c>
      <c r="M37" s="8">
        <v>43484</v>
      </c>
      <c r="N37">
        <v>1551506400</v>
      </c>
      <c r="O37" s="10">
        <v>43526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1"/>
        <v>157</v>
      </c>
      <c r="G38" t="s">
        <v>20</v>
      </c>
      <c r="H38">
        <v>16</v>
      </c>
      <c r="I38" s="12">
        <f t="shared" si="3"/>
        <v>2.2008253094910592E-2</v>
      </c>
      <c r="J38" t="s">
        <v>21</v>
      </c>
      <c r="K38" t="s">
        <v>22</v>
      </c>
      <c r="L38">
        <v>1298700000</v>
      </c>
      <c r="M38" s="8">
        <v>40600</v>
      </c>
      <c r="N38">
        <v>1300856400</v>
      </c>
      <c r="O38" s="10">
        <v>40625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 s="12">
        <f t="shared" si="3"/>
        <v>0.14718019257221457</v>
      </c>
      <c r="J39" t="s">
        <v>21</v>
      </c>
      <c r="K39" t="s">
        <v>22</v>
      </c>
      <c r="L39">
        <v>1570338000</v>
      </c>
      <c r="M39" s="8">
        <v>43744</v>
      </c>
      <c r="N39">
        <v>1573192800</v>
      </c>
      <c r="O39" s="10">
        <v>43777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1"/>
        <v>325</v>
      </c>
      <c r="G40" t="s">
        <v>20</v>
      </c>
      <c r="H40">
        <v>134</v>
      </c>
      <c r="I40" s="12">
        <f t="shared" si="3"/>
        <v>0.18431911966987621</v>
      </c>
      <c r="J40" t="s">
        <v>21</v>
      </c>
      <c r="K40" t="s">
        <v>22</v>
      </c>
      <c r="L40">
        <v>1287378000</v>
      </c>
      <c r="M40" s="8">
        <v>40469</v>
      </c>
      <c r="N40">
        <v>1287810000</v>
      </c>
      <c r="O40" s="10">
        <v>40474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 s="12">
        <f t="shared" si="3"/>
        <v>0.12104539202200826</v>
      </c>
      <c r="J41" t="s">
        <v>36</v>
      </c>
      <c r="K41" t="s">
        <v>37</v>
      </c>
      <c r="L41">
        <v>1361772000</v>
      </c>
      <c r="M41" s="8">
        <v>41330</v>
      </c>
      <c r="N41">
        <v>1362978000</v>
      </c>
      <c r="O41" s="10">
        <v>41344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1"/>
        <v>169</v>
      </c>
      <c r="G42" t="s">
        <v>20</v>
      </c>
      <c r="H42">
        <v>198</v>
      </c>
      <c r="I42" s="12">
        <f t="shared" si="3"/>
        <v>0.27235213204951858</v>
      </c>
      <c r="J42" t="s">
        <v>21</v>
      </c>
      <c r="K42" t="s">
        <v>22</v>
      </c>
      <c r="L42">
        <v>1275714000</v>
      </c>
      <c r="M42" s="8">
        <v>40334</v>
      </c>
      <c r="N42">
        <v>1277355600</v>
      </c>
      <c r="O42" s="10">
        <v>40353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 s="12">
        <f t="shared" si="3"/>
        <v>0.15268225584594222</v>
      </c>
      <c r="J43" t="s">
        <v>107</v>
      </c>
      <c r="K43" t="s">
        <v>108</v>
      </c>
      <c r="L43">
        <v>1346734800</v>
      </c>
      <c r="M43" s="8">
        <v>41156</v>
      </c>
      <c r="N43">
        <v>1348981200</v>
      </c>
      <c r="O43" s="10">
        <v>41182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 s="12">
        <f t="shared" si="3"/>
        <v>0.30536451169188444</v>
      </c>
      <c r="J44" t="s">
        <v>21</v>
      </c>
      <c r="K44" t="s">
        <v>22</v>
      </c>
      <c r="L44">
        <v>1309755600</v>
      </c>
      <c r="M44" s="8">
        <v>40728</v>
      </c>
      <c r="N44">
        <v>1310533200</v>
      </c>
      <c r="O44" s="10">
        <v>40737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 s="12">
        <f t="shared" si="3"/>
        <v>8.5447042640990372</v>
      </c>
      <c r="J45" t="s">
        <v>21</v>
      </c>
      <c r="K45" t="s">
        <v>22</v>
      </c>
      <c r="L45">
        <v>1406178000</v>
      </c>
      <c r="M45" s="8">
        <v>41844</v>
      </c>
      <c r="N45">
        <v>1407560400</v>
      </c>
      <c r="O45" s="10">
        <v>41860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 s="12">
        <f t="shared" si="3"/>
        <v>0.13480055020632736</v>
      </c>
      <c r="J46" t="s">
        <v>36</v>
      </c>
      <c r="K46" t="s">
        <v>37</v>
      </c>
      <c r="L46">
        <v>1552798800</v>
      </c>
      <c r="M46" s="8">
        <v>43541</v>
      </c>
      <c r="N46">
        <v>1552885200</v>
      </c>
      <c r="O46" s="10">
        <v>43542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 s="12">
        <f t="shared" si="3"/>
        <v>6.6024759284731768E-2</v>
      </c>
      <c r="J47" t="s">
        <v>21</v>
      </c>
      <c r="K47" t="s">
        <v>22</v>
      </c>
      <c r="L47">
        <v>1478062800</v>
      </c>
      <c r="M47" s="8">
        <v>42676</v>
      </c>
      <c r="N47">
        <v>1479362400</v>
      </c>
      <c r="O47" s="10">
        <v>42691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 s="12">
        <f t="shared" si="3"/>
        <v>0.12654745529573591</v>
      </c>
      <c r="J48" t="s">
        <v>21</v>
      </c>
      <c r="K48" t="s">
        <v>22</v>
      </c>
      <c r="L48">
        <v>1278565200</v>
      </c>
      <c r="M48" s="8">
        <v>40367</v>
      </c>
      <c r="N48">
        <v>1280552400</v>
      </c>
      <c r="O48" s="10">
        <v>40390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1"/>
        <v>475</v>
      </c>
      <c r="G49" t="s">
        <v>20</v>
      </c>
      <c r="H49">
        <v>149</v>
      </c>
      <c r="I49" s="12">
        <f t="shared" si="3"/>
        <v>0.20495185694635487</v>
      </c>
      <c r="J49" t="s">
        <v>21</v>
      </c>
      <c r="K49" t="s">
        <v>22</v>
      </c>
      <c r="L49">
        <v>1396069200</v>
      </c>
      <c r="M49" s="8">
        <v>41727</v>
      </c>
      <c r="N49">
        <v>1398661200</v>
      </c>
      <c r="O49" s="10">
        <v>41757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 s="12">
        <f t="shared" si="3"/>
        <v>3.3438789546079781</v>
      </c>
      <c r="J50" t="s">
        <v>21</v>
      </c>
      <c r="K50" t="s">
        <v>22</v>
      </c>
      <c r="L50">
        <v>1435208400</v>
      </c>
      <c r="M50" s="8">
        <v>42180</v>
      </c>
      <c r="N50">
        <v>1436245200</v>
      </c>
      <c r="O50" s="10">
        <v>42192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 s="12">
        <f t="shared" si="3"/>
        <v>0.41678129298486932</v>
      </c>
      <c r="J51" t="s">
        <v>21</v>
      </c>
      <c r="K51" t="s">
        <v>22</v>
      </c>
      <c r="L51">
        <v>1571547600</v>
      </c>
      <c r="M51" s="8">
        <v>43758</v>
      </c>
      <c r="N51">
        <v>1575439200</v>
      </c>
      <c r="O51" s="10">
        <v>43803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 s="12">
        <f t="shared" si="3"/>
        <v>1.375515818431912E-3</v>
      </c>
      <c r="J52" t="s">
        <v>107</v>
      </c>
      <c r="K52" t="s">
        <v>108</v>
      </c>
      <c r="L52">
        <v>1375333200</v>
      </c>
      <c r="M52" s="8">
        <v>41487</v>
      </c>
      <c r="N52">
        <v>1377752400</v>
      </c>
      <c r="O52" s="10">
        <v>41515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 s="12">
        <f t="shared" si="3"/>
        <v>2.0178817056396148</v>
      </c>
      <c r="J53" t="s">
        <v>40</v>
      </c>
      <c r="K53" t="s">
        <v>41</v>
      </c>
      <c r="L53">
        <v>1332824400</v>
      </c>
      <c r="M53" s="8">
        <v>40995</v>
      </c>
      <c r="N53">
        <v>1334206800</v>
      </c>
      <c r="O53" s="10">
        <v>41011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1"/>
        <v>34</v>
      </c>
      <c r="G54" t="s">
        <v>14</v>
      </c>
      <c r="H54">
        <v>75</v>
      </c>
      <c r="I54" s="12">
        <f t="shared" si="3"/>
        <v>0.1031636863823934</v>
      </c>
      <c r="J54" t="s">
        <v>21</v>
      </c>
      <c r="K54" t="s">
        <v>22</v>
      </c>
      <c r="L54">
        <v>1284526800</v>
      </c>
      <c r="M54" s="8">
        <v>40436</v>
      </c>
      <c r="N54">
        <v>1284872400</v>
      </c>
      <c r="O54" s="10">
        <v>40440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1"/>
        <v>140</v>
      </c>
      <c r="G55" t="s">
        <v>20</v>
      </c>
      <c r="H55">
        <v>209</v>
      </c>
      <c r="I55" s="12">
        <f t="shared" si="3"/>
        <v>0.28748280605226961</v>
      </c>
      <c r="J55" t="s">
        <v>21</v>
      </c>
      <c r="K55" t="s">
        <v>22</v>
      </c>
      <c r="L55">
        <v>1400562000</v>
      </c>
      <c r="M55" s="8">
        <v>41779</v>
      </c>
      <c r="N55">
        <v>1403931600</v>
      </c>
      <c r="O55" s="10">
        <v>41818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 s="12">
        <f t="shared" si="3"/>
        <v>0.16506189821182943</v>
      </c>
      <c r="J56" t="s">
        <v>21</v>
      </c>
      <c r="K56" t="s">
        <v>22</v>
      </c>
      <c r="L56">
        <v>1520748000</v>
      </c>
      <c r="M56" s="8">
        <v>43170</v>
      </c>
      <c r="N56">
        <v>1521262800</v>
      </c>
      <c r="O56" s="10">
        <v>43176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 s="12">
        <f t="shared" si="3"/>
        <v>0.18019257221458046</v>
      </c>
      <c r="J57" t="s">
        <v>21</v>
      </c>
      <c r="K57" t="s">
        <v>22</v>
      </c>
      <c r="L57">
        <v>1532926800</v>
      </c>
      <c r="M57" s="8">
        <v>43311</v>
      </c>
      <c r="N57">
        <v>1533358800</v>
      </c>
      <c r="O57" s="10">
        <v>43316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 s="12">
        <f t="shared" si="3"/>
        <v>0.22558459422283356</v>
      </c>
      <c r="J58" t="s">
        <v>21</v>
      </c>
      <c r="K58" t="s">
        <v>22</v>
      </c>
      <c r="L58">
        <v>1420869600</v>
      </c>
      <c r="M58" s="8">
        <v>42014</v>
      </c>
      <c r="N58">
        <v>1421474400</v>
      </c>
      <c r="O58" s="10">
        <v>42021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1"/>
        <v>215</v>
      </c>
      <c r="G59" t="s">
        <v>20</v>
      </c>
      <c r="H59">
        <v>201</v>
      </c>
      <c r="I59" s="12">
        <f t="shared" si="3"/>
        <v>0.27647867950481431</v>
      </c>
      <c r="J59" t="s">
        <v>21</v>
      </c>
      <c r="K59" t="s">
        <v>22</v>
      </c>
      <c r="L59">
        <v>1504242000</v>
      </c>
      <c r="M59" s="8">
        <v>42979</v>
      </c>
      <c r="N59">
        <v>1505278800</v>
      </c>
      <c r="O59" s="10">
        <v>42991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1"/>
        <v>227</v>
      </c>
      <c r="G60" t="s">
        <v>20</v>
      </c>
      <c r="H60">
        <v>211</v>
      </c>
      <c r="I60" s="12">
        <f t="shared" si="3"/>
        <v>0.29023383768913341</v>
      </c>
      <c r="J60" t="s">
        <v>21</v>
      </c>
      <c r="K60" t="s">
        <v>22</v>
      </c>
      <c r="L60">
        <v>1442811600</v>
      </c>
      <c r="M60" s="8">
        <v>42268</v>
      </c>
      <c r="N60">
        <v>1443934800</v>
      </c>
      <c r="O60" s="10">
        <v>42281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1"/>
        <v>275</v>
      </c>
      <c r="G61" t="s">
        <v>20</v>
      </c>
      <c r="H61">
        <v>128</v>
      </c>
      <c r="I61" s="12">
        <f t="shared" si="3"/>
        <v>0.17606602475928473</v>
      </c>
      <c r="J61" t="s">
        <v>21</v>
      </c>
      <c r="K61" t="s">
        <v>22</v>
      </c>
      <c r="L61">
        <v>1497243600</v>
      </c>
      <c r="M61" s="8">
        <v>42898</v>
      </c>
      <c r="N61">
        <v>1498539600</v>
      </c>
      <c r="O61" s="10">
        <v>42913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1"/>
        <v>144</v>
      </c>
      <c r="G62" t="s">
        <v>20</v>
      </c>
      <c r="H62">
        <v>1600</v>
      </c>
      <c r="I62" s="12">
        <f t="shared" si="3"/>
        <v>2.200825309491059</v>
      </c>
      <c r="J62" t="s">
        <v>15</v>
      </c>
      <c r="K62" t="s">
        <v>16</v>
      </c>
      <c r="L62">
        <v>1342501200</v>
      </c>
      <c r="M62" s="8">
        <v>41107</v>
      </c>
      <c r="N62">
        <v>1342760400</v>
      </c>
      <c r="O62" s="10">
        <v>41110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 s="12">
        <f t="shared" si="3"/>
        <v>3.0990371389270979</v>
      </c>
      <c r="J63" t="s">
        <v>15</v>
      </c>
      <c r="K63" t="s">
        <v>16</v>
      </c>
      <c r="L63">
        <v>1298268000</v>
      </c>
      <c r="M63" s="8">
        <v>40595</v>
      </c>
      <c r="N63">
        <v>1301720400</v>
      </c>
      <c r="O63" s="10">
        <v>40635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 s="12">
        <f t="shared" si="3"/>
        <v>0.34250343878954609</v>
      </c>
      <c r="J64" t="s">
        <v>21</v>
      </c>
      <c r="K64" t="s">
        <v>22</v>
      </c>
      <c r="L64">
        <v>1433480400</v>
      </c>
      <c r="M64" s="8">
        <v>42160</v>
      </c>
      <c r="N64">
        <v>1433566800</v>
      </c>
      <c r="O64" s="10">
        <v>42161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 s="12">
        <f t="shared" si="3"/>
        <v>6.8775790921595595E-3</v>
      </c>
      <c r="J65" t="s">
        <v>21</v>
      </c>
      <c r="K65" t="s">
        <v>22</v>
      </c>
      <c r="L65">
        <v>1493355600</v>
      </c>
      <c r="M65" s="8">
        <v>42853</v>
      </c>
      <c r="N65">
        <v>1493874000</v>
      </c>
      <c r="O65" s="10">
        <v>42859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 s="12">
        <f t="shared" si="3"/>
        <v>5.2269601100412656E-2</v>
      </c>
      <c r="J66" t="s">
        <v>21</v>
      </c>
      <c r="K66" t="s">
        <v>22</v>
      </c>
      <c r="L66">
        <v>1530507600</v>
      </c>
      <c r="M66" s="8">
        <v>43283</v>
      </c>
      <c r="N66">
        <v>1531803600</v>
      </c>
      <c r="O66" s="10">
        <v>43298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ROUND(SUM(E67/D67)*100,0)</f>
        <v>236</v>
      </c>
      <c r="G67" t="s">
        <v>20</v>
      </c>
      <c r="H67">
        <v>236</v>
      </c>
      <c r="I67" s="12">
        <f t="shared" si="3"/>
        <v>0.3246217331499312</v>
      </c>
      <c r="J67" t="s">
        <v>21</v>
      </c>
      <c r="K67" t="s">
        <v>22</v>
      </c>
      <c r="L67">
        <v>1296108000</v>
      </c>
      <c r="M67" s="8">
        <v>40570</v>
      </c>
      <c r="N67">
        <v>1296712800</v>
      </c>
      <c r="O67" s="10">
        <v>40577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 s="12">
        <f t="shared" si="3"/>
        <v>1.6506189821182942E-2</v>
      </c>
      <c r="J68" t="s">
        <v>21</v>
      </c>
      <c r="K68" t="s">
        <v>22</v>
      </c>
      <c r="L68">
        <v>1428469200</v>
      </c>
      <c r="M68" s="8">
        <v>42102</v>
      </c>
      <c r="N68">
        <v>1428901200</v>
      </c>
      <c r="O68" s="10">
        <v>42107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 s="12">
        <f t="shared" si="3"/>
        <v>5.5914718019257226</v>
      </c>
      <c r="J69" t="s">
        <v>40</v>
      </c>
      <c r="K69" t="s">
        <v>41</v>
      </c>
      <c r="L69">
        <v>1264399200</v>
      </c>
      <c r="M69" s="8">
        <v>40203</v>
      </c>
      <c r="N69">
        <v>1264831200</v>
      </c>
      <c r="O69" s="10">
        <v>40208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 s="12">
        <f t="shared" si="3"/>
        <v>0.33837689133425036</v>
      </c>
      <c r="J70" t="s">
        <v>107</v>
      </c>
      <c r="K70" t="s">
        <v>108</v>
      </c>
      <c r="L70">
        <v>1501131600</v>
      </c>
      <c r="M70" s="8">
        <v>42943</v>
      </c>
      <c r="N70">
        <v>1505192400</v>
      </c>
      <c r="O70" s="10">
        <v>42990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 s="12">
        <f t="shared" si="3"/>
        <v>2.3383768913342505E-2</v>
      </c>
      <c r="J71" t="s">
        <v>21</v>
      </c>
      <c r="K71" t="s">
        <v>22</v>
      </c>
      <c r="L71">
        <v>1292738400</v>
      </c>
      <c r="M71" s="8">
        <v>40531</v>
      </c>
      <c r="N71">
        <v>1295676000</v>
      </c>
      <c r="O71" s="10">
        <v>40565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 s="12">
        <f t="shared" si="3"/>
        <v>3.4044016506189823</v>
      </c>
      <c r="J72" t="s">
        <v>107</v>
      </c>
      <c r="K72" t="s">
        <v>108</v>
      </c>
      <c r="L72">
        <v>1288674000</v>
      </c>
      <c r="M72" s="8">
        <v>40484</v>
      </c>
      <c r="N72">
        <v>1292911200</v>
      </c>
      <c r="O72" s="10">
        <v>40533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 s="12">
        <f t="shared" si="3"/>
        <v>0.10453920220082531</v>
      </c>
      <c r="J73" t="s">
        <v>21</v>
      </c>
      <c r="K73" t="s">
        <v>22</v>
      </c>
      <c r="L73">
        <v>1575093600</v>
      </c>
      <c r="M73" s="8">
        <v>43799</v>
      </c>
      <c r="N73">
        <v>1575439200</v>
      </c>
      <c r="O73" s="10">
        <v>43803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 s="12">
        <f t="shared" si="3"/>
        <v>7.4277854195323248E-2</v>
      </c>
      <c r="J74" t="s">
        <v>21</v>
      </c>
      <c r="K74" t="s">
        <v>22</v>
      </c>
      <c r="L74">
        <v>1435726800</v>
      </c>
      <c r="M74" s="8">
        <v>42186</v>
      </c>
      <c r="N74">
        <v>1438837200</v>
      </c>
      <c r="O74" s="10">
        <v>42222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 s="12">
        <f t="shared" si="3"/>
        <v>0.12104539202200826</v>
      </c>
      <c r="J75" t="s">
        <v>21</v>
      </c>
      <c r="K75" t="s">
        <v>22</v>
      </c>
      <c r="L75">
        <v>1480226400</v>
      </c>
      <c r="M75" s="8">
        <v>42701</v>
      </c>
      <c r="N75">
        <v>1480485600</v>
      </c>
      <c r="O75" s="10">
        <v>42704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 s="12">
        <f t="shared" si="3"/>
        <v>0.11691884456671252</v>
      </c>
      <c r="J76" t="s">
        <v>40</v>
      </c>
      <c r="K76" t="s">
        <v>41</v>
      </c>
      <c r="L76">
        <v>1459054800</v>
      </c>
      <c r="M76" s="8">
        <v>42456</v>
      </c>
      <c r="N76">
        <v>1459141200</v>
      </c>
      <c r="O76" s="10">
        <v>42457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 s="12">
        <f t="shared" si="3"/>
        <v>0.23383768913342504</v>
      </c>
      <c r="J77" t="s">
        <v>21</v>
      </c>
      <c r="K77" t="s">
        <v>22</v>
      </c>
      <c r="L77">
        <v>1531630800</v>
      </c>
      <c r="M77" s="8">
        <v>43296</v>
      </c>
      <c r="N77">
        <v>1532322000</v>
      </c>
      <c r="O77" s="10">
        <v>43304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 s="12">
        <f t="shared" si="3"/>
        <v>2.3163686382393398</v>
      </c>
      <c r="J78" t="s">
        <v>21</v>
      </c>
      <c r="K78" t="s">
        <v>22</v>
      </c>
      <c r="L78">
        <v>1421992800</v>
      </c>
      <c r="M78" s="8">
        <v>42027</v>
      </c>
      <c r="N78">
        <v>1426222800</v>
      </c>
      <c r="O78" s="10">
        <v>42076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 s="12">
        <f t="shared" si="3"/>
        <v>7.7028885832187075E-2</v>
      </c>
      <c r="J79" t="s">
        <v>21</v>
      </c>
      <c r="K79" t="s">
        <v>22</v>
      </c>
      <c r="L79">
        <v>1285563600</v>
      </c>
      <c r="M79" s="8">
        <v>40448</v>
      </c>
      <c r="N79">
        <v>1286773200</v>
      </c>
      <c r="O79" s="10">
        <v>40462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 s="12">
        <f t="shared" si="3"/>
        <v>0.45392022008253097</v>
      </c>
      <c r="J80" t="s">
        <v>21</v>
      </c>
      <c r="K80" t="s">
        <v>22</v>
      </c>
      <c r="L80">
        <v>1523854800</v>
      </c>
      <c r="M80" s="8">
        <v>43206</v>
      </c>
      <c r="N80">
        <v>1523941200</v>
      </c>
      <c r="O80" s="10">
        <v>43207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 s="12">
        <f t="shared" si="3"/>
        <v>1.1526822558459422</v>
      </c>
      <c r="J81" t="s">
        <v>21</v>
      </c>
      <c r="K81" t="s">
        <v>22</v>
      </c>
      <c r="L81">
        <v>1529125200</v>
      </c>
      <c r="M81" s="8">
        <v>43267</v>
      </c>
      <c r="N81">
        <v>1529557200</v>
      </c>
      <c r="O81" s="10">
        <v>43272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 s="12">
        <f t="shared" si="3"/>
        <v>0.17469050894085281</v>
      </c>
      <c r="J82" t="s">
        <v>21</v>
      </c>
      <c r="K82" t="s">
        <v>22</v>
      </c>
      <c r="L82">
        <v>1503982800</v>
      </c>
      <c r="M82" s="8">
        <v>42976</v>
      </c>
      <c r="N82">
        <v>1506574800</v>
      </c>
      <c r="O82" s="10">
        <v>43006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 s="12">
        <f t="shared" si="3"/>
        <v>0.56533700137551579</v>
      </c>
      <c r="J83" t="s">
        <v>21</v>
      </c>
      <c r="K83" t="s">
        <v>22</v>
      </c>
      <c r="L83">
        <v>1511416800</v>
      </c>
      <c r="M83" s="8">
        <v>43062</v>
      </c>
      <c r="N83">
        <v>1513576800</v>
      </c>
      <c r="O83" s="10">
        <v>43087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 s="12">
        <f t="shared" si="3"/>
        <v>0.24759284731774414</v>
      </c>
      <c r="J84" t="s">
        <v>40</v>
      </c>
      <c r="K84" t="s">
        <v>41</v>
      </c>
      <c r="L84">
        <v>1547704800</v>
      </c>
      <c r="M84" s="8">
        <v>43482</v>
      </c>
      <c r="N84">
        <v>1548309600</v>
      </c>
      <c r="O84" s="10">
        <v>43489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 s="12">
        <f t="shared" ref="I85:I148" si="5">SUM((H85/$H$1003))</f>
        <v>1.3755158184319121</v>
      </c>
      <c r="J85" t="s">
        <v>21</v>
      </c>
      <c r="K85" t="s">
        <v>22</v>
      </c>
      <c r="L85">
        <v>1469682000</v>
      </c>
      <c r="M85" s="8">
        <v>42579</v>
      </c>
      <c r="N85">
        <v>1471582800</v>
      </c>
      <c r="O85" s="10">
        <v>42601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 s="12">
        <f t="shared" si="5"/>
        <v>0.5144429160935351</v>
      </c>
      <c r="J86" t="s">
        <v>21</v>
      </c>
      <c r="K86" t="s">
        <v>22</v>
      </c>
      <c r="L86">
        <v>1343451600</v>
      </c>
      <c r="M86" s="8">
        <v>41118</v>
      </c>
      <c r="N86">
        <v>1344315600</v>
      </c>
      <c r="O86" s="10">
        <v>41128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 s="12">
        <f t="shared" si="5"/>
        <v>9.7661623108665746E-2</v>
      </c>
      <c r="J87" t="s">
        <v>26</v>
      </c>
      <c r="K87" t="s">
        <v>27</v>
      </c>
      <c r="L87">
        <v>1315717200</v>
      </c>
      <c r="M87" s="8">
        <v>40797</v>
      </c>
      <c r="N87">
        <v>1316408400</v>
      </c>
      <c r="O87" s="10">
        <v>40805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 s="12">
        <f t="shared" si="5"/>
        <v>0.27922971114167811</v>
      </c>
      <c r="J88" t="s">
        <v>21</v>
      </c>
      <c r="K88" t="s">
        <v>22</v>
      </c>
      <c r="L88">
        <v>1430715600</v>
      </c>
      <c r="M88" s="8">
        <v>42128</v>
      </c>
      <c r="N88">
        <v>1431838800</v>
      </c>
      <c r="O88" s="10">
        <v>42141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 s="12">
        <f t="shared" si="5"/>
        <v>2.0385144429160937</v>
      </c>
      <c r="J89" t="s">
        <v>26</v>
      </c>
      <c r="K89" t="s">
        <v>27</v>
      </c>
      <c r="L89">
        <v>1299564000</v>
      </c>
      <c r="M89" s="8">
        <v>40610</v>
      </c>
      <c r="N89">
        <v>1300510800</v>
      </c>
      <c r="O89" s="10">
        <v>40621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 s="12">
        <f t="shared" si="5"/>
        <v>0.15543328748280605</v>
      </c>
      <c r="J90" t="s">
        <v>21</v>
      </c>
      <c r="K90" t="s">
        <v>22</v>
      </c>
      <c r="L90">
        <v>1429160400</v>
      </c>
      <c r="M90" s="8">
        <v>42110</v>
      </c>
      <c r="N90">
        <v>1431061200</v>
      </c>
      <c r="O90" s="10">
        <v>42132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 s="12">
        <f t="shared" si="5"/>
        <v>0.13204951856946354</v>
      </c>
      <c r="J91" t="s">
        <v>21</v>
      </c>
      <c r="K91" t="s">
        <v>22</v>
      </c>
      <c r="L91">
        <v>1271307600</v>
      </c>
      <c r="M91" s="8">
        <v>40283</v>
      </c>
      <c r="N91">
        <v>1271480400</v>
      </c>
      <c r="O91" s="10">
        <v>40285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 s="12">
        <f t="shared" si="5"/>
        <v>0.14580467675378267</v>
      </c>
      <c r="J92" t="s">
        <v>21</v>
      </c>
      <c r="K92" t="s">
        <v>22</v>
      </c>
      <c r="L92">
        <v>1456380000</v>
      </c>
      <c r="M92" s="8">
        <v>42425</v>
      </c>
      <c r="N92">
        <v>1456380000</v>
      </c>
      <c r="O92" s="10">
        <v>42425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 s="12">
        <f t="shared" si="5"/>
        <v>0.93397524071526827</v>
      </c>
      <c r="J93" t="s">
        <v>107</v>
      </c>
      <c r="K93" t="s">
        <v>108</v>
      </c>
      <c r="L93">
        <v>1470459600</v>
      </c>
      <c r="M93" s="8">
        <v>42588</v>
      </c>
      <c r="N93">
        <v>1472878800</v>
      </c>
      <c r="O93" s="10">
        <v>42616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 s="12">
        <f t="shared" si="5"/>
        <v>0.68500687757909218</v>
      </c>
      <c r="J94" t="s">
        <v>98</v>
      </c>
      <c r="K94" t="s">
        <v>99</v>
      </c>
      <c r="L94">
        <v>1277269200</v>
      </c>
      <c r="M94" s="8">
        <v>40352</v>
      </c>
      <c r="N94">
        <v>1277355600</v>
      </c>
      <c r="O94" s="10">
        <v>40353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 s="12">
        <f t="shared" si="5"/>
        <v>0.83906464924346635</v>
      </c>
      <c r="J95" t="s">
        <v>21</v>
      </c>
      <c r="K95" t="s">
        <v>22</v>
      </c>
      <c r="L95">
        <v>1350709200</v>
      </c>
      <c r="M95" s="8">
        <v>41202</v>
      </c>
      <c r="N95">
        <v>1351054800</v>
      </c>
      <c r="O95" s="10">
        <v>41206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 s="12">
        <f t="shared" si="5"/>
        <v>0.24759284731774414</v>
      </c>
      <c r="J96" t="s">
        <v>40</v>
      </c>
      <c r="K96" t="s">
        <v>41</v>
      </c>
      <c r="L96">
        <v>1554613200</v>
      </c>
      <c r="M96" s="8">
        <v>43562</v>
      </c>
      <c r="N96">
        <v>1555563600</v>
      </c>
      <c r="O96" s="10">
        <v>43573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 s="12">
        <f t="shared" si="5"/>
        <v>3.7138927097661624E-2</v>
      </c>
      <c r="J97" t="s">
        <v>21</v>
      </c>
      <c r="K97" t="s">
        <v>22</v>
      </c>
      <c r="L97">
        <v>1571029200</v>
      </c>
      <c r="M97" s="8">
        <v>43752</v>
      </c>
      <c r="N97">
        <v>1571634000</v>
      </c>
      <c r="O97" s="10">
        <v>43759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 s="12">
        <f t="shared" si="5"/>
        <v>3.206327372764787</v>
      </c>
      <c r="J98" t="s">
        <v>21</v>
      </c>
      <c r="K98" t="s">
        <v>22</v>
      </c>
      <c r="L98">
        <v>1299736800</v>
      </c>
      <c r="M98" s="8">
        <v>40612</v>
      </c>
      <c r="N98">
        <v>1300856400</v>
      </c>
      <c r="O98" s="10">
        <v>40625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 s="12">
        <f t="shared" si="5"/>
        <v>0.15543328748280605</v>
      </c>
      <c r="J99" t="s">
        <v>21</v>
      </c>
      <c r="K99" t="s">
        <v>22</v>
      </c>
      <c r="L99">
        <v>1435208400</v>
      </c>
      <c r="M99" s="8">
        <v>42180</v>
      </c>
      <c r="N99">
        <v>1439874000</v>
      </c>
      <c r="O99" s="10">
        <v>42234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 s="12">
        <f t="shared" si="5"/>
        <v>1.6781292984869327</v>
      </c>
      <c r="J100" t="s">
        <v>26</v>
      </c>
      <c r="K100" t="s">
        <v>27</v>
      </c>
      <c r="L100">
        <v>1437973200</v>
      </c>
      <c r="M100" s="8">
        <v>42212</v>
      </c>
      <c r="N100">
        <v>1438318800</v>
      </c>
      <c r="O100" s="10">
        <v>42216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 s="12">
        <f t="shared" si="5"/>
        <v>0.22558459422283356</v>
      </c>
      <c r="J101" t="s">
        <v>21</v>
      </c>
      <c r="K101" t="s">
        <v>22</v>
      </c>
      <c r="L101">
        <v>1416895200</v>
      </c>
      <c r="M101" s="8">
        <v>41968</v>
      </c>
      <c r="N101">
        <v>1419400800</v>
      </c>
      <c r="O101" s="10">
        <v>41997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 s="12">
        <f t="shared" si="5"/>
        <v>1.375515818431912E-3</v>
      </c>
      <c r="J102" t="s">
        <v>21</v>
      </c>
      <c r="K102" t="s">
        <v>22</v>
      </c>
      <c r="L102">
        <v>1319000400</v>
      </c>
      <c r="M102" s="8">
        <v>40835</v>
      </c>
      <c r="N102">
        <v>1320555600</v>
      </c>
      <c r="O102" s="10">
        <v>40853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 s="12">
        <f t="shared" si="5"/>
        <v>0.22558459422283356</v>
      </c>
      <c r="J103" t="s">
        <v>21</v>
      </c>
      <c r="K103" t="s">
        <v>22</v>
      </c>
      <c r="L103">
        <v>1424498400</v>
      </c>
      <c r="M103" s="8">
        <v>42056</v>
      </c>
      <c r="N103">
        <v>1425103200</v>
      </c>
      <c r="O103" s="10">
        <v>42063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 s="12">
        <f t="shared" si="5"/>
        <v>0.46217331499312242</v>
      </c>
      <c r="J104" t="s">
        <v>21</v>
      </c>
      <c r="K104" t="s">
        <v>22</v>
      </c>
      <c r="L104">
        <v>1526274000</v>
      </c>
      <c r="M104" s="8">
        <v>43234</v>
      </c>
      <c r="N104">
        <v>1526878800</v>
      </c>
      <c r="O104" s="10">
        <v>43241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 s="12">
        <f t="shared" si="5"/>
        <v>5.0894085281980743E-2</v>
      </c>
      <c r="J105" t="s">
        <v>107</v>
      </c>
      <c r="K105" t="s">
        <v>108</v>
      </c>
      <c r="L105">
        <v>1287896400</v>
      </c>
      <c r="M105" s="8">
        <v>40475</v>
      </c>
      <c r="N105">
        <v>1288674000</v>
      </c>
      <c r="O105" s="10">
        <v>40484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 s="12">
        <f t="shared" si="5"/>
        <v>2.6368638239339752</v>
      </c>
      <c r="J106" t="s">
        <v>21</v>
      </c>
      <c r="K106" t="s">
        <v>22</v>
      </c>
      <c r="L106">
        <v>1495515600</v>
      </c>
      <c r="M106" s="8">
        <v>42878</v>
      </c>
      <c r="N106">
        <v>1495602000</v>
      </c>
      <c r="O106" s="10">
        <v>42879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 s="12">
        <f t="shared" si="5"/>
        <v>0.13067400275103164</v>
      </c>
      <c r="J107" t="s">
        <v>21</v>
      </c>
      <c r="K107" t="s">
        <v>22</v>
      </c>
      <c r="L107">
        <v>1364878800</v>
      </c>
      <c r="M107" s="8">
        <v>41366</v>
      </c>
      <c r="N107">
        <v>1366434000</v>
      </c>
      <c r="O107" s="10">
        <v>41384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 s="12">
        <f t="shared" si="5"/>
        <v>0.20220082530949107</v>
      </c>
      <c r="J108" t="s">
        <v>21</v>
      </c>
      <c r="K108" t="s">
        <v>22</v>
      </c>
      <c r="L108">
        <v>1567918800</v>
      </c>
      <c r="M108" s="8">
        <v>43716</v>
      </c>
      <c r="N108">
        <v>1568350800</v>
      </c>
      <c r="O108" s="10">
        <v>43721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 s="12">
        <f t="shared" si="5"/>
        <v>0.11829436038514443</v>
      </c>
      <c r="J109" t="s">
        <v>21</v>
      </c>
      <c r="K109" t="s">
        <v>22</v>
      </c>
      <c r="L109">
        <v>1524459600</v>
      </c>
      <c r="M109" s="8">
        <v>43213</v>
      </c>
      <c r="N109">
        <v>1525928400</v>
      </c>
      <c r="O109" s="10">
        <v>43230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 s="12">
        <f t="shared" si="5"/>
        <v>0.11416781292984869</v>
      </c>
      <c r="J110" t="s">
        <v>21</v>
      </c>
      <c r="K110" t="s">
        <v>22</v>
      </c>
      <c r="L110">
        <v>1333688400</v>
      </c>
      <c r="M110" s="8">
        <v>41005</v>
      </c>
      <c r="N110">
        <v>1336885200</v>
      </c>
      <c r="O110" s="10">
        <v>41042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 s="12">
        <f t="shared" si="5"/>
        <v>8.2530949105914714E-2</v>
      </c>
      <c r="J111" t="s">
        <v>21</v>
      </c>
      <c r="K111" t="s">
        <v>22</v>
      </c>
      <c r="L111">
        <v>1389506400</v>
      </c>
      <c r="M111" s="8">
        <v>41651</v>
      </c>
      <c r="N111">
        <v>1389679200</v>
      </c>
      <c r="O111" s="10">
        <v>41653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 s="12">
        <f t="shared" si="5"/>
        <v>0.40715268225584594</v>
      </c>
      <c r="J112" t="s">
        <v>21</v>
      </c>
      <c r="K112" t="s">
        <v>22</v>
      </c>
      <c r="L112">
        <v>1536642000</v>
      </c>
      <c r="M112" s="8">
        <v>43354</v>
      </c>
      <c r="N112">
        <v>1538283600</v>
      </c>
      <c r="O112" s="10">
        <v>43373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 s="12">
        <f t="shared" si="5"/>
        <v>0.92984869325997244</v>
      </c>
      <c r="J113" t="s">
        <v>21</v>
      </c>
      <c r="K113" t="s">
        <v>22</v>
      </c>
      <c r="L113">
        <v>1348290000</v>
      </c>
      <c r="M113" s="8">
        <v>41174</v>
      </c>
      <c r="N113">
        <v>1348808400</v>
      </c>
      <c r="O113" s="10">
        <v>41180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 s="12">
        <f t="shared" si="5"/>
        <v>0.49656121045392021</v>
      </c>
      <c r="J114" t="s">
        <v>26</v>
      </c>
      <c r="K114" t="s">
        <v>27</v>
      </c>
      <c r="L114">
        <v>1408856400</v>
      </c>
      <c r="M114" s="8">
        <v>41875</v>
      </c>
      <c r="N114">
        <v>1410152400</v>
      </c>
      <c r="O114" s="10">
        <v>41890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 s="12">
        <f t="shared" si="5"/>
        <v>0.18019257221458046</v>
      </c>
      <c r="J115" t="s">
        <v>21</v>
      </c>
      <c r="K115" t="s">
        <v>22</v>
      </c>
      <c r="L115">
        <v>1505192400</v>
      </c>
      <c r="M115" s="8">
        <v>42990</v>
      </c>
      <c r="N115">
        <v>1505797200</v>
      </c>
      <c r="O115" s="10">
        <v>42997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 s="12">
        <f t="shared" si="5"/>
        <v>0.17331499312242091</v>
      </c>
      <c r="J116" t="s">
        <v>21</v>
      </c>
      <c r="K116" t="s">
        <v>22</v>
      </c>
      <c r="L116">
        <v>1554786000</v>
      </c>
      <c r="M116" s="8">
        <v>43564</v>
      </c>
      <c r="N116">
        <v>1554872400</v>
      </c>
      <c r="O116" s="10">
        <v>43565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 s="12">
        <f t="shared" si="5"/>
        <v>4.5447042640990372</v>
      </c>
      <c r="J117" t="s">
        <v>107</v>
      </c>
      <c r="K117" t="s">
        <v>108</v>
      </c>
      <c r="L117">
        <v>1510898400</v>
      </c>
      <c r="M117" s="8">
        <v>43056</v>
      </c>
      <c r="N117">
        <v>1513922400</v>
      </c>
      <c r="O117" s="10">
        <v>43091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 s="12">
        <f t="shared" si="5"/>
        <v>0.10041265474552957</v>
      </c>
      <c r="J118" t="s">
        <v>21</v>
      </c>
      <c r="K118" t="s">
        <v>22</v>
      </c>
      <c r="L118">
        <v>1442552400</v>
      </c>
      <c r="M118" s="8">
        <v>42265</v>
      </c>
      <c r="N118">
        <v>1442638800</v>
      </c>
      <c r="O118" s="10">
        <v>42266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 s="12">
        <f t="shared" si="5"/>
        <v>0.37826685006877581</v>
      </c>
      <c r="J119" t="s">
        <v>21</v>
      </c>
      <c r="K119" t="s">
        <v>22</v>
      </c>
      <c r="L119">
        <v>1316667600</v>
      </c>
      <c r="M119" s="8">
        <v>40808</v>
      </c>
      <c r="N119">
        <v>1317186000</v>
      </c>
      <c r="O119" s="10">
        <v>40814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 s="12">
        <f t="shared" si="5"/>
        <v>9.2159559834938107E-2</v>
      </c>
      <c r="J120" t="s">
        <v>21</v>
      </c>
      <c r="K120" t="s">
        <v>22</v>
      </c>
      <c r="L120">
        <v>1390716000</v>
      </c>
      <c r="M120" s="8">
        <v>41665</v>
      </c>
      <c r="N120">
        <v>1391234400</v>
      </c>
      <c r="O120" s="10">
        <v>41671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 s="12">
        <f t="shared" si="5"/>
        <v>0.21182943603851445</v>
      </c>
      <c r="J121" t="s">
        <v>21</v>
      </c>
      <c r="K121" t="s">
        <v>22</v>
      </c>
      <c r="L121">
        <v>1402894800</v>
      </c>
      <c r="M121" s="8">
        <v>41806</v>
      </c>
      <c r="N121">
        <v>1404363600</v>
      </c>
      <c r="O121" s="10">
        <v>41823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 s="12">
        <f t="shared" si="5"/>
        <v>2.4511691884456672</v>
      </c>
      <c r="J122" t="s">
        <v>21</v>
      </c>
      <c r="K122" t="s">
        <v>22</v>
      </c>
      <c r="L122">
        <v>1429246800</v>
      </c>
      <c r="M122" s="8">
        <v>42111</v>
      </c>
      <c r="N122">
        <v>1429592400</v>
      </c>
      <c r="O122" s="10">
        <v>42115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 s="12">
        <f t="shared" si="5"/>
        <v>1.2420907840440165</v>
      </c>
      <c r="J123" t="s">
        <v>21</v>
      </c>
      <c r="K123" t="s">
        <v>22</v>
      </c>
      <c r="L123">
        <v>1412485200</v>
      </c>
      <c r="M123" s="8">
        <v>41917</v>
      </c>
      <c r="N123">
        <v>1413608400</v>
      </c>
      <c r="O123" s="10">
        <v>41930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 s="12">
        <f t="shared" si="5"/>
        <v>4.6588720770288861</v>
      </c>
      <c r="J124" t="s">
        <v>21</v>
      </c>
      <c r="K124" t="s">
        <v>22</v>
      </c>
      <c r="L124">
        <v>1417068000</v>
      </c>
      <c r="M124" s="8">
        <v>41970</v>
      </c>
      <c r="N124">
        <v>1419400800</v>
      </c>
      <c r="O124" s="10">
        <v>41997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 s="12">
        <f t="shared" si="5"/>
        <v>0.91059147180192568</v>
      </c>
      <c r="J125" t="s">
        <v>15</v>
      </c>
      <c r="K125" t="s">
        <v>16</v>
      </c>
      <c r="L125">
        <v>1448344800</v>
      </c>
      <c r="M125" s="8">
        <v>42332</v>
      </c>
      <c r="N125">
        <v>1448604000</v>
      </c>
      <c r="O125" s="10">
        <v>42335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 s="12">
        <f t="shared" si="5"/>
        <v>0.12929848693259974</v>
      </c>
      <c r="J126" t="s">
        <v>107</v>
      </c>
      <c r="K126" t="s">
        <v>108</v>
      </c>
      <c r="L126">
        <v>1557723600</v>
      </c>
      <c r="M126" s="8">
        <v>43598</v>
      </c>
      <c r="N126">
        <v>1562302800</v>
      </c>
      <c r="O126" s="10">
        <v>43651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 s="12">
        <f t="shared" si="5"/>
        <v>0.24759284731774414</v>
      </c>
      <c r="J127" t="s">
        <v>21</v>
      </c>
      <c r="K127" t="s">
        <v>22</v>
      </c>
      <c r="L127">
        <v>1537333200</v>
      </c>
      <c r="M127" s="8">
        <v>43362</v>
      </c>
      <c r="N127">
        <v>1537678800</v>
      </c>
      <c r="O127" s="10">
        <v>43366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 s="12">
        <f t="shared" si="5"/>
        <v>1.0646492434663</v>
      </c>
      <c r="J128" t="s">
        <v>21</v>
      </c>
      <c r="K128" t="s">
        <v>22</v>
      </c>
      <c r="L128">
        <v>1471150800</v>
      </c>
      <c r="M128" s="8">
        <v>42596</v>
      </c>
      <c r="N128">
        <v>1473570000</v>
      </c>
      <c r="O128" s="10">
        <v>42624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 s="12">
        <f t="shared" si="5"/>
        <v>0.92434662998624484</v>
      </c>
      <c r="J129" t="s">
        <v>15</v>
      </c>
      <c r="K129" t="s">
        <v>16</v>
      </c>
      <c r="L129">
        <v>1273640400</v>
      </c>
      <c r="M129" s="8">
        <v>40310</v>
      </c>
      <c r="N129">
        <v>1273899600</v>
      </c>
      <c r="O129" s="10">
        <v>40313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 s="12">
        <f t="shared" si="5"/>
        <v>0.73177441540577715</v>
      </c>
      <c r="J130" t="s">
        <v>21</v>
      </c>
      <c r="K130" t="s">
        <v>22</v>
      </c>
      <c r="L130">
        <v>1282885200</v>
      </c>
      <c r="M130" s="8">
        <v>40417</v>
      </c>
      <c r="N130">
        <v>1284008400</v>
      </c>
      <c r="O130" s="10">
        <v>40430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6">ROUND(SUM(E131/D131)*100,0)</f>
        <v>3</v>
      </c>
      <c r="G131" t="s">
        <v>74</v>
      </c>
      <c r="H131">
        <v>55</v>
      </c>
      <c r="I131" s="12">
        <f t="shared" si="5"/>
        <v>7.5653370013755161E-2</v>
      </c>
      <c r="J131" t="s">
        <v>26</v>
      </c>
      <c r="K131" t="s">
        <v>27</v>
      </c>
      <c r="L131">
        <v>1422943200</v>
      </c>
      <c r="M131" s="8">
        <v>42038</v>
      </c>
      <c r="N131">
        <v>1425103200</v>
      </c>
      <c r="O131" s="10">
        <v>42063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6"/>
        <v>155</v>
      </c>
      <c r="G132" t="s">
        <v>20</v>
      </c>
      <c r="H132">
        <v>533</v>
      </c>
      <c r="I132" s="12">
        <f t="shared" si="5"/>
        <v>0.73314993122420913</v>
      </c>
      <c r="J132" t="s">
        <v>36</v>
      </c>
      <c r="K132" t="s">
        <v>37</v>
      </c>
      <c r="L132">
        <v>1319605200</v>
      </c>
      <c r="M132" s="8">
        <v>40842</v>
      </c>
      <c r="N132">
        <v>1320991200</v>
      </c>
      <c r="O132" s="10">
        <v>40858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6"/>
        <v>101</v>
      </c>
      <c r="G133" t="s">
        <v>20</v>
      </c>
      <c r="H133">
        <v>2443</v>
      </c>
      <c r="I133" s="12">
        <f t="shared" si="5"/>
        <v>3.360385144429161</v>
      </c>
      <c r="J133" t="s">
        <v>40</v>
      </c>
      <c r="K133" t="s">
        <v>41</v>
      </c>
      <c r="L133">
        <v>1385704800</v>
      </c>
      <c r="M133" s="8">
        <v>41607</v>
      </c>
      <c r="N133">
        <v>1386828000</v>
      </c>
      <c r="O133" s="10">
        <v>41620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6"/>
        <v>116</v>
      </c>
      <c r="G134" t="s">
        <v>20</v>
      </c>
      <c r="H134">
        <v>89</v>
      </c>
      <c r="I134" s="12">
        <f t="shared" si="5"/>
        <v>0.12242090784044017</v>
      </c>
      <c r="J134" t="s">
        <v>21</v>
      </c>
      <c r="K134" t="s">
        <v>22</v>
      </c>
      <c r="L134">
        <v>1515736800</v>
      </c>
      <c r="M134" s="8">
        <v>43112</v>
      </c>
      <c r="N134">
        <v>1517119200</v>
      </c>
      <c r="O134" s="10">
        <v>43128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6"/>
        <v>311</v>
      </c>
      <c r="G135" t="s">
        <v>20</v>
      </c>
      <c r="H135">
        <v>159</v>
      </c>
      <c r="I135" s="12">
        <f t="shared" si="5"/>
        <v>0.218707015130674</v>
      </c>
      <c r="J135" t="s">
        <v>21</v>
      </c>
      <c r="K135" t="s">
        <v>22</v>
      </c>
      <c r="L135">
        <v>1313125200</v>
      </c>
      <c r="M135" s="8">
        <v>40767</v>
      </c>
      <c r="N135">
        <v>1315026000</v>
      </c>
      <c r="O135" s="10">
        <v>40789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6"/>
        <v>90</v>
      </c>
      <c r="G136" t="s">
        <v>14</v>
      </c>
      <c r="H136">
        <v>940</v>
      </c>
      <c r="I136" s="12">
        <f t="shared" si="5"/>
        <v>1.2929848693259973</v>
      </c>
      <c r="J136" t="s">
        <v>98</v>
      </c>
      <c r="K136" t="s">
        <v>99</v>
      </c>
      <c r="L136">
        <v>1308459600</v>
      </c>
      <c r="M136" s="8">
        <v>40713</v>
      </c>
      <c r="N136">
        <v>1312693200</v>
      </c>
      <c r="O136" s="10">
        <v>40762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6"/>
        <v>71</v>
      </c>
      <c r="G137" t="s">
        <v>14</v>
      </c>
      <c r="H137">
        <v>117</v>
      </c>
      <c r="I137" s="12">
        <f t="shared" si="5"/>
        <v>0.1609353507565337</v>
      </c>
      <c r="J137" t="s">
        <v>21</v>
      </c>
      <c r="K137" t="s">
        <v>22</v>
      </c>
      <c r="L137">
        <v>1362636000</v>
      </c>
      <c r="M137" s="8">
        <v>41340</v>
      </c>
      <c r="N137">
        <v>1363064400</v>
      </c>
      <c r="O137" s="10">
        <v>41345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6"/>
        <v>3</v>
      </c>
      <c r="G138" t="s">
        <v>74</v>
      </c>
      <c r="H138">
        <v>58</v>
      </c>
      <c r="I138" s="12">
        <f t="shared" si="5"/>
        <v>7.9779917469050887E-2</v>
      </c>
      <c r="J138" t="s">
        <v>21</v>
      </c>
      <c r="K138" t="s">
        <v>22</v>
      </c>
      <c r="L138">
        <v>1402117200</v>
      </c>
      <c r="M138" s="8">
        <v>41797</v>
      </c>
      <c r="N138">
        <v>1403154000</v>
      </c>
      <c r="O138" s="10">
        <v>41809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6"/>
        <v>262</v>
      </c>
      <c r="G139" t="s">
        <v>20</v>
      </c>
      <c r="H139">
        <v>50</v>
      </c>
      <c r="I139" s="12">
        <f t="shared" si="5"/>
        <v>6.8775790921595595E-2</v>
      </c>
      <c r="J139" t="s">
        <v>21</v>
      </c>
      <c r="K139" t="s">
        <v>22</v>
      </c>
      <c r="L139">
        <v>1286341200</v>
      </c>
      <c r="M139" s="8">
        <v>40457</v>
      </c>
      <c r="N139">
        <v>1286859600</v>
      </c>
      <c r="O139" s="10">
        <v>40463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6"/>
        <v>96</v>
      </c>
      <c r="G140" t="s">
        <v>14</v>
      </c>
      <c r="H140">
        <v>115</v>
      </c>
      <c r="I140" s="12">
        <f t="shared" si="5"/>
        <v>0.15818431911966988</v>
      </c>
      <c r="J140" t="s">
        <v>21</v>
      </c>
      <c r="K140" t="s">
        <v>22</v>
      </c>
      <c r="L140">
        <v>1348808400</v>
      </c>
      <c r="M140" s="8">
        <v>41180</v>
      </c>
      <c r="N140">
        <v>1349326800</v>
      </c>
      <c r="O140" s="10">
        <v>41186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6"/>
        <v>21</v>
      </c>
      <c r="G141" t="s">
        <v>14</v>
      </c>
      <c r="H141">
        <v>326</v>
      </c>
      <c r="I141" s="12">
        <f t="shared" si="5"/>
        <v>0.44841815680880331</v>
      </c>
      <c r="J141" t="s">
        <v>21</v>
      </c>
      <c r="K141" t="s">
        <v>22</v>
      </c>
      <c r="L141">
        <v>1429592400</v>
      </c>
      <c r="M141" s="8">
        <v>42115</v>
      </c>
      <c r="N141">
        <v>1430974800</v>
      </c>
      <c r="O141" s="10">
        <v>42131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6"/>
        <v>223</v>
      </c>
      <c r="G142" t="s">
        <v>20</v>
      </c>
      <c r="H142">
        <v>186</v>
      </c>
      <c r="I142" s="12">
        <f t="shared" si="5"/>
        <v>0.25584594222833562</v>
      </c>
      <c r="J142" t="s">
        <v>21</v>
      </c>
      <c r="K142" t="s">
        <v>22</v>
      </c>
      <c r="L142">
        <v>1519538400</v>
      </c>
      <c r="M142" s="8">
        <v>43156</v>
      </c>
      <c r="N142">
        <v>1519970400</v>
      </c>
      <c r="O142" s="10">
        <v>43161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6"/>
        <v>102</v>
      </c>
      <c r="G143" t="s">
        <v>20</v>
      </c>
      <c r="H143">
        <v>1071</v>
      </c>
      <c r="I143" s="12">
        <f t="shared" si="5"/>
        <v>1.4731774415405776</v>
      </c>
      <c r="J143" t="s">
        <v>21</v>
      </c>
      <c r="K143" t="s">
        <v>22</v>
      </c>
      <c r="L143">
        <v>1434085200</v>
      </c>
      <c r="M143" s="8">
        <v>42167</v>
      </c>
      <c r="N143">
        <v>1434603600</v>
      </c>
      <c r="O143" s="10">
        <v>42173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6"/>
        <v>230</v>
      </c>
      <c r="G144" t="s">
        <v>20</v>
      </c>
      <c r="H144">
        <v>117</v>
      </c>
      <c r="I144" s="12">
        <f t="shared" si="5"/>
        <v>0.1609353507565337</v>
      </c>
      <c r="J144" t="s">
        <v>21</v>
      </c>
      <c r="K144" t="s">
        <v>22</v>
      </c>
      <c r="L144">
        <v>1333688400</v>
      </c>
      <c r="M144" s="8">
        <v>41005</v>
      </c>
      <c r="N144">
        <v>1337230800</v>
      </c>
      <c r="O144" s="10">
        <v>41046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6"/>
        <v>136</v>
      </c>
      <c r="G145" t="s">
        <v>20</v>
      </c>
      <c r="H145">
        <v>70</v>
      </c>
      <c r="I145" s="12">
        <f t="shared" si="5"/>
        <v>9.6286107290233833E-2</v>
      </c>
      <c r="J145" t="s">
        <v>21</v>
      </c>
      <c r="K145" t="s">
        <v>22</v>
      </c>
      <c r="L145">
        <v>1277701200</v>
      </c>
      <c r="M145" s="8">
        <v>40357</v>
      </c>
      <c r="N145">
        <v>1279429200</v>
      </c>
      <c r="O145" s="10">
        <v>40377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6"/>
        <v>129</v>
      </c>
      <c r="G146" t="s">
        <v>20</v>
      </c>
      <c r="H146">
        <v>135</v>
      </c>
      <c r="I146" s="12">
        <f t="shared" si="5"/>
        <v>0.18569463548830811</v>
      </c>
      <c r="J146" t="s">
        <v>21</v>
      </c>
      <c r="K146" t="s">
        <v>22</v>
      </c>
      <c r="L146">
        <v>1560747600</v>
      </c>
      <c r="M146" s="8">
        <v>43633</v>
      </c>
      <c r="N146">
        <v>1561438800</v>
      </c>
      <c r="O146" s="10">
        <v>43641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6"/>
        <v>237</v>
      </c>
      <c r="G147" t="s">
        <v>20</v>
      </c>
      <c r="H147">
        <v>768</v>
      </c>
      <c r="I147" s="12">
        <f t="shared" si="5"/>
        <v>1.0563961485557083</v>
      </c>
      <c r="J147" t="s">
        <v>98</v>
      </c>
      <c r="K147" t="s">
        <v>99</v>
      </c>
      <c r="L147">
        <v>1410066000</v>
      </c>
      <c r="M147" s="8">
        <v>41889</v>
      </c>
      <c r="N147">
        <v>1410498000</v>
      </c>
      <c r="O147" s="10">
        <v>41894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6"/>
        <v>17</v>
      </c>
      <c r="G148" t="s">
        <v>74</v>
      </c>
      <c r="H148">
        <v>51</v>
      </c>
      <c r="I148" s="12">
        <f t="shared" si="5"/>
        <v>7.0151306740027508E-2</v>
      </c>
      <c r="J148" t="s">
        <v>21</v>
      </c>
      <c r="K148" t="s">
        <v>22</v>
      </c>
      <c r="L148">
        <v>1320732000</v>
      </c>
      <c r="M148" s="8">
        <v>40855</v>
      </c>
      <c r="N148">
        <v>1322460000</v>
      </c>
      <c r="O148" s="10">
        <v>40875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6"/>
        <v>112</v>
      </c>
      <c r="G149" t="s">
        <v>20</v>
      </c>
      <c r="H149">
        <v>199</v>
      </c>
      <c r="I149" s="12">
        <f t="shared" ref="I149:I212" si="7">SUM((H149/$H$1003))</f>
        <v>0.27372764786795051</v>
      </c>
      <c r="J149" t="s">
        <v>21</v>
      </c>
      <c r="K149" t="s">
        <v>22</v>
      </c>
      <c r="L149">
        <v>1465794000</v>
      </c>
      <c r="M149" s="8">
        <v>42534</v>
      </c>
      <c r="N149">
        <v>1466312400</v>
      </c>
      <c r="O149" s="10">
        <v>42540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6"/>
        <v>121</v>
      </c>
      <c r="G150" t="s">
        <v>20</v>
      </c>
      <c r="H150">
        <v>107</v>
      </c>
      <c r="I150" s="12">
        <f t="shared" si="7"/>
        <v>0.14718019257221457</v>
      </c>
      <c r="J150" t="s">
        <v>21</v>
      </c>
      <c r="K150" t="s">
        <v>22</v>
      </c>
      <c r="L150">
        <v>1500958800</v>
      </c>
      <c r="M150" s="8">
        <v>42941</v>
      </c>
      <c r="N150">
        <v>1501736400</v>
      </c>
      <c r="O150" s="10">
        <v>42950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6"/>
        <v>220</v>
      </c>
      <c r="G151" t="s">
        <v>20</v>
      </c>
      <c r="H151">
        <v>195</v>
      </c>
      <c r="I151" s="12">
        <f t="shared" si="7"/>
        <v>0.26822558459422285</v>
      </c>
      <c r="J151" t="s">
        <v>21</v>
      </c>
      <c r="K151" t="s">
        <v>22</v>
      </c>
      <c r="L151">
        <v>1357020000</v>
      </c>
      <c r="M151" s="8">
        <v>41275</v>
      </c>
      <c r="N151">
        <v>1361512800</v>
      </c>
      <c r="O151" s="10">
        <v>41327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6"/>
        <v>1</v>
      </c>
      <c r="G152" t="s">
        <v>14</v>
      </c>
      <c r="H152">
        <v>1</v>
      </c>
      <c r="I152" s="12">
        <f t="shared" si="7"/>
        <v>1.375515818431912E-3</v>
      </c>
      <c r="J152" t="s">
        <v>21</v>
      </c>
      <c r="K152" t="s">
        <v>22</v>
      </c>
      <c r="L152">
        <v>1544940000</v>
      </c>
      <c r="M152" s="8">
        <v>43450</v>
      </c>
      <c r="N152">
        <v>1545026400</v>
      </c>
      <c r="O152" s="10">
        <v>43451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6"/>
        <v>64</v>
      </c>
      <c r="G153" t="s">
        <v>14</v>
      </c>
      <c r="H153">
        <v>1467</v>
      </c>
      <c r="I153" s="12">
        <f t="shared" si="7"/>
        <v>2.0178817056396148</v>
      </c>
      <c r="J153" t="s">
        <v>21</v>
      </c>
      <c r="K153" t="s">
        <v>22</v>
      </c>
      <c r="L153">
        <v>1402290000</v>
      </c>
      <c r="M153" s="8">
        <v>41799</v>
      </c>
      <c r="N153">
        <v>1406696400</v>
      </c>
      <c r="O153" s="10">
        <v>41850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6"/>
        <v>423</v>
      </c>
      <c r="G154" t="s">
        <v>20</v>
      </c>
      <c r="H154">
        <v>3376</v>
      </c>
      <c r="I154" s="12">
        <f t="shared" si="7"/>
        <v>4.6437414030261346</v>
      </c>
      <c r="J154" t="s">
        <v>21</v>
      </c>
      <c r="K154" t="s">
        <v>22</v>
      </c>
      <c r="L154">
        <v>1487311200</v>
      </c>
      <c r="M154" s="8">
        <v>42783</v>
      </c>
      <c r="N154">
        <v>1487916000</v>
      </c>
      <c r="O154" s="10">
        <v>42790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6"/>
        <v>93</v>
      </c>
      <c r="G155" t="s">
        <v>14</v>
      </c>
      <c r="H155">
        <v>5681</v>
      </c>
      <c r="I155" s="12">
        <f t="shared" si="7"/>
        <v>7.814305364511692</v>
      </c>
      <c r="J155" t="s">
        <v>21</v>
      </c>
      <c r="K155" t="s">
        <v>22</v>
      </c>
      <c r="L155">
        <v>1350622800</v>
      </c>
      <c r="M155" s="8">
        <v>41201</v>
      </c>
      <c r="N155">
        <v>1351141200</v>
      </c>
      <c r="O155" s="10">
        <v>41207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6"/>
        <v>59</v>
      </c>
      <c r="G156" t="s">
        <v>14</v>
      </c>
      <c r="H156">
        <v>1059</v>
      </c>
      <c r="I156" s="12">
        <f t="shared" si="7"/>
        <v>1.4566712517193947</v>
      </c>
      <c r="J156" t="s">
        <v>21</v>
      </c>
      <c r="K156" t="s">
        <v>22</v>
      </c>
      <c r="L156">
        <v>1463029200</v>
      </c>
      <c r="M156" s="8">
        <v>42502</v>
      </c>
      <c r="N156">
        <v>1465016400</v>
      </c>
      <c r="O156" s="10">
        <v>42525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6"/>
        <v>65</v>
      </c>
      <c r="G157" t="s">
        <v>14</v>
      </c>
      <c r="H157">
        <v>1194</v>
      </c>
      <c r="I157" s="12">
        <f t="shared" si="7"/>
        <v>1.6423658872077029</v>
      </c>
      <c r="J157" t="s">
        <v>21</v>
      </c>
      <c r="K157" t="s">
        <v>22</v>
      </c>
      <c r="L157">
        <v>1269493200</v>
      </c>
      <c r="M157" s="8">
        <v>40262</v>
      </c>
      <c r="N157">
        <v>1270789200</v>
      </c>
      <c r="O157" s="10">
        <v>40277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6"/>
        <v>74</v>
      </c>
      <c r="G158" t="s">
        <v>74</v>
      </c>
      <c r="H158">
        <v>379</v>
      </c>
      <c r="I158" s="12">
        <f t="shared" si="7"/>
        <v>0.52132049518569468</v>
      </c>
      <c r="J158" t="s">
        <v>26</v>
      </c>
      <c r="K158" t="s">
        <v>27</v>
      </c>
      <c r="L158">
        <v>1570251600</v>
      </c>
      <c r="M158" s="8">
        <v>43743</v>
      </c>
      <c r="N158">
        <v>1572325200</v>
      </c>
      <c r="O158" s="10">
        <v>43767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6"/>
        <v>53</v>
      </c>
      <c r="G159" t="s">
        <v>14</v>
      </c>
      <c r="H159">
        <v>30</v>
      </c>
      <c r="I159" s="12">
        <f t="shared" si="7"/>
        <v>4.1265474552957357E-2</v>
      </c>
      <c r="J159" t="s">
        <v>26</v>
      </c>
      <c r="K159" t="s">
        <v>27</v>
      </c>
      <c r="L159">
        <v>1388383200</v>
      </c>
      <c r="M159" s="8">
        <v>41638</v>
      </c>
      <c r="N159">
        <v>1389420000</v>
      </c>
      <c r="O159" s="10">
        <v>41650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6"/>
        <v>221</v>
      </c>
      <c r="G160" t="s">
        <v>20</v>
      </c>
      <c r="H160">
        <v>41</v>
      </c>
      <c r="I160" s="12">
        <f t="shared" si="7"/>
        <v>5.6396148555708389E-2</v>
      </c>
      <c r="J160" t="s">
        <v>21</v>
      </c>
      <c r="K160" t="s">
        <v>22</v>
      </c>
      <c r="L160">
        <v>1449554400</v>
      </c>
      <c r="M160" s="8">
        <v>42346</v>
      </c>
      <c r="N160">
        <v>1449640800</v>
      </c>
      <c r="O160" s="10">
        <v>42347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6"/>
        <v>100</v>
      </c>
      <c r="G161" t="s">
        <v>20</v>
      </c>
      <c r="H161">
        <v>1821</v>
      </c>
      <c r="I161" s="12">
        <f t="shared" si="7"/>
        <v>2.5048143053645116</v>
      </c>
      <c r="J161" t="s">
        <v>21</v>
      </c>
      <c r="K161" t="s">
        <v>22</v>
      </c>
      <c r="L161">
        <v>1553662800</v>
      </c>
      <c r="M161" s="8">
        <v>43551</v>
      </c>
      <c r="N161">
        <v>1555218000</v>
      </c>
      <c r="O161" s="10">
        <v>43569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6"/>
        <v>162</v>
      </c>
      <c r="G162" t="s">
        <v>20</v>
      </c>
      <c r="H162">
        <v>164</v>
      </c>
      <c r="I162" s="12">
        <f t="shared" si="7"/>
        <v>0.22558459422283356</v>
      </c>
      <c r="J162" t="s">
        <v>21</v>
      </c>
      <c r="K162" t="s">
        <v>22</v>
      </c>
      <c r="L162">
        <v>1556341200</v>
      </c>
      <c r="M162" s="8">
        <v>43582</v>
      </c>
      <c r="N162">
        <v>1557723600</v>
      </c>
      <c r="O162" s="10">
        <v>43598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6"/>
        <v>78</v>
      </c>
      <c r="G163" t="s">
        <v>14</v>
      </c>
      <c r="H163">
        <v>75</v>
      </c>
      <c r="I163" s="12">
        <f t="shared" si="7"/>
        <v>0.1031636863823934</v>
      </c>
      <c r="J163" t="s">
        <v>21</v>
      </c>
      <c r="K163" t="s">
        <v>22</v>
      </c>
      <c r="L163">
        <v>1442984400</v>
      </c>
      <c r="M163" s="8">
        <v>42270</v>
      </c>
      <c r="N163">
        <v>1443502800</v>
      </c>
      <c r="O163" s="10">
        <v>42276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6"/>
        <v>150</v>
      </c>
      <c r="G164" t="s">
        <v>20</v>
      </c>
      <c r="H164">
        <v>157</v>
      </c>
      <c r="I164" s="12">
        <f t="shared" si="7"/>
        <v>0.21595598349381018</v>
      </c>
      <c r="J164" t="s">
        <v>98</v>
      </c>
      <c r="K164" t="s">
        <v>99</v>
      </c>
      <c r="L164">
        <v>1544248800</v>
      </c>
      <c r="M164" s="8">
        <v>43442</v>
      </c>
      <c r="N164">
        <v>1546840800</v>
      </c>
      <c r="O164" s="10">
        <v>43472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6"/>
        <v>253</v>
      </c>
      <c r="G165" t="s">
        <v>20</v>
      </c>
      <c r="H165">
        <v>246</v>
      </c>
      <c r="I165" s="12">
        <f t="shared" si="7"/>
        <v>0.33837689133425036</v>
      </c>
      <c r="J165" t="s">
        <v>21</v>
      </c>
      <c r="K165" t="s">
        <v>22</v>
      </c>
      <c r="L165">
        <v>1508475600</v>
      </c>
      <c r="M165" s="8">
        <v>43028</v>
      </c>
      <c r="N165">
        <v>1512712800</v>
      </c>
      <c r="O165" s="10">
        <v>43077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6"/>
        <v>100</v>
      </c>
      <c r="G166" t="s">
        <v>20</v>
      </c>
      <c r="H166">
        <v>1396</v>
      </c>
      <c r="I166" s="12">
        <f t="shared" si="7"/>
        <v>1.920220082530949</v>
      </c>
      <c r="J166" t="s">
        <v>21</v>
      </c>
      <c r="K166" t="s">
        <v>22</v>
      </c>
      <c r="L166">
        <v>1507438800</v>
      </c>
      <c r="M166" s="8">
        <v>43016</v>
      </c>
      <c r="N166">
        <v>1507525200</v>
      </c>
      <c r="O166" s="10">
        <v>43017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6"/>
        <v>122</v>
      </c>
      <c r="G167" t="s">
        <v>20</v>
      </c>
      <c r="H167">
        <v>2506</v>
      </c>
      <c r="I167" s="12">
        <f t="shared" si="7"/>
        <v>3.4470426409903716</v>
      </c>
      <c r="J167" t="s">
        <v>21</v>
      </c>
      <c r="K167" t="s">
        <v>22</v>
      </c>
      <c r="L167">
        <v>1501563600</v>
      </c>
      <c r="M167" s="8">
        <v>42948</v>
      </c>
      <c r="N167">
        <v>1504328400</v>
      </c>
      <c r="O167" s="10">
        <v>42980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6"/>
        <v>137</v>
      </c>
      <c r="G168" t="s">
        <v>20</v>
      </c>
      <c r="H168">
        <v>244</v>
      </c>
      <c r="I168" s="12">
        <f t="shared" si="7"/>
        <v>0.33562585969738651</v>
      </c>
      <c r="J168" t="s">
        <v>21</v>
      </c>
      <c r="K168" t="s">
        <v>22</v>
      </c>
      <c r="L168">
        <v>1292997600</v>
      </c>
      <c r="M168" s="8">
        <v>40534</v>
      </c>
      <c r="N168">
        <v>1293343200</v>
      </c>
      <c r="O168" s="10">
        <v>40538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6"/>
        <v>416</v>
      </c>
      <c r="G169" t="s">
        <v>20</v>
      </c>
      <c r="H169">
        <v>146</v>
      </c>
      <c r="I169" s="12">
        <f t="shared" si="7"/>
        <v>0.20082530949105915</v>
      </c>
      <c r="J169" t="s">
        <v>26</v>
      </c>
      <c r="K169" t="s">
        <v>27</v>
      </c>
      <c r="L169">
        <v>1370840400</v>
      </c>
      <c r="M169" s="8">
        <v>41435</v>
      </c>
      <c r="N169">
        <v>1371704400</v>
      </c>
      <c r="O169" s="10">
        <v>41445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6"/>
        <v>31</v>
      </c>
      <c r="G170" t="s">
        <v>14</v>
      </c>
      <c r="H170">
        <v>955</v>
      </c>
      <c r="I170" s="12">
        <f t="shared" si="7"/>
        <v>1.3136176066024758</v>
      </c>
      <c r="J170" t="s">
        <v>36</v>
      </c>
      <c r="K170" t="s">
        <v>37</v>
      </c>
      <c r="L170">
        <v>1550815200</v>
      </c>
      <c r="M170" s="8">
        <v>43518</v>
      </c>
      <c r="N170">
        <v>1552798800</v>
      </c>
      <c r="O170" s="10">
        <v>43541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6"/>
        <v>424</v>
      </c>
      <c r="G171" t="s">
        <v>20</v>
      </c>
      <c r="H171">
        <v>1267</v>
      </c>
      <c r="I171" s="12">
        <f t="shared" si="7"/>
        <v>1.7427785419532325</v>
      </c>
      <c r="J171" t="s">
        <v>21</v>
      </c>
      <c r="K171" t="s">
        <v>22</v>
      </c>
      <c r="L171">
        <v>1339909200</v>
      </c>
      <c r="M171" s="8">
        <v>41077</v>
      </c>
      <c r="N171">
        <v>1342328400</v>
      </c>
      <c r="O171" s="10">
        <v>41105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6"/>
        <v>3</v>
      </c>
      <c r="G172" t="s">
        <v>14</v>
      </c>
      <c r="H172">
        <v>67</v>
      </c>
      <c r="I172" s="12">
        <f t="shared" si="7"/>
        <v>9.2159559834938107E-2</v>
      </c>
      <c r="J172" t="s">
        <v>21</v>
      </c>
      <c r="K172" t="s">
        <v>22</v>
      </c>
      <c r="L172">
        <v>1501736400</v>
      </c>
      <c r="M172" s="8">
        <v>42950</v>
      </c>
      <c r="N172">
        <v>1502341200</v>
      </c>
      <c r="O172" s="10">
        <v>42957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6"/>
        <v>11</v>
      </c>
      <c r="G173" t="s">
        <v>14</v>
      </c>
      <c r="H173">
        <v>5</v>
      </c>
      <c r="I173" s="12">
        <f t="shared" si="7"/>
        <v>6.8775790921595595E-3</v>
      </c>
      <c r="J173" t="s">
        <v>21</v>
      </c>
      <c r="K173" t="s">
        <v>22</v>
      </c>
      <c r="L173">
        <v>1395291600</v>
      </c>
      <c r="M173" s="8">
        <v>41718</v>
      </c>
      <c r="N173">
        <v>1397192400</v>
      </c>
      <c r="O173" s="10">
        <v>41740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6"/>
        <v>83</v>
      </c>
      <c r="G174" t="s">
        <v>14</v>
      </c>
      <c r="H174">
        <v>26</v>
      </c>
      <c r="I174" s="12">
        <f t="shared" si="7"/>
        <v>3.5763411279229711E-2</v>
      </c>
      <c r="J174" t="s">
        <v>21</v>
      </c>
      <c r="K174" t="s">
        <v>22</v>
      </c>
      <c r="L174">
        <v>1405746000</v>
      </c>
      <c r="M174" s="8">
        <v>41839</v>
      </c>
      <c r="N174">
        <v>1407042000</v>
      </c>
      <c r="O174" s="10">
        <v>41854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6"/>
        <v>163</v>
      </c>
      <c r="G175" t="s">
        <v>20</v>
      </c>
      <c r="H175">
        <v>1561</v>
      </c>
      <c r="I175" s="12">
        <f t="shared" si="7"/>
        <v>2.1471801925722147</v>
      </c>
      <c r="J175" t="s">
        <v>21</v>
      </c>
      <c r="K175" t="s">
        <v>22</v>
      </c>
      <c r="L175">
        <v>1368853200</v>
      </c>
      <c r="M175" s="8">
        <v>41412</v>
      </c>
      <c r="N175">
        <v>1369371600</v>
      </c>
      <c r="O175" s="10">
        <v>41418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6"/>
        <v>895</v>
      </c>
      <c r="G176" t="s">
        <v>20</v>
      </c>
      <c r="H176">
        <v>48</v>
      </c>
      <c r="I176" s="12">
        <f t="shared" si="7"/>
        <v>6.6024759284731768E-2</v>
      </c>
      <c r="J176" t="s">
        <v>21</v>
      </c>
      <c r="K176" t="s">
        <v>22</v>
      </c>
      <c r="L176">
        <v>1444021200</v>
      </c>
      <c r="M176" s="8">
        <v>42282</v>
      </c>
      <c r="N176">
        <v>1444107600</v>
      </c>
      <c r="O176" s="10">
        <v>42283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6"/>
        <v>26</v>
      </c>
      <c r="G177" t="s">
        <v>14</v>
      </c>
      <c r="H177">
        <v>1130</v>
      </c>
      <c r="I177" s="12">
        <f t="shared" si="7"/>
        <v>1.5543328748280605</v>
      </c>
      <c r="J177" t="s">
        <v>21</v>
      </c>
      <c r="K177" t="s">
        <v>22</v>
      </c>
      <c r="L177">
        <v>1472619600</v>
      </c>
      <c r="M177" s="8">
        <v>42613</v>
      </c>
      <c r="N177">
        <v>1474261200</v>
      </c>
      <c r="O177" s="10">
        <v>42632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6"/>
        <v>75</v>
      </c>
      <c r="G178" t="s">
        <v>14</v>
      </c>
      <c r="H178">
        <v>782</v>
      </c>
      <c r="I178" s="12">
        <f t="shared" si="7"/>
        <v>1.0756533700137552</v>
      </c>
      <c r="J178" t="s">
        <v>21</v>
      </c>
      <c r="K178" t="s">
        <v>22</v>
      </c>
      <c r="L178">
        <v>1472878800</v>
      </c>
      <c r="M178" s="8">
        <v>42616</v>
      </c>
      <c r="N178">
        <v>1473656400</v>
      </c>
      <c r="O178" s="10">
        <v>42625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6"/>
        <v>416</v>
      </c>
      <c r="G179" t="s">
        <v>20</v>
      </c>
      <c r="H179">
        <v>2739</v>
      </c>
      <c r="I179" s="12">
        <f t="shared" si="7"/>
        <v>3.767537826685007</v>
      </c>
      <c r="J179" t="s">
        <v>21</v>
      </c>
      <c r="K179" t="s">
        <v>22</v>
      </c>
      <c r="L179">
        <v>1289800800</v>
      </c>
      <c r="M179" s="8">
        <v>40497</v>
      </c>
      <c r="N179">
        <v>1291960800</v>
      </c>
      <c r="O179" s="10">
        <v>40522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6"/>
        <v>96</v>
      </c>
      <c r="G180" t="s">
        <v>14</v>
      </c>
      <c r="H180">
        <v>210</v>
      </c>
      <c r="I180" s="12">
        <f t="shared" si="7"/>
        <v>0.28885832187070154</v>
      </c>
      <c r="J180" t="s">
        <v>21</v>
      </c>
      <c r="K180" t="s">
        <v>22</v>
      </c>
      <c r="L180">
        <v>1505970000</v>
      </c>
      <c r="M180" s="8">
        <v>42999</v>
      </c>
      <c r="N180">
        <v>1506747600</v>
      </c>
      <c r="O180" s="10">
        <v>43008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6"/>
        <v>358</v>
      </c>
      <c r="G181" t="s">
        <v>20</v>
      </c>
      <c r="H181">
        <v>3537</v>
      </c>
      <c r="I181" s="12">
        <f t="shared" si="7"/>
        <v>4.865199449793673</v>
      </c>
      <c r="J181" t="s">
        <v>15</v>
      </c>
      <c r="K181" t="s">
        <v>16</v>
      </c>
      <c r="L181">
        <v>1363496400</v>
      </c>
      <c r="M181" s="8">
        <v>41350</v>
      </c>
      <c r="N181">
        <v>1363582800</v>
      </c>
      <c r="O181" s="10">
        <v>41351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6"/>
        <v>308</v>
      </c>
      <c r="G182" t="s">
        <v>20</v>
      </c>
      <c r="H182">
        <v>2107</v>
      </c>
      <c r="I182" s="12">
        <f t="shared" si="7"/>
        <v>2.8982118294360384</v>
      </c>
      <c r="J182" t="s">
        <v>26</v>
      </c>
      <c r="K182" t="s">
        <v>27</v>
      </c>
      <c r="L182">
        <v>1269234000</v>
      </c>
      <c r="M182" s="8">
        <v>40259</v>
      </c>
      <c r="N182">
        <v>1269666000</v>
      </c>
      <c r="O182" s="10">
        <v>40264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6"/>
        <v>62</v>
      </c>
      <c r="G183" t="s">
        <v>14</v>
      </c>
      <c r="H183">
        <v>136</v>
      </c>
      <c r="I183" s="12">
        <f t="shared" si="7"/>
        <v>0.18707015130674004</v>
      </c>
      <c r="J183" t="s">
        <v>21</v>
      </c>
      <c r="K183" t="s">
        <v>22</v>
      </c>
      <c r="L183">
        <v>1507093200</v>
      </c>
      <c r="M183" s="8">
        <v>43012</v>
      </c>
      <c r="N183">
        <v>1508648400</v>
      </c>
      <c r="O183" s="10">
        <v>43030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6"/>
        <v>722</v>
      </c>
      <c r="G184" t="s">
        <v>20</v>
      </c>
      <c r="H184">
        <v>3318</v>
      </c>
      <c r="I184" s="12">
        <f t="shared" si="7"/>
        <v>4.5639614855570843</v>
      </c>
      <c r="J184" t="s">
        <v>36</v>
      </c>
      <c r="K184" t="s">
        <v>37</v>
      </c>
      <c r="L184">
        <v>1560574800</v>
      </c>
      <c r="M184" s="8">
        <v>43631</v>
      </c>
      <c r="N184">
        <v>1561957200</v>
      </c>
      <c r="O184" s="10">
        <v>43647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6"/>
        <v>69</v>
      </c>
      <c r="G185" t="s">
        <v>14</v>
      </c>
      <c r="H185">
        <v>86</v>
      </c>
      <c r="I185" s="12">
        <f t="shared" si="7"/>
        <v>0.11829436038514443</v>
      </c>
      <c r="J185" t="s">
        <v>15</v>
      </c>
      <c r="K185" t="s">
        <v>16</v>
      </c>
      <c r="L185">
        <v>1284008400</v>
      </c>
      <c r="M185" s="8">
        <v>40430</v>
      </c>
      <c r="N185">
        <v>1285131600</v>
      </c>
      <c r="O185" s="10">
        <v>40443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6"/>
        <v>293</v>
      </c>
      <c r="G186" t="s">
        <v>20</v>
      </c>
      <c r="H186">
        <v>340</v>
      </c>
      <c r="I186" s="12">
        <f t="shared" si="7"/>
        <v>0.46767537826685007</v>
      </c>
      <c r="J186" t="s">
        <v>21</v>
      </c>
      <c r="K186" t="s">
        <v>22</v>
      </c>
      <c r="L186">
        <v>1556859600</v>
      </c>
      <c r="M186" s="8">
        <v>43588</v>
      </c>
      <c r="N186">
        <v>1556946000</v>
      </c>
      <c r="O186" s="10">
        <v>43589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6"/>
        <v>72</v>
      </c>
      <c r="G187" t="s">
        <v>14</v>
      </c>
      <c r="H187">
        <v>19</v>
      </c>
      <c r="I187" s="12">
        <f t="shared" si="7"/>
        <v>2.6134800550206328E-2</v>
      </c>
      <c r="J187" t="s">
        <v>21</v>
      </c>
      <c r="K187" t="s">
        <v>22</v>
      </c>
      <c r="L187">
        <v>1526187600</v>
      </c>
      <c r="M187" s="8">
        <v>43233</v>
      </c>
      <c r="N187">
        <v>1527138000</v>
      </c>
      <c r="O187" s="10">
        <v>43244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6"/>
        <v>32</v>
      </c>
      <c r="G188" t="s">
        <v>14</v>
      </c>
      <c r="H188">
        <v>886</v>
      </c>
      <c r="I188" s="12">
        <f t="shared" si="7"/>
        <v>1.218707015130674</v>
      </c>
      <c r="J188" t="s">
        <v>21</v>
      </c>
      <c r="K188" t="s">
        <v>22</v>
      </c>
      <c r="L188">
        <v>1400821200</v>
      </c>
      <c r="M188" s="8">
        <v>41782</v>
      </c>
      <c r="N188">
        <v>1402117200</v>
      </c>
      <c r="O188" s="10">
        <v>41797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6"/>
        <v>230</v>
      </c>
      <c r="G189" t="s">
        <v>20</v>
      </c>
      <c r="H189">
        <v>1442</v>
      </c>
      <c r="I189" s="12">
        <f t="shared" si="7"/>
        <v>1.9834938101788171</v>
      </c>
      <c r="J189" t="s">
        <v>15</v>
      </c>
      <c r="K189" t="s">
        <v>16</v>
      </c>
      <c r="L189">
        <v>1361599200</v>
      </c>
      <c r="M189" s="8">
        <v>41328</v>
      </c>
      <c r="N189">
        <v>1364014800</v>
      </c>
      <c r="O189" s="10">
        <v>41356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6"/>
        <v>32</v>
      </c>
      <c r="G190" t="s">
        <v>14</v>
      </c>
      <c r="H190">
        <v>35</v>
      </c>
      <c r="I190" s="12">
        <f t="shared" si="7"/>
        <v>4.8143053645116916E-2</v>
      </c>
      <c r="J190" t="s">
        <v>107</v>
      </c>
      <c r="K190" t="s">
        <v>108</v>
      </c>
      <c r="L190">
        <v>1417500000</v>
      </c>
      <c r="M190" s="8">
        <v>41975</v>
      </c>
      <c r="N190">
        <v>1417586400</v>
      </c>
      <c r="O190" s="10">
        <v>41976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6"/>
        <v>24</v>
      </c>
      <c r="G191" t="s">
        <v>74</v>
      </c>
      <c r="H191">
        <v>441</v>
      </c>
      <c r="I191" s="12">
        <f t="shared" si="7"/>
        <v>0.60660247592847316</v>
      </c>
      <c r="J191" t="s">
        <v>21</v>
      </c>
      <c r="K191" t="s">
        <v>22</v>
      </c>
      <c r="L191">
        <v>1457071200</v>
      </c>
      <c r="M191" s="8">
        <v>42433</v>
      </c>
      <c r="N191">
        <v>1457071200</v>
      </c>
      <c r="O191" s="10">
        <v>42433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6"/>
        <v>69</v>
      </c>
      <c r="G192" t="s">
        <v>14</v>
      </c>
      <c r="H192">
        <v>24</v>
      </c>
      <c r="I192" s="12">
        <f t="shared" si="7"/>
        <v>3.3012379642365884E-2</v>
      </c>
      <c r="J192" t="s">
        <v>21</v>
      </c>
      <c r="K192" t="s">
        <v>22</v>
      </c>
      <c r="L192">
        <v>1370322000</v>
      </c>
      <c r="M192" s="8">
        <v>41429</v>
      </c>
      <c r="N192">
        <v>1370408400</v>
      </c>
      <c r="O192" s="10">
        <v>41430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6"/>
        <v>38</v>
      </c>
      <c r="G193" t="s">
        <v>14</v>
      </c>
      <c r="H193">
        <v>86</v>
      </c>
      <c r="I193" s="12">
        <f t="shared" si="7"/>
        <v>0.11829436038514443</v>
      </c>
      <c r="J193" t="s">
        <v>107</v>
      </c>
      <c r="K193" t="s">
        <v>108</v>
      </c>
      <c r="L193">
        <v>1552366800</v>
      </c>
      <c r="M193" s="8">
        <v>43536</v>
      </c>
      <c r="N193">
        <v>1552626000</v>
      </c>
      <c r="O193" s="10">
        <v>43539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6"/>
        <v>20</v>
      </c>
      <c r="G194" t="s">
        <v>14</v>
      </c>
      <c r="H194">
        <v>243</v>
      </c>
      <c r="I194" s="12">
        <f t="shared" si="7"/>
        <v>0.33425034387895458</v>
      </c>
      <c r="J194" t="s">
        <v>21</v>
      </c>
      <c r="K194" t="s">
        <v>22</v>
      </c>
      <c r="L194">
        <v>1403845200</v>
      </c>
      <c r="M194" s="8">
        <v>41817</v>
      </c>
      <c r="N194">
        <v>1404190800</v>
      </c>
      <c r="O194" s="10">
        <v>41821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8">ROUND(SUM(E195/D195)*100,0)</f>
        <v>46</v>
      </c>
      <c r="G195" t="s">
        <v>14</v>
      </c>
      <c r="H195">
        <v>65</v>
      </c>
      <c r="I195" s="12">
        <f t="shared" si="7"/>
        <v>8.940852819807428E-2</v>
      </c>
      <c r="J195" t="s">
        <v>21</v>
      </c>
      <c r="K195" t="s">
        <v>22</v>
      </c>
      <c r="L195">
        <v>1523163600</v>
      </c>
      <c r="M195" s="8">
        <v>43198</v>
      </c>
      <c r="N195">
        <v>1523509200</v>
      </c>
      <c r="O195" s="10">
        <v>43202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8"/>
        <v>123</v>
      </c>
      <c r="G196" t="s">
        <v>20</v>
      </c>
      <c r="H196">
        <v>126</v>
      </c>
      <c r="I196" s="12">
        <f t="shared" si="7"/>
        <v>0.17331499312242091</v>
      </c>
      <c r="J196" t="s">
        <v>21</v>
      </c>
      <c r="K196" t="s">
        <v>22</v>
      </c>
      <c r="L196">
        <v>1442206800</v>
      </c>
      <c r="M196" s="8">
        <v>42261</v>
      </c>
      <c r="N196">
        <v>1443589200</v>
      </c>
      <c r="O196" s="10">
        <v>42277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8"/>
        <v>362</v>
      </c>
      <c r="G197" t="s">
        <v>20</v>
      </c>
      <c r="H197">
        <v>524</v>
      </c>
      <c r="I197" s="12">
        <f t="shared" si="7"/>
        <v>0.72077028885832184</v>
      </c>
      <c r="J197" t="s">
        <v>21</v>
      </c>
      <c r="K197" t="s">
        <v>22</v>
      </c>
      <c r="L197">
        <v>1532840400</v>
      </c>
      <c r="M197" s="8">
        <v>43310</v>
      </c>
      <c r="N197">
        <v>1533445200</v>
      </c>
      <c r="O197" s="10">
        <v>43317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8"/>
        <v>63</v>
      </c>
      <c r="G198" t="s">
        <v>14</v>
      </c>
      <c r="H198">
        <v>100</v>
      </c>
      <c r="I198" s="12">
        <f t="shared" si="7"/>
        <v>0.13755158184319119</v>
      </c>
      <c r="J198" t="s">
        <v>36</v>
      </c>
      <c r="K198" t="s">
        <v>37</v>
      </c>
      <c r="L198">
        <v>1472878800</v>
      </c>
      <c r="M198" s="8">
        <v>42616</v>
      </c>
      <c r="N198">
        <v>1474520400</v>
      </c>
      <c r="O198" s="10">
        <v>42635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8"/>
        <v>298</v>
      </c>
      <c r="G199" t="s">
        <v>20</v>
      </c>
      <c r="H199">
        <v>1989</v>
      </c>
      <c r="I199" s="12">
        <f t="shared" si="7"/>
        <v>2.7359009628610731</v>
      </c>
      <c r="J199" t="s">
        <v>21</v>
      </c>
      <c r="K199" t="s">
        <v>22</v>
      </c>
      <c r="L199">
        <v>1498194000</v>
      </c>
      <c r="M199" s="8">
        <v>42909</v>
      </c>
      <c r="N199">
        <v>1499403600</v>
      </c>
      <c r="O199" s="10">
        <v>42923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8"/>
        <v>10</v>
      </c>
      <c r="G200" t="s">
        <v>14</v>
      </c>
      <c r="H200">
        <v>168</v>
      </c>
      <c r="I200" s="12">
        <f t="shared" si="7"/>
        <v>0.23108665749656121</v>
      </c>
      <c r="J200" t="s">
        <v>21</v>
      </c>
      <c r="K200" t="s">
        <v>22</v>
      </c>
      <c r="L200">
        <v>1281070800</v>
      </c>
      <c r="M200" s="8">
        <v>40396</v>
      </c>
      <c r="N200">
        <v>1283576400</v>
      </c>
      <c r="O200" s="10">
        <v>40425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8"/>
        <v>54</v>
      </c>
      <c r="G201" t="s">
        <v>14</v>
      </c>
      <c r="H201">
        <v>13</v>
      </c>
      <c r="I201" s="12">
        <f t="shared" si="7"/>
        <v>1.7881705639614855E-2</v>
      </c>
      <c r="J201" t="s">
        <v>21</v>
      </c>
      <c r="K201" t="s">
        <v>22</v>
      </c>
      <c r="L201">
        <v>1436245200</v>
      </c>
      <c r="M201" s="8">
        <v>42192</v>
      </c>
      <c r="N201">
        <v>1436590800</v>
      </c>
      <c r="O201" s="10">
        <v>42196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8"/>
        <v>2</v>
      </c>
      <c r="G202" t="s">
        <v>14</v>
      </c>
      <c r="H202">
        <v>1</v>
      </c>
      <c r="I202" s="12">
        <f t="shared" si="7"/>
        <v>1.375515818431912E-3</v>
      </c>
      <c r="J202" t="s">
        <v>15</v>
      </c>
      <c r="K202" t="s">
        <v>16</v>
      </c>
      <c r="L202">
        <v>1269493200</v>
      </c>
      <c r="M202" s="8">
        <v>40262</v>
      </c>
      <c r="N202">
        <v>1270443600</v>
      </c>
      <c r="O202" s="10">
        <v>40273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8"/>
        <v>681</v>
      </c>
      <c r="G203" t="s">
        <v>20</v>
      </c>
      <c r="H203">
        <v>157</v>
      </c>
      <c r="I203" s="12">
        <f t="shared" si="7"/>
        <v>0.21595598349381018</v>
      </c>
      <c r="J203" t="s">
        <v>21</v>
      </c>
      <c r="K203" t="s">
        <v>22</v>
      </c>
      <c r="L203">
        <v>1406264400</v>
      </c>
      <c r="M203" s="8">
        <v>41845</v>
      </c>
      <c r="N203">
        <v>1407819600</v>
      </c>
      <c r="O203" s="10">
        <v>41863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8"/>
        <v>79</v>
      </c>
      <c r="G204" t="s">
        <v>74</v>
      </c>
      <c r="H204">
        <v>82</v>
      </c>
      <c r="I204" s="12">
        <f t="shared" si="7"/>
        <v>0.11279229711141678</v>
      </c>
      <c r="J204" t="s">
        <v>21</v>
      </c>
      <c r="K204" t="s">
        <v>22</v>
      </c>
      <c r="L204">
        <v>1317531600</v>
      </c>
      <c r="M204" s="8">
        <v>40818</v>
      </c>
      <c r="N204">
        <v>1317877200</v>
      </c>
      <c r="O204" s="10">
        <v>40822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8"/>
        <v>134</v>
      </c>
      <c r="G205" t="s">
        <v>20</v>
      </c>
      <c r="H205">
        <v>4498</v>
      </c>
      <c r="I205" s="12">
        <f t="shared" si="7"/>
        <v>6.1870701513067399</v>
      </c>
      <c r="J205" t="s">
        <v>26</v>
      </c>
      <c r="K205" t="s">
        <v>27</v>
      </c>
      <c r="L205">
        <v>1484632800</v>
      </c>
      <c r="M205" s="8">
        <v>42752</v>
      </c>
      <c r="N205">
        <v>1484805600</v>
      </c>
      <c r="O205" s="10">
        <v>42754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8"/>
        <v>3</v>
      </c>
      <c r="G206" t="s">
        <v>14</v>
      </c>
      <c r="H206">
        <v>40</v>
      </c>
      <c r="I206" s="12">
        <f t="shared" si="7"/>
        <v>5.5020632737276476E-2</v>
      </c>
      <c r="J206" t="s">
        <v>21</v>
      </c>
      <c r="K206" t="s">
        <v>22</v>
      </c>
      <c r="L206">
        <v>1301806800</v>
      </c>
      <c r="M206" s="8">
        <v>40636</v>
      </c>
      <c r="N206">
        <v>1302670800</v>
      </c>
      <c r="O206" s="10">
        <v>40646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8"/>
        <v>432</v>
      </c>
      <c r="G207" t="s">
        <v>20</v>
      </c>
      <c r="H207">
        <v>80</v>
      </c>
      <c r="I207" s="12">
        <f t="shared" si="7"/>
        <v>0.11004126547455295</v>
      </c>
      <c r="J207" t="s">
        <v>21</v>
      </c>
      <c r="K207" t="s">
        <v>22</v>
      </c>
      <c r="L207">
        <v>1539752400</v>
      </c>
      <c r="M207" s="8">
        <v>43390</v>
      </c>
      <c r="N207">
        <v>1540789200</v>
      </c>
      <c r="O207" s="10">
        <v>43402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8"/>
        <v>39</v>
      </c>
      <c r="G208" t="s">
        <v>74</v>
      </c>
      <c r="H208">
        <v>57</v>
      </c>
      <c r="I208" s="12">
        <f t="shared" si="7"/>
        <v>7.8404401650618988E-2</v>
      </c>
      <c r="J208" t="s">
        <v>21</v>
      </c>
      <c r="K208" t="s">
        <v>22</v>
      </c>
      <c r="L208">
        <v>1267250400</v>
      </c>
      <c r="M208" s="8">
        <v>40236</v>
      </c>
      <c r="N208">
        <v>1268028000</v>
      </c>
      <c r="O208" s="10">
        <v>40245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8"/>
        <v>426</v>
      </c>
      <c r="G209" t="s">
        <v>20</v>
      </c>
      <c r="H209">
        <v>43</v>
      </c>
      <c r="I209" s="12">
        <f t="shared" si="7"/>
        <v>5.9147180192572216E-2</v>
      </c>
      <c r="J209" t="s">
        <v>21</v>
      </c>
      <c r="K209" t="s">
        <v>22</v>
      </c>
      <c r="L209">
        <v>1535432400</v>
      </c>
      <c r="M209" s="8">
        <v>43340</v>
      </c>
      <c r="N209">
        <v>1537160400</v>
      </c>
      <c r="O209" s="10">
        <v>43360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8"/>
        <v>101</v>
      </c>
      <c r="G210" t="s">
        <v>20</v>
      </c>
      <c r="H210">
        <v>2053</v>
      </c>
      <c r="I210" s="12">
        <f t="shared" si="7"/>
        <v>2.8239339752407151</v>
      </c>
      <c r="J210" t="s">
        <v>21</v>
      </c>
      <c r="K210" t="s">
        <v>22</v>
      </c>
      <c r="L210">
        <v>1510207200</v>
      </c>
      <c r="M210" s="8">
        <v>43048</v>
      </c>
      <c r="N210">
        <v>1512280800</v>
      </c>
      <c r="O210" s="10">
        <v>43072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8"/>
        <v>21</v>
      </c>
      <c r="G211" t="s">
        <v>47</v>
      </c>
      <c r="H211">
        <v>808</v>
      </c>
      <c r="I211" s="12">
        <f t="shared" si="7"/>
        <v>1.1114167812929849</v>
      </c>
      <c r="J211" t="s">
        <v>26</v>
      </c>
      <c r="K211" t="s">
        <v>27</v>
      </c>
      <c r="L211">
        <v>1462510800</v>
      </c>
      <c r="M211" s="8">
        <v>42496</v>
      </c>
      <c r="N211">
        <v>1463115600</v>
      </c>
      <c r="O211" s="10">
        <v>42503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8"/>
        <v>67</v>
      </c>
      <c r="G212" t="s">
        <v>14</v>
      </c>
      <c r="H212">
        <v>226</v>
      </c>
      <c r="I212" s="12">
        <f t="shared" si="7"/>
        <v>0.3108665749656121</v>
      </c>
      <c r="J212" t="s">
        <v>36</v>
      </c>
      <c r="K212" t="s">
        <v>37</v>
      </c>
      <c r="L212">
        <v>1488520800</v>
      </c>
      <c r="M212" s="8">
        <v>42797</v>
      </c>
      <c r="N212">
        <v>1490850000</v>
      </c>
      <c r="O212" s="10">
        <v>42824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8"/>
        <v>95</v>
      </c>
      <c r="G213" t="s">
        <v>14</v>
      </c>
      <c r="H213">
        <v>1625</v>
      </c>
      <c r="I213" s="12">
        <f t="shared" ref="I213:I276" si="9">SUM((H213/$H$1003))</f>
        <v>2.2352132049518572</v>
      </c>
      <c r="J213" t="s">
        <v>21</v>
      </c>
      <c r="K213" t="s">
        <v>22</v>
      </c>
      <c r="L213">
        <v>1377579600</v>
      </c>
      <c r="M213" s="8">
        <v>41513</v>
      </c>
      <c r="N213">
        <v>1379653200</v>
      </c>
      <c r="O213" s="10">
        <v>41537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8"/>
        <v>152</v>
      </c>
      <c r="G214" t="s">
        <v>20</v>
      </c>
      <c r="H214">
        <v>168</v>
      </c>
      <c r="I214" s="12">
        <f t="shared" si="9"/>
        <v>0.23108665749656121</v>
      </c>
      <c r="J214" t="s">
        <v>21</v>
      </c>
      <c r="K214" t="s">
        <v>22</v>
      </c>
      <c r="L214">
        <v>1576389600</v>
      </c>
      <c r="M214" s="8">
        <v>43814</v>
      </c>
      <c r="N214">
        <v>1580364000</v>
      </c>
      <c r="O214" s="10">
        <v>43860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8"/>
        <v>195</v>
      </c>
      <c r="G215" t="s">
        <v>20</v>
      </c>
      <c r="H215">
        <v>4289</v>
      </c>
      <c r="I215" s="12">
        <f t="shared" si="9"/>
        <v>5.8995873452544707</v>
      </c>
      <c r="J215" t="s">
        <v>21</v>
      </c>
      <c r="K215" t="s">
        <v>22</v>
      </c>
      <c r="L215">
        <v>1289019600</v>
      </c>
      <c r="M215" s="8">
        <v>40488</v>
      </c>
      <c r="N215">
        <v>1289714400</v>
      </c>
      <c r="O215" s="10">
        <v>40496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8"/>
        <v>1023</v>
      </c>
      <c r="G216" t="s">
        <v>20</v>
      </c>
      <c r="H216">
        <v>165</v>
      </c>
      <c r="I216" s="12">
        <f t="shared" si="9"/>
        <v>0.22696011004126548</v>
      </c>
      <c r="J216" t="s">
        <v>21</v>
      </c>
      <c r="K216" t="s">
        <v>22</v>
      </c>
      <c r="L216">
        <v>1282194000</v>
      </c>
      <c r="M216" s="8">
        <v>40409</v>
      </c>
      <c r="N216">
        <v>1282712400</v>
      </c>
      <c r="O216" s="10">
        <v>40415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8"/>
        <v>4</v>
      </c>
      <c r="G217" t="s">
        <v>14</v>
      </c>
      <c r="H217">
        <v>143</v>
      </c>
      <c r="I217" s="12">
        <f t="shared" si="9"/>
        <v>0.19669876203576342</v>
      </c>
      <c r="J217" t="s">
        <v>21</v>
      </c>
      <c r="K217" t="s">
        <v>22</v>
      </c>
      <c r="L217">
        <v>1550037600</v>
      </c>
      <c r="M217" s="8">
        <v>43509</v>
      </c>
      <c r="N217">
        <v>1550210400</v>
      </c>
      <c r="O217" s="10">
        <v>43511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8"/>
        <v>155</v>
      </c>
      <c r="G218" t="s">
        <v>20</v>
      </c>
      <c r="H218">
        <v>1815</v>
      </c>
      <c r="I218" s="12">
        <f t="shared" si="9"/>
        <v>2.4965612104539203</v>
      </c>
      <c r="J218" t="s">
        <v>21</v>
      </c>
      <c r="K218" t="s">
        <v>22</v>
      </c>
      <c r="L218">
        <v>1321941600</v>
      </c>
      <c r="M218" s="8">
        <v>40869</v>
      </c>
      <c r="N218">
        <v>1322114400</v>
      </c>
      <c r="O218" s="10">
        <v>40871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8"/>
        <v>45</v>
      </c>
      <c r="G219" t="s">
        <v>14</v>
      </c>
      <c r="H219">
        <v>934</v>
      </c>
      <c r="I219" s="12">
        <f t="shared" si="9"/>
        <v>1.2847317744154059</v>
      </c>
      <c r="J219" t="s">
        <v>21</v>
      </c>
      <c r="K219" t="s">
        <v>22</v>
      </c>
      <c r="L219">
        <v>1556427600</v>
      </c>
      <c r="M219" s="8">
        <v>43583</v>
      </c>
      <c r="N219">
        <v>1557205200</v>
      </c>
      <c r="O219" s="10">
        <v>43592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8"/>
        <v>216</v>
      </c>
      <c r="G220" t="s">
        <v>20</v>
      </c>
      <c r="H220">
        <v>397</v>
      </c>
      <c r="I220" s="12">
        <f t="shared" si="9"/>
        <v>0.54607977991746903</v>
      </c>
      <c r="J220" t="s">
        <v>40</v>
      </c>
      <c r="K220" t="s">
        <v>41</v>
      </c>
      <c r="L220">
        <v>1320991200</v>
      </c>
      <c r="M220" s="8">
        <v>40858</v>
      </c>
      <c r="N220">
        <v>1323928800</v>
      </c>
      <c r="O220" s="10">
        <v>40892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8"/>
        <v>332</v>
      </c>
      <c r="G221" t="s">
        <v>20</v>
      </c>
      <c r="H221">
        <v>1539</v>
      </c>
      <c r="I221" s="12">
        <f t="shared" si="9"/>
        <v>2.1169188445667126</v>
      </c>
      <c r="J221" t="s">
        <v>21</v>
      </c>
      <c r="K221" t="s">
        <v>22</v>
      </c>
      <c r="L221">
        <v>1345093200</v>
      </c>
      <c r="M221" s="8">
        <v>41137</v>
      </c>
      <c r="N221">
        <v>1346130000</v>
      </c>
      <c r="O221" s="10">
        <v>41149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8"/>
        <v>8</v>
      </c>
      <c r="G222" t="s">
        <v>14</v>
      </c>
      <c r="H222">
        <v>17</v>
      </c>
      <c r="I222" s="12">
        <f t="shared" si="9"/>
        <v>2.3383768913342505E-2</v>
      </c>
      <c r="J222" t="s">
        <v>21</v>
      </c>
      <c r="K222" t="s">
        <v>22</v>
      </c>
      <c r="L222">
        <v>1309496400</v>
      </c>
      <c r="M222" s="8">
        <v>40725</v>
      </c>
      <c r="N222">
        <v>1311051600</v>
      </c>
      <c r="O222" s="10">
        <v>40743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8"/>
        <v>99</v>
      </c>
      <c r="G223" t="s">
        <v>14</v>
      </c>
      <c r="H223">
        <v>2179</v>
      </c>
      <c r="I223" s="12">
        <f t="shared" si="9"/>
        <v>2.9972489683631363</v>
      </c>
      <c r="J223" t="s">
        <v>21</v>
      </c>
      <c r="K223" t="s">
        <v>22</v>
      </c>
      <c r="L223">
        <v>1340254800</v>
      </c>
      <c r="M223" s="8">
        <v>41081</v>
      </c>
      <c r="N223">
        <v>1340427600</v>
      </c>
      <c r="O223" s="10">
        <v>41083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8"/>
        <v>138</v>
      </c>
      <c r="G224" t="s">
        <v>20</v>
      </c>
      <c r="H224">
        <v>138</v>
      </c>
      <c r="I224" s="12">
        <f t="shared" si="9"/>
        <v>0.18982118294360384</v>
      </c>
      <c r="J224" t="s">
        <v>21</v>
      </c>
      <c r="K224" t="s">
        <v>22</v>
      </c>
      <c r="L224">
        <v>1412226000</v>
      </c>
      <c r="M224" s="8">
        <v>41914</v>
      </c>
      <c r="N224">
        <v>1412312400</v>
      </c>
      <c r="O224" s="10">
        <v>41915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8"/>
        <v>94</v>
      </c>
      <c r="G225" t="s">
        <v>14</v>
      </c>
      <c r="H225">
        <v>931</v>
      </c>
      <c r="I225" s="12">
        <f t="shared" si="9"/>
        <v>1.28060522696011</v>
      </c>
      <c r="J225" t="s">
        <v>21</v>
      </c>
      <c r="K225" t="s">
        <v>22</v>
      </c>
      <c r="L225">
        <v>1458104400</v>
      </c>
      <c r="M225" s="8">
        <v>42445</v>
      </c>
      <c r="N225">
        <v>1459314000</v>
      </c>
      <c r="O225" s="10">
        <v>42459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8"/>
        <v>404</v>
      </c>
      <c r="G226" t="s">
        <v>20</v>
      </c>
      <c r="H226">
        <v>3594</v>
      </c>
      <c r="I226" s="12">
        <f t="shared" si="9"/>
        <v>4.9436038514442915</v>
      </c>
      <c r="J226" t="s">
        <v>21</v>
      </c>
      <c r="K226" t="s">
        <v>22</v>
      </c>
      <c r="L226">
        <v>1411534800</v>
      </c>
      <c r="M226" s="8">
        <v>41906</v>
      </c>
      <c r="N226">
        <v>1415426400</v>
      </c>
      <c r="O226" s="10">
        <v>41951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8"/>
        <v>260</v>
      </c>
      <c r="G227" t="s">
        <v>20</v>
      </c>
      <c r="H227">
        <v>5880</v>
      </c>
      <c r="I227" s="12">
        <f t="shared" si="9"/>
        <v>8.0880330123796416</v>
      </c>
      <c r="J227" t="s">
        <v>21</v>
      </c>
      <c r="K227" t="s">
        <v>22</v>
      </c>
      <c r="L227">
        <v>1399093200</v>
      </c>
      <c r="M227" s="8">
        <v>41762</v>
      </c>
      <c r="N227">
        <v>1399093200</v>
      </c>
      <c r="O227" s="10">
        <v>41762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8"/>
        <v>367</v>
      </c>
      <c r="G228" t="s">
        <v>20</v>
      </c>
      <c r="H228">
        <v>112</v>
      </c>
      <c r="I228" s="12">
        <f t="shared" si="9"/>
        <v>0.15405777166437415</v>
      </c>
      <c r="J228" t="s">
        <v>21</v>
      </c>
      <c r="K228" t="s">
        <v>22</v>
      </c>
      <c r="L228">
        <v>1270702800</v>
      </c>
      <c r="M228" s="8">
        <v>40276</v>
      </c>
      <c r="N228">
        <v>1273899600</v>
      </c>
      <c r="O228" s="10">
        <v>40313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8"/>
        <v>169</v>
      </c>
      <c r="G229" t="s">
        <v>20</v>
      </c>
      <c r="H229">
        <v>943</v>
      </c>
      <c r="I229" s="12">
        <f t="shared" si="9"/>
        <v>1.2971114167812929</v>
      </c>
      <c r="J229" t="s">
        <v>21</v>
      </c>
      <c r="K229" t="s">
        <v>22</v>
      </c>
      <c r="L229">
        <v>1431666000</v>
      </c>
      <c r="M229" s="8">
        <v>42139</v>
      </c>
      <c r="N229">
        <v>1432184400</v>
      </c>
      <c r="O229" s="10">
        <v>42145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8"/>
        <v>120</v>
      </c>
      <c r="G230" t="s">
        <v>20</v>
      </c>
      <c r="H230">
        <v>2468</v>
      </c>
      <c r="I230" s="12">
        <f t="shared" si="9"/>
        <v>3.3947730398899587</v>
      </c>
      <c r="J230" t="s">
        <v>21</v>
      </c>
      <c r="K230" t="s">
        <v>22</v>
      </c>
      <c r="L230">
        <v>1472619600</v>
      </c>
      <c r="M230" s="8">
        <v>42613</v>
      </c>
      <c r="N230">
        <v>1474779600</v>
      </c>
      <c r="O230" s="10">
        <v>42638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8"/>
        <v>194</v>
      </c>
      <c r="G231" t="s">
        <v>20</v>
      </c>
      <c r="H231">
        <v>2551</v>
      </c>
      <c r="I231" s="12">
        <f t="shared" si="9"/>
        <v>3.5089408528198076</v>
      </c>
      <c r="J231" t="s">
        <v>21</v>
      </c>
      <c r="K231" t="s">
        <v>22</v>
      </c>
      <c r="L231">
        <v>1496293200</v>
      </c>
      <c r="M231" s="8">
        <v>42887</v>
      </c>
      <c r="N231">
        <v>1500440400</v>
      </c>
      <c r="O231" s="10">
        <v>42935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8"/>
        <v>420</v>
      </c>
      <c r="G232" t="s">
        <v>20</v>
      </c>
      <c r="H232">
        <v>101</v>
      </c>
      <c r="I232" s="12">
        <f t="shared" si="9"/>
        <v>0.13892709766162312</v>
      </c>
      <c r="J232" t="s">
        <v>21</v>
      </c>
      <c r="K232" t="s">
        <v>22</v>
      </c>
      <c r="L232">
        <v>1575612000</v>
      </c>
      <c r="M232" s="8">
        <v>43805</v>
      </c>
      <c r="N232">
        <v>1575612000</v>
      </c>
      <c r="O232" s="10">
        <v>43805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8"/>
        <v>77</v>
      </c>
      <c r="G233" t="s">
        <v>74</v>
      </c>
      <c r="H233">
        <v>67</v>
      </c>
      <c r="I233" s="12">
        <f t="shared" si="9"/>
        <v>9.2159559834938107E-2</v>
      </c>
      <c r="J233" t="s">
        <v>21</v>
      </c>
      <c r="K233" t="s">
        <v>22</v>
      </c>
      <c r="L233">
        <v>1369112400</v>
      </c>
      <c r="M233" s="8">
        <v>41415</v>
      </c>
      <c r="N233">
        <v>1374123600</v>
      </c>
      <c r="O233" s="10">
        <v>41473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8"/>
        <v>171</v>
      </c>
      <c r="G234" t="s">
        <v>20</v>
      </c>
      <c r="H234">
        <v>92</v>
      </c>
      <c r="I234" s="12">
        <f t="shared" si="9"/>
        <v>0.12654745529573591</v>
      </c>
      <c r="J234" t="s">
        <v>21</v>
      </c>
      <c r="K234" t="s">
        <v>22</v>
      </c>
      <c r="L234">
        <v>1469422800</v>
      </c>
      <c r="M234" s="8">
        <v>42576</v>
      </c>
      <c r="N234">
        <v>1469509200</v>
      </c>
      <c r="O234" s="10">
        <v>42577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8"/>
        <v>158</v>
      </c>
      <c r="G235" t="s">
        <v>20</v>
      </c>
      <c r="H235">
        <v>62</v>
      </c>
      <c r="I235" s="12">
        <f t="shared" si="9"/>
        <v>8.528198074277854E-2</v>
      </c>
      <c r="J235" t="s">
        <v>21</v>
      </c>
      <c r="K235" t="s">
        <v>22</v>
      </c>
      <c r="L235">
        <v>1307854800</v>
      </c>
      <c r="M235" s="8">
        <v>40706</v>
      </c>
      <c r="N235">
        <v>1309237200</v>
      </c>
      <c r="O235" s="10">
        <v>40722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8"/>
        <v>109</v>
      </c>
      <c r="G236" t="s">
        <v>20</v>
      </c>
      <c r="H236">
        <v>149</v>
      </c>
      <c r="I236" s="12">
        <f t="shared" si="9"/>
        <v>0.20495185694635487</v>
      </c>
      <c r="J236" t="s">
        <v>107</v>
      </c>
      <c r="K236" t="s">
        <v>108</v>
      </c>
      <c r="L236">
        <v>1503378000</v>
      </c>
      <c r="M236" s="8">
        <v>42969</v>
      </c>
      <c r="N236">
        <v>1503982800</v>
      </c>
      <c r="O236" s="10">
        <v>42976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8"/>
        <v>42</v>
      </c>
      <c r="G237" t="s">
        <v>14</v>
      </c>
      <c r="H237">
        <v>92</v>
      </c>
      <c r="I237" s="12">
        <f t="shared" si="9"/>
        <v>0.12654745529573591</v>
      </c>
      <c r="J237" t="s">
        <v>21</v>
      </c>
      <c r="K237" t="s">
        <v>22</v>
      </c>
      <c r="L237">
        <v>1486965600</v>
      </c>
      <c r="M237" s="8">
        <v>42779</v>
      </c>
      <c r="N237">
        <v>1487397600</v>
      </c>
      <c r="O237" s="10">
        <v>42784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8"/>
        <v>11</v>
      </c>
      <c r="G238" t="s">
        <v>14</v>
      </c>
      <c r="H238">
        <v>57</v>
      </c>
      <c r="I238" s="12">
        <f t="shared" si="9"/>
        <v>7.8404401650618988E-2</v>
      </c>
      <c r="J238" t="s">
        <v>26</v>
      </c>
      <c r="K238" t="s">
        <v>27</v>
      </c>
      <c r="L238">
        <v>1561438800</v>
      </c>
      <c r="M238" s="8">
        <v>43641</v>
      </c>
      <c r="N238">
        <v>1562043600</v>
      </c>
      <c r="O238" s="10">
        <v>43648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8"/>
        <v>159</v>
      </c>
      <c r="G239" t="s">
        <v>20</v>
      </c>
      <c r="H239">
        <v>329</v>
      </c>
      <c r="I239" s="12">
        <f t="shared" si="9"/>
        <v>0.45254470426409904</v>
      </c>
      <c r="J239" t="s">
        <v>21</v>
      </c>
      <c r="K239" t="s">
        <v>22</v>
      </c>
      <c r="L239">
        <v>1398402000</v>
      </c>
      <c r="M239" s="8">
        <v>41754</v>
      </c>
      <c r="N239">
        <v>1398574800</v>
      </c>
      <c r="O239" s="10">
        <v>41756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8"/>
        <v>422</v>
      </c>
      <c r="G240" t="s">
        <v>20</v>
      </c>
      <c r="H240">
        <v>97</v>
      </c>
      <c r="I240" s="12">
        <f t="shared" si="9"/>
        <v>0.13342503438789546</v>
      </c>
      <c r="J240" t="s">
        <v>36</v>
      </c>
      <c r="K240" t="s">
        <v>37</v>
      </c>
      <c r="L240">
        <v>1513231200</v>
      </c>
      <c r="M240" s="8">
        <v>43083</v>
      </c>
      <c r="N240">
        <v>1515391200</v>
      </c>
      <c r="O240" s="10">
        <v>43108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8"/>
        <v>98</v>
      </c>
      <c r="G241" t="s">
        <v>14</v>
      </c>
      <c r="H241">
        <v>41</v>
      </c>
      <c r="I241" s="12">
        <f t="shared" si="9"/>
        <v>5.6396148555708389E-2</v>
      </c>
      <c r="J241" t="s">
        <v>21</v>
      </c>
      <c r="K241" t="s">
        <v>22</v>
      </c>
      <c r="L241">
        <v>1440824400</v>
      </c>
      <c r="M241" s="8">
        <v>42245</v>
      </c>
      <c r="N241">
        <v>1441170000</v>
      </c>
      <c r="O241" s="10">
        <v>42249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8"/>
        <v>419</v>
      </c>
      <c r="G242" t="s">
        <v>20</v>
      </c>
      <c r="H242">
        <v>1784</v>
      </c>
      <c r="I242" s="12">
        <f t="shared" si="9"/>
        <v>2.453920220082531</v>
      </c>
      <c r="J242" t="s">
        <v>21</v>
      </c>
      <c r="K242" t="s">
        <v>22</v>
      </c>
      <c r="L242">
        <v>1281070800</v>
      </c>
      <c r="M242" s="8">
        <v>40396</v>
      </c>
      <c r="N242">
        <v>1281157200</v>
      </c>
      <c r="O242" s="10">
        <v>40397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8"/>
        <v>102</v>
      </c>
      <c r="G243" t="s">
        <v>20</v>
      </c>
      <c r="H243">
        <v>1684</v>
      </c>
      <c r="I243" s="12">
        <f t="shared" si="9"/>
        <v>2.3163686382393398</v>
      </c>
      <c r="J243" t="s">
        <v>26</v>
      </c>
      <c r="K243" t="s">
        <v>27</v>
      </c>
      <c r="L243">
        <v>1397365200</v>
      </c>
      <c r="M243" s="8">
        <v>41742</v>
      </c>
      <c r="N243">
        <v>1398229200</v>
      </c>
      <c r="O243" s="10">
        <v>41752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8"/>
        <v>128</v>
      </c>
      <c r="G244" t="s">
        <v>20</v>
      </c>
      <c r="H244">
        <v>250</v>
      </c>
      <c r="I244" s="12">
        <f t="shared" si="9"/>
        <v>0.34387895460797802</v>
      </c>
      <c r="J244" t="s">
        <v>21</v>
      </c>
      <c r="K244" t="s">
        <v>22</v>
      </c>
      <c r="L244">
        <v>1494392400</v>
      </c>
      <c r="M244" s="8">
        <v>42865</v>
      </c>
      <c r="N244">
        <v>1495256400</v>
      </c>
      <c r="O244" s="10">
        <v>42875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8"/>
        <v>445</v>
      </c>
      <c r="G245" t="s">
        <v>20</v>
      </c>
      <c r="H245">
        <v>238</v>
      </c>
      <c r="I245" s="12">
        <f t="shared" si="9"/>
        <v>0.32737276478679506</v>
      </c>
      <c r="J245" t="s">
        <v>21</v>
      </c>
      <c r="K245" t="s">
        <v>22</v>
      </c>
      <c r="L245">
        <v>1520143200</v>
      </c>
      <c r="M245" s="8">
        <v>43163</v>
      </c>
      <c r="N245">
        <v>1520402400</v>
      </c>
      <c r="O245" s="10">
        <v>43166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8"/>
        <v>570</v>
      </c>
      <c r="G246" t="s">
        <v>20</v>
      </c>
      <c r="H246">
        <v>53</v>
      </c>
      <c r="I246" s="12">
        <f t="shared" si="9"/>
        <v>7.2902338376891335E-2</v>
      </c>
      <c r="J246" t="s">
        <v>21</v>
      </c>
      <c r="K246" t="s">
        <v>22</v>
      </c>
      <c r="L246">
        <v>1405314000</v>
      </c>
      <c r="M246" s="8">
        <v>41834</v>
      </c>
      <c r="N246">
        <v>1409806800</v>
      </c>
      <c r="O246" s="10">
        <v>41886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8"/>
        <v>509</v>
      </c>
      <c r="G247" t="s">
        <v>20</v>
      </c>
      <c r="H247">
        <v>214</v>
      </c>
      <c r="I247" s="12">
        <f t="shared" si="9"/>
        <v>0.29436038514442914</v>
      </c>
      <c r="J247" t="s">
        <v>21</v>
      </c>
      <c r="K247" t="s">
        <v>22</v>
      </c>
      <c r="L247">
        <v>1396846800</v>
      </c>
      <c r="M247" s="8">
        <v>41736</v>
      </c>
      <c r="N247">
        <v>1396933200</v>
      </c>
      <c r="O247" s="10">
        <v>41737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8"/>
        <v>326</v>
      </c>
      <c r="G248" t="s">
        <v>20</v>
      </c>
      <c r="H248">
        <v>222</v>
      </c>
      <c r="I248" s="12">
        <f t="shared" si="9"/>
        <v>0.30536451169188444</v>
      </c>
      <c r="J248" t="s">
        <v>21</v>
      </c>
      <c r="K248" t="s">
        <v>22</v>
      </c>
      <c r="L248">
        <v>1375678800</v>
      </c>
      <c r="M248" s="8">
        <v>41491</v>
      </c>
      <c r="N248">
        <v>1376024400</v>
      </c>
      <c r="O248" s="10">
        <v>41495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8"/>
        <v>933</v>
      </c>
      <c r="G249" t="s">
        <v>20</v>
      </c>
      <c r="H249">
        <v>1884</v>
      </c>
      <c r="I249" s="12">
        <f t="shared" si="9"/>
        <v>2.5914718019257221</v>
      </c>
      <c r="J249" t="s">
        <v>21</v>
      </c>
      <c r="K249" t="s">
        <v>22</v>
      </c>
      <c r="L249">
        <v>1482386400</v>
      </c>
      <c r="M249" s="8">
        <v>42726</v>
      </c>
      <c r="N249">
        <v>1483682400</v>
      </c>
      <c r="O249" s="10">
        <v>42741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8"/>
        <v>211</v>
      </c>
      <c r="G250" t="s">
        <v>20</v>
      </c>
      <c r="H250">
        <v>218</v>
      </c>
      <c r="I250" s="12">
        <f t="shared" si="9"/>
        <v>0.29986244841815679</v>
      </c>
      <c r="J250" t="s">
        <v>26</v>
      </c>
      <c r="K250" t="s">
        <v>27</v>
      </c>
      <c r="L250">
        <v>1420005600</v>
      </c>
      <c r="M250" s="8">
        <v>42004</v>
      </c>
      <c r="N250">
        <v>1420437600</v>
      </c>
      <c r="O250" s="10">
        <v>42009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8"/>
        <v>273</v>
      </c>
      <c r="G251" t="s">
        <v>20</v>
      </c>
      <c r="H251">
        <v>6465</v>
      </c>
      <c r="I251" s="12">
        <f t="shared" si="9"/>
        <v>8.8927097661623105</v>
      </c>
      <c r="J251" t="s">
        <v>21</v>
      </c>
      <c r="K251" t="s">
        <v>22</v>
      </c>
      <c r="L251">
        <v>1420178400</v>
      </c>
      <c r="M251" s="8">
        <v>42006</v>
      </c>
      <c r="N251">
        <v>1420783200</v>
      </c>
      <c r="O251" s="10">
        <v>42013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8"/>
        <v>3</v>
      </c>
      <c r="G252" t="s">
        <v>14</v>
      </c>
      <c r="H252">
        <v>1</v>
      </c>
      <c r="I252" s="12">
        <f t="shared" si="9"/>
        <v>1.375515818431912E-3</v>
      </c>
      <c r="J252" t="s">
        <v>21</v>
      </c>
      <c r="K252" t="s">
        <v>22</v>
      </c>
      <c r="L252">
        <v>1264399200</v>
      </c>
      <c r="M252" s="8">
        <v>40203</v>
      </c>
      <c r="N252">
        <v>1267423200</v>
      </c>
      <c r="O252" s="10">
        <v>40238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8"/>
        <v>54</v>
      </c>
      <c r="G253" t="s">
        <v>14</v>
      </c>
      <c r="H253">
        <v>101</v>
      </c>
      <c r="I253" s="12">
        <f t="shared" si="9"/>
        <v>0.13892709766162312</v>
      </c>
      <c r="J253" t="s">
        <v>21</v>
      </c>
      <c r="K253" t="s">
        <v>22</v>
      </c>
      <c r="L253">
        <v>1355032800</v>
      </c>
      <c r="M253" s="8">
        <v>41252</v>
      </c>
      <c r="N253">
        <v>1355205600</v>
      </c>
      <c r="O253" s="10">
        <v>41254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8"/>
        <v>626</v>
      </c>
      <c r="G254" t="s">
        <v>20</v>
      </c>
      <c r="H254">
        <v>59</v>
      </c>
      <c r="I254" s="12">
        <f t="shared" si="9"/>
        <v>8.11554332874828E-2</v>
      </c>
      <c r="J254" t="s">
        <v>21</v>
      </c>
      <c r="K254" t="s">
        <v>22</v>
      </c>
      <c r="L254">
        <v>1382677200</v>
      </c>
      <c r="M254" s="8">
        <v>41572</v>
      </c>
      <c r="N254">
        <v>1383109200</v>
      </c>
      <c r="O254" s="10">
        <v>41577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8"/>
        <v>89</v>
      </c>
      <c r="G255" t="s">
        <v>14</v>
      </c>
      <c r="H255">
        <v>1335</v>
      </c>
      <c r="I255" s="12">
        <f t="shared" si="9"/>
        <v>1.8363136176066024</v>
      </c>
      <c r="J255" t="s">
        <v>15</v>
      </c>
      <c r="K255" t="s">
        <v>16</v>
      </c>
      <c r="L255">
        <v>1302238800</v>
      </c>
      <c r="M255" s="8">
        <v>40641</v>
      </c>
      <c r="N255">
        <v>1303275600</v>
      </c>
      <c r="O255" s="10">
        <v>40653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8"/>
        <v>185</v>
      </c>
      <c r="G256" t="s">
        <v>20</v>
      </c>
      <c r="H256">
        <v>88</v>
      </c>
      <c r="I256" s="12">
        <f t="shared" si="9"/>
        <v>0.12104539202200826</v>
      </c>
      <c r="J256" t="s">
        <v>21</v>
      </c>
      <c r="K256" t="s">
        <v>22</v>
      </c>
      <c r="L256">
        <v>1487656800</v>
      </c>
      <c r="M256" s="8">
        <v>42787</v>
      </c>
      <c r="N256">
        <v>1487829600</v>
      </c>
      <c r="O256" s="10">
        <v>42789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8"/>
        <v>120</v>
      </c>
      <c r="G257" t="s">
        <v>20</v>
      </c>
      <c r="H257">
        <v>1697</v>
      </c>
      <c r="I257" s="12">
        <f t="shared" si="9"/>
        <v>2.3342503438789546</v>
      </c>
      <c r="J257" t="s">
        <v>21</v>
      </c>
      <c r="K257" t="s">
        <v>22</v>
      </c>
      <c r="L257">
        <v>1297836000</v>
      </c>
      <c r="M257" s="8">
        <v>40590</v>
      </c>
      <c r="N257">
        <v>1298268000</v>
      </c>
      <c r="O257" s="10">
        <v>40595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8"/>
        <v>23</v>
      </c>
      <c r="G258" t="s">
        <v>14</v>
      </c>
      <c r="H258">
        <v>15</v>
      </c>
      <c r="I258" s="12">
        <f t="shared" si="9"/>
        <v>2.0632737276478678E-2</v>
      </c>
      <c r="J258" t="s">
        <v>40</v>
      </c>
      <c r="K258" t="s">
        <v>41</v>
      </c>
      <c r="L258">
        <v>1453615200</v>
      </c>
      <c r="M258" s="8">
        <v>42393</v>
      </c>
      <c r="N258">
        <v>1456812000</v>
      </c>
      <c r="O258" s="10">
        <v>42430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0">ROUND(SUM(E259/D259)*100,0)</f>
        <v>146</v>
      </c>
      <c r="G259" t="s">
        <v>20</v>
      </c>
      <c r="H259">
        <v>92</v>
      </c>
      <c r="I259" s="12">
        <f t="shared" si="9"/>
        <v>0.12654745529573591</v>
      </c>
      <c r="J259" t="s">
        <v>21</v>
      </c>
      <c r="K259" t="s">
        <v>22</v>
      </c>
      <c r="L259">
        <v>1362463200</v>
      </c>
      <c r="M259" s="8">
        <v>41338</v>
      </c>
      <c r="N259">
        <v>1363669200</v>
      </c>
      <c r="O259" s="10">
        <v>41352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0"/>
        <v>268</v>
      </c>
      <c r="G260" t="s">
        <v>20</v>
      </c>
      <c r="H260">
        <v>186</v>
      </c>
      <c r="I260" s="12">
        <f t="shared" si="9"/>
        <v>0.25584594222833562</v>
      </c>
      <c r="J260" t="s">
        <v>21</v>
      </c>
      <c r="K260" t="s">
        <v>22</v>
      </c>
      <c r="L260">
        <v>1481176800</v>
      </c>
      <c r="M260" s="8">
        <v>42712</v>
      </c>
      <c r="N260">
        <v>1482904800</v>
      </c>
      <c r="O260" s="10">
        <v>42732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0"/>
        <v>598</v>
      </c>
      <c r="G261" t="s">
        <v>20</v>
      </c>
      <c r="H261">
        <v>138</v>
      </c>
      <c r="I261" s="12">
        <f t="shared" si="9"/>
        <v>0.18982118294360384</v>
      </c>
      <c r="J261" t="s">
        <v>21</v>
      </c>
      <c r="K261" t="s">
        <v>22</v>
      </c>
      <c r="L261">
        <v>1354946400</v>
      </c>
      <c r="M261" s="8">
        <v>41251</v>
      </c>
      <c r="N261">
        <v>1356588000</v>
      </c>
      <c r="O261" s="10">
        <v>41270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0"/>
        <v>158</v>
      </c>
      <c r="G262" t="s">
        <v>20</v>
      </c>
      <c r="H262">
        <v>261</v>
      </c>
      <c r="I262" s="12">
        <f t="shared" si="9"/>
        <v>0.35900962861072905</v>
      </c>
      <c r="J262" t="s">
        <v>21</v>
      </c>
      <c r="K262" t="s">
        <v>22</v>
      </c>
      <c r="L262">
        <v>1348808400</v>
      </c>
      <c r="M262" s="8">
        <v>41180</v>
      </c>
      <c r="N262">
        <v>1349845200</v>
      </c>
      <c r="O262" s="10">
        <v>41192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0"/>
        <v>31</v>
      </c>
      <c r="G263" t="s">
        <v>14</v>
      </c>
      <c r="H263">
        <v>454</v>
      </c>
      <c r="I263" s="12">
        <f t="shared" si="9"/>
        <v>0.62448418156808805</v>
      </c>
      <c r="J263" t="s">
        <v>21</v>
      </c>
      <c r="K263" t="s">
        <v>22</v>
      </c>
      <c r="L263">
        <v>1282712400</v>
      </c>
      <c r="M263" s="8">
        <v>40415</v>
      </c>
      <c r="N263">
        <v>1283058000</v>
      </c>
      <c r="O263" s="10">
        <v>40419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0"/>
        <v>313</v>
      </c>
      <c r="G264" t="s">
        <v>20</v>
      </c>
      <c r="H264">
        <v>107</v>
      </c>
      <c r="I264" s="12">
        <f t="shared" si="9"/>
        <v>0.14718019257221457</v>
      </c>
      <c r="J264" t="s">
        <v>21</v>
      </c>
      <c r="K264" t="s">
        <v>22</v>
      </c>
      <c r="L264">
        <v>1301979600</v>
      </c>
      <c r="M264" s="8">
        <v>40638</v>
      </c>
      <c r="N264">
        <v>1304226000</v>
      </c>
      <c r="O264" s="10">
        <v>40664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0"/>
        <v>371</v>
      </c>
      <c r="G265" t="s">
        <v>20</v>
      </c>
      <c r="H265">
        <v>199</v>
      </c>
      <c r="I265" s="12">
        <f t="shared" si="9"/>
        <v>0.27372764786795051</v>
      </c>
      <c r="J265" t="s">
        <v>21</v>
      </c>
      <c r="K265" t="s">
        <v>22</v>
      </c>
      <c r="L265">
        <v>1263016800</v>
      </c>
      <c r="M265" s="8">
        <v>40187</v>
      </c>
      <c r="N265">
        <v>1263016800</v>
      </c>
      <c r="O265" s="10">
        <v>40187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0"/>
        <v>363</v>
      </c>
      <c r="G266" t="s">
        <v>20</v>
      </c>
      <c r="H266">
        <v>5512</v>
      </c>
      <c r="I266" s="12">
        <f t="shared" si="9"/>
        <v>7.5818431911966986</v>
      </c>
      <c r="J266" t="s">
        <v>21</v>
      </c>
      <c r="K266" t="s">
        <v>22</v>
      </c>
      <c r="L266">
        <v>1360648800</v>
      </c>
      <c r="M266" s="8">
        <v>41317</v>
      </c>
      <c r="N266">
        <v>1362031200</v>
      </c>
      <c r="O266" s="10">
        <v>41333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0"/>
        <v>123</v>
      </c>
      <c r="G267" t="s">
        <v>20</v>
      </c>
      <c r="H267">
        <v>86</v>
      </c>
      <c r="I267" s="12">
        <f t="shared" si="9"/>
        <v>0.11829436038514443</v>
      </c>
      <c r="J267" t="s">
        <v>21</v>
      </c>
      <c r="K267" t="s">
        <v>22</v>
      </c>
      <c r="L267">
        <v>1451800800</v>
      </c>
      <c r="M267" s="8">
        <v>42372</v>
      </c>
      <c r="N267">
        <v>1455602400</v>
      </c>
      <c r="O267" s="10">
        <v>42416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0"/>
        <v>77</v>
      </c>
      <c r="G268" t="s">
        <v>14</v>
      </c>
      <c r="H268">
        <v>3182</v>
      </c>
      <c r="I268" s="12">
        <f t="shared" si="9"/>
        <v>4.3768913342503435</v>
      </c>
      <c r="J268" t="s">
        <v>107</v>
      </c>
      <c r="K268" t="s">
        <v>108</v>
      </c>
      <c r="L268">
        <v>1415340000</v>
      </c>
      <c r="M268" s="8">
        <v>41950</v>
      </c>
      <c r="N268">
        <v>1418191200</v>
      </c>
      <c r="O268" s="10">
        <v>41983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0"/>
        <v>234</v>
      </c>
      <c r="G269" t="s">
        <v>20</v>
      </c>
      <c r="H269">
        <v>2768</v>
      </c>
      <c r="I269" s="12">
        <f t="shared" si="9"/>
        <v>3.8074277854195322</v>
      </c>
      <c r="J269" t="s">
        <v>26</v>
      </c>
      <c r="K269" t="s">
        <v>27</v>
      </c>
      <c r="L269">
        <v>1351054800</v>
      </c>
      <c r="M269" s="8">
        <v>41206</v>
      </c>
      <c r="N269">
        <v>1352440800</v>
      </c>
      <c r="O269" s="10">
        <v>41222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0"/>
        <v>181</v>
      </c>
      <c r="G270" t="s">
        <v>20</v>
      </c>
      <c r="H270">
        <v>48</v>
      </c>
      <c r="I270" s="12">
        <f t="shared" si="9"/>
        <v>6.6024759284731768E-2</v>
      </c>
      <c r="J270" t="s">
        <v>21</v>
      </c>
      <c r="K270" t="s">
        <v>22</v>
      </c>
      <c r="L270">
        <v>1349326800</v>
      </c>
      <c r="M270" s="8">
        <v>41186</v>
      </c>
      <c r="N270">
        <v>1353304800</v>
      </c>
      <c r="O270" s="10">
        <v>41232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0"/>
        <v>253</v>
      </c>
      <c r="G271" t="s">
        <v>20</v>
      </c>
      <c r="H271">
        <v>87</v>
      </c>
      <c r="I271" s="12">
        <f t="shared" si="9"/>
        <v>0.11966987620357634</v>
      </c>
      <c r="J271" t="s">
        <v>21</v>
      </c>
      <c r="K271" t="s">
        <v>22</v>
      </c>
      <c r="L271">
        <v>1548914400</v>
      </c>
      <c r="M271" s="8">
        <v>43496</v>
      </c>
      <c r="N271">
        <v>1550728800</v>
      </c>
      <c r="O271" s="10">
        <v>43517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0"/>
        <v>27</v>
      </c>
      <c r="G272" t="s">
        <v>74</v>
      </c>
      <c r="H272">
        <v>1890</v>
      </c>
      <c r="I272" s="12">
        <f t="shared" si="9"/>
        <v>2.5997248968363138</v>
      </c>
      <c r="J272" t="s">
        <v>21</v>
      </c>
      <c r="K272" t="s">
        <v>22</v>
      </c>
      <c r="L272">
        <v>1291269600</v>
      </c>
      <c r="M272" s="8">
        <v>40514</v>
      </c>
      <c r="N272">
        <v>1291442400</v>
      </c>
      <c r="O272" s="10">
        <v>40516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0"/>
        <v>1</v>
      </c>
      <c r="G273" t="s">
        <v>47</v>
      </c>
      <c r="H273">
        <v>61</v>
      </c>
      <c r="I273" s="12">
        <f t="shared" si="9"/>
        <v>8.3906464924346627E-2</v>
      </c>
      <c r="J273" t="s">
        <v>21</v>
      </c>
      <c r="K273" t="s">
        <v>22</v>
      </c>
      <c r="L273">
        <v>1449468000</v>
      </c>
      <c r="M273" s="8">
        <v>42345</v>
      </c>
      <c r="N273">
        <v>1452146400</v>
      </c>
      <c r="O273" s="10">
        <v>42376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0"/>
        <v>304</v>
      </c>
      <c r="G274" t="s">
        <v>20</v>
      </c>
      <c r="H274">
        <v>1894</v>
      </c>
      <c r="I274" s="12">
        <f t="shared" si="9"/>
        <v>2.6052269601100413</v>
      </c>
      <c r="J274" t="s">
        <v>21</v>
      </c>
      <c r="K274" t="s">
        <v>22</v>
      </c>
      <c r="L274">
        <v>1562734800</v>
      </c>
      <c r="M274" s="8">
        <v>43656</v>
      </c>
      <c r="N274">
        <v>1564894800</v>
      </c>
      <c r="O274" s="10">
        <v>43681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0"/>
        <v>137</v>
      </c>
      <c r="G275" t="s">
        <v>20</v>
      </c>
      <c r="H275">
        <v>282</v>
      </c>
      <c r="I275" s="12">
        <f t="shared" si="9"/>
        <v>0.38789546079779919</v>
      </c>
      <c r="J275" t="s">
        <v>15</v>
      </c>
      <c r="K275" t="s">
        <v>16</v>
      </c>
      <c r="L275">
        <v>1505624400</v>
      </c>
      <c r="M275" s="8">
        <v>42995</v>
      </c>
      <c r="N275">
        <v>1505883600</v>
      </c>
      <c r="O275" s="10">
        <v>42998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0"/>
        <v>32</v>
      </c>
      <c r="G276" t="s">
        <v>14</v>
      </c>
      <c r="H276">
        <v>15</v>
      </c>
      <c r="I276" s="12">
        <f t="shared" si="9"/>
        <v>2.0632737276478678E-2</v>
      </c>
      <c r="J276" t="s">
        <v>21</v>
      </c>
      <c r="K276" t="s">
        <v>22</v>
      </c>
      <c r="L276">
        <v>1509948000</v>
      </c>
      <c r="M276" s="8">
        <v>43045</v>
      </c>
      <c r="N276">
        <v>1510380000</v>
      </c>
      <c r="O276" s="10">
        <v>43050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0"/>
        <v>242</v>
      </c>
      <c r="G277" t="s">
        <v>20</v>
      </c>
      <c r="H277">
        <v>116</v>
      </c>
      <c r="I277" s="12">
        <f t="shared" ref="I277:I340" si="11">SUM((H277/$H$1003))</f>
        <v>0.15955983493810177</v>
      </c>
      <c r="J277" t="s">
        <v>21</v>
      </c>
      <c r="K277" t="s">
        <v>22</v>
      </c>
      <c r="L277">
        <v>1554526800</v>
      </c>
      <c r="M277" s="8">
        <v>43561</v>
      </c>
      <c r="N277">
        <v>1555218000</v>
      </c>
      <c r="O277" s="10">
        <v>43569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0"/>
        <v>97</v>
      </c>
      <c r="G278" t="s">
        <v>14</v>
      </c>
      <c r="H278">
        <v>133</v>
      </c>
      <c r="I278" s="12">
        <f t="shared" si="11"/>
        <v>0.18294360385144429</v>
      </c>
      <c r="J278" t="s">
        <v>21</v>
      </c>
      <c r="K278" t="s">
        <v>22</v>
      </c>
      <c r="L278">
        <v>1334811600</v>
      </c>
      <c r="M278" s="8">
        <v>41018</v>
      </c>
      <c r="N278">
        <v>1335243600</v>
      </c>
      <c r="O278" s="10">
        <v>41023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0"/>
        <v>1066</v>
      </c>
      <c r="G279" t="s">
        <v>20</v>
      </c>
      <c r="H279">
        <v>83</v>
      </c>
      <c r="I279" s="12">
        <f t="shared" si="11"/>
        <v>0.11416781292984869</v>
      </c>
      <c r="J279" t="s">
        <v>21</v>
      </c>
      <c r="K279" t="s">
        <v>22</v>
      </c>
      <c r="L279">
        <v>1279515600</v>
      </c>
      <c r="M279" s="8">
        <v>40378</v>
      </c>
      <c r="N279">
        <v>1279688400</v>
      </c>
      <c r="O279" s="10">
        <v>40380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0"/>
        <v>326</v>
      </c>
      <c r="G280" t="s">
        <v>20</v>
      </c>
      <c r="H280">
        <v>91</v>
      </c>
      <c r="I280" s="12">
        <f t="shared" si="11"/>
        <v>0.12517193947730398</v>
      </c>
      <c r="J280" t="s">
        <v>21</v>
      </c>
      <c r="K280" t="s">
        <v>22</v>
      </c>
      <c r="L280">
        <v>1353909600</v>
      </c>
      <c r="M280" s="8">
        <v>41239</v>
      </c>
      <c r="N280">
        <v>1356069600</v>
      </c>
      <c r="O280" s="10">
        <v>41264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0"/>
        <v>171</v>
      </c>
      <c r="G281" t="s">
        <v>20</v>
      </c>
      <c r="H281">
        <v>546</v>
      </c>
      <c r="I281" s="12">
        <f t="shared" si="11"/>
        <v>0.7510316368638239</v>
      </c>
      <c r="J281" t="s">
        <v>21</v>
      </c>
      <c r="K281" t="s">
        <v>22</v>
      </c>
      <c r="L281">
        <v>1535950800</v>
      </c>
      <c r="M281" s="8">
        <v>43346</v>
      </c>
      <c r="N281">
        <v>1536210000</v>
      </c>
      <c r="O281" s="10">
        <v>43349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0"/>
        <v>581</v>
      </c>
      <c r="G282" t="s">
        <v>20</v>
      </c>
      <c r="H282">
        <v>393</v>
      </c>
      <c r="I282" s="12">
        <f t="shared" si="11"/>
        <v>0.54057771664374143</v>
      </c>
      <c r="J282" t="s">
        <v>21</v>
      </c>
      <c r="K282" t="s">
        <v>22</v>
      </c>
      <c r="L282">
        <v>1511244000</v>
      </c>
      <c r="M282" s="8">
        <v>43060</v>
      </c>
      <c r="N282">
        <v>1511762400</v>
      </c>
      <c r="O282" s="10">
        <v>43066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0"/>
        <v>92</v>
      </c>
      <c r="G283" t="s">
        <v>14</v>
      </c>
      <c r="H283">
        <v>2062</v>
      </c>
      <c r="I283" s="12">
        <f t="shared" si="11"/>
        <v>2.8363136176066024</v>
      </c>
      <c r="J283" t="s">
        <v>21</v>
      </c>
      <c r="K283" t="s">
        <v>22</v>
      </c>
      <c r="L283">
        <v>1331445600</v>
      </c>
      <c r="M283" s="8">
        <v>40979</v>
      </c>
      <c r="N283">
        <v>1333256400</v>
      </c>
      <c r="O283" s="10">
        <v>41000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0"/>
        <v>108</v>
      </c>
      <c r="G284" t="s">
        <v>20</v>
      </c>
      <c r="H284">
        <v>133</v>
      </c>
      <c r="I284" s="12">
        <f t="shared" si="11"/>
        <v>0.18294360385144429</v>
      </c>
      <c r="J284" t="s">
        <v>21</v>
      </c>
      <c r="K284" t="s">
        <v>22</v>
      </c>
      <c r="L284">
        <v>1480226400</v>
      </c>
      <c r="M284" s="8">
        <v>42701</v>
      </c>
      <c r="N284">
        <v>1480744800</v>
      </c>
      <c r="O284" s="10">
        <v>42707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0"/>
        <v>19</v>
      </c>
      <c r="G285" t="s">
        <v>14</v>
      </c>
      <c r="H285">
        <v>29</v>
      </c>
      <c r="I285" s="12">
        <f t="shared" si="11"/>
        <v>3.9889958734525444E-2</v>
      </c>
      <c r="J285" t="s">
        <v>36</v>
      </c>
      <c r="K285" t="s">
        <v>37</v>
      </c>
      <c r="L285">
        <v>1464584400</v>
      </c>
      <c r="M285" s="8">
        <v>42520</v>
      </c>
      <c r="N285">
        <v>1465016400</v>
      </c>
      <c r="O285" s="10">
        <v>42525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0"/>
        <v>83</v>
      </c>
      <c r="G286" t="s">
        <v>14</v>
      </c>
      <c r="H286">
        <v>132</v>
      </c>
      <c r="I286" s="12">
        <f t="shared" si="11"/>
        <v>0.18156808803301239</v>
      </c>
      <c r="J286" t="s">
        <v>21</v>
      </c>
      <c r="K286" t="s">
        <v>22</v>
      </c>
      <c r="L286">
        <v>1335848400</v>
      </c>
      <c r="M286" s="8">
        <v>41030</v>
      </c>
      <c r="N286">
        <v>1336280400</v>
      </c>
      <c r="O286" s="10">
        <v>41035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0"/>
        <v>706</v>
      </c>
      <c r="G287" t="s">
        <v>20</v>
      </c>
      <c r="H287">
        <v>254</v>
      </c>
      <c r="I287" s="12">
        <f t="shared" si="11"/>
        <v>0.34938101788170561</v>
      </c>
      <c r="J287" t="s">
        <v>21</v>
      </c>
      <c r="K287" t="s">
        <v>22</v>
      </c>
      <c r="L287">
        <v>1473483600</v>
      </c>
      <c r="M287" s="8">
        <v>42623</v>
      </c>
      <c r="N287">
        <v>1476766800</v>
      </c>
      <c r="O287" s="10">
        <v>42661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0"/>
        <v>17</v>
      </c>
      <c r="G288" t="s">
        <v>74</v>
      </c>
      <c r="H288">
        <v>184</v>
      </c>
      <c r="I288" s="12">
        <f t="shared" si="11"/>
        <v>0.25309491059147182</v>
      </c>
      <c r="J288" t="s">
        <v>21</v>
      </c>
      <c r="K288" t="s">
        <v>22</v>
      </c>
      <c r="L288">
        <v>1479880800</v>
      </c>
      <c r="M288" s="8">
        <v>42697</v>
      </c>
      <c r="N288">
        <v>1480485600</v>
      </c>
      <c r="O288" s="10">
        <v>42704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0"/>
        <v>210</v>
      </c>
      <c r="G289" t="s">
        <v>20</v>
      </c>
      <c r="H289">
        <v>176</v>
      </c>
      <c r="I289" s="12">
        <f t="shared" si="11"/>
        <v>0.24209078404401652</v>
      </c>
      <c r="J289" t="s">
        <v>21</v>
      </c>
      <c r="K289" t="s">
        <v>22</v>
      </c>
      <c r="L289">
        <v>1430197200</v>
      </c>
      <c r="M289" s="8">
        <v>42122</v>
      </c>
      <c r="N289">
        <v>1430197200</v>
      </c>
      <c r="O289" s="10">
        <v>42122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0"/>
        <v>98</v>
      </c>
      <c r="G290" t="s">
        <v>14</v>
      </c>
      <c r="H290">
        <v>137</v>
      </c>
      <c r="I290" s="12">
        <f t="shared" si="11"/>
        <v>0.18844566712517194</v>
      </c>
      <c r="J290" t="s">
        <v>36</v>
      </c>
      <c r="K290" t="s">
        <v>37</v>
      </c>
      <c r="L290">
        <v>1331701200</v>
      </c>
      <c r="M290" s="8">
        <v>40982</v>
      </c>
      <c r="N290">
        <v>1331787600</v>
      </c>
      <c r="O290" s="10">
        <v>40983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0"/>
        <v>1684</v>
      </c>
      <c r="G291" t="s">
        <v>20</v>
      </c>
      <c r="H291">
        <v>337</v>
      </c>
      <c r="I291" s="12">
        <f t="shared" si="11"/>
        <v>0.46354883081155435</v>
      </c>
      <c r="J291" t="s">
        <v>15</v>
      </c>
      <c r="K291" t="s">
        <v>16</v>
      </c>
      <c r="L291">
        <v>1438578000</v>
      </c>
      <c r="M291" s="8">
        <v>42219</v>
      </c>
      <c r="N291">
        <v>1438837200</v>
      </c>
      <c r="O291" s="10">
        <v>42222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0"/>
        <v>54</v>
      </c>
      <c r="G292" t="s">
        <v>14</v>
      </c>
      <c r="H292">
        <v>908</v>
      </c>
      <c r="I292" s="12">
        <f t="shared" si="11"/>
        <v>1.2489683631361761</v>
      </c>
      <c r="J292" t="s">
        <v>21</v>
      </c>
      <c r="K292" t="s">
        <v>22</v>
      </c>
      <c r="L292">
        <v>1368162000</v>
      </c>
      <c r="M292" s="8">
        <v>41404</v>
      </c>
      <c r="N292">
        <v>1370926800</v>
      </c>
      <c r="O292" s="10">
        <v>41436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0"/>
        <v>457</v>
      </c>
      <c r="G293" t="s">
        <v>20</v>
      </c>
      <c r="H293">
        <v>107</v>
      </c>
      <c r="I293" s="12">
        <f t="shared" si="11"/>
        <v>0.14718019257221457</v>
      </c>
      <c r="J293" t="s">
        <v>21</v>
      </c>
      <c r="K293" t="s">
        <v>22</v>
      </c>
      <c r="L293">
        <v>1318654800</v>
      </c>
      <c r="M293" s="8">
        <v>40831</v>
      </c>
      <c r="N293">
        <v>1319000400</v>
      </c>
      <c r="O293" s="10">
        <v>40835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0"/>
        <v>10</v>
      </c>
      <c r="G294" t="s">
        <v>14</v>
      </c>
      <c r="H294">
        <v>10</v>
      </c>
      <c r="I294" s="12">
        <f t="shared" si="11"/>
        <v>1.3755158184319119E-2</v>
      </c>
      <c r="J294" t="s">
        <v>21</v>
      </c>
      <c r="K294" t="s">
        <v>22</v>
      </c>
      <c r="L294">
        <v>1331874000</v>
      </c>
      <c r="M294" s="8">
        <v>40984</v>
      </c>
      <c r="N294">
        <v>1333429200</v>
      </c>
      <c r="O294" s="10">
        <v>41002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0"/>
        <v>16</v>
      </c>
      <c r="G295" t="s">
        <v>74</v>
      </c>
      <c r="H295">
        <v>32</v>
      </c>
      <c r="I295" s="12">
        <f t="shared" si="11"/>
        <v>4.4016506189821183E-2</v>
      </c>
      <c r="J295" t="s">
        <v>107</v>
      </c>
      <c r="K295" t="s">
        <v>108</v>
      </c>
      <c r="L295">
        <v>1286254800</v>
      </c>
      <c r="M295" s="8">
        <v>40456</v>
      </c>
      <c r="N295">
        <v>1287032400</v>
      </c>
      <c r="O295" s="10">
        <v>40465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0"/>
        <v>1340</v>
      </c>
      <c r="G296" t="s">
        <v>20</v>
      </c>
      <c r="H296">
        <v>183</v>
      </c>
      <c r="I296" s="12">
        <f t="shared" si="11"/>
        <v>0.2517193947730399</v>
      </c>
      <c r="J296" t="s">
        <v>21</v>
      </c>
      <c r="K296" t="s">
        <v>22</v>
      </c>
      <c r="L296">
        <v>1540530000</v>
      </c>
      <c r="M296" s="8">
        <v>43399</v>
      </c>
      <c r="N296">
        <v>1541570400</v>
      </c>
      <c r="O296" s="10">
        <v>43411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0"/>
        <v>36</v>
      </c>
      <c r="G297" t="s">
        <v>14</v>
      </c>
      <c r="H297">
        <v>1910</v>
      </c>
      <c r="I297" s="12">
        <f t="shared" si="11"/>
        <v>2.6272352132049517</v>
      </c>
      <c r="J297" t="s">
        <v>98</v>
      </c>
      <c r="K297" t="s">
        <v>99</v>
      </c>
      <c r="L297">
        <v>1381813200</v>
      </c>
      <c r="M297" s="8">
        <v>41562</v>
      </c>
      <c r="N297">
        <v>1383976800</v>
      </c>
      <c r="O297" s="10">
        <v>41587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0"/>
        <v>55</v>
      </c>
      <c r="G298" t="s">
        <v>14</v>
      </c>
      <c r="H298">
        <v>38</v>
      </c>
      <c r="I298" s="12">
        <f t="shared" si="11"/>
        <v>5.2269601100412656E-2</v>
      </c>
      <c r="J298" t="s">
        <v>26</v>
      </c>
      <c r="K298" t="s">
        <v>27</v>
      </c>
      <c r="L298">
        <v>1548655200</v>
      </c>
      <c r="M298" s="8">
        <v>43493</v>
      </c>
      <c r="N298">
        <v>1550556000</v>
      </c>
      <c r="O298" s="10">
        <v>43515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0"/>
        <v>94</v>
      </c>
      <c r="G299" t="s">
        <v>14</v>
      </c>
      <c r="H299">
        <v>104</v>
      </c>
      <c r="I299" s="12">
        <f t="shared" si="11"/>
        <v>0.14305364511691884</v>
      </c>
      <c r="J299" t="s">
        <v>26</v>
      </c>
      <c r="K299" t="s">
        <v>27</v>
      </c>
      <c r="L299">
        <v>1389679200</v>
      </c>
      <c r="M299" s="8">
        <v>41653</v>
      </c>
      <c r="N299">
        <v>1390456800</v>
      </c>
      <c r="O299" s="10">
        <v>41662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0"/>
        <v>144</v>
      </c>
      <c r="G300" t="s">
        <v>20</v>
      </c>
      <c r="H300">
        <v>72</v>
      </c>
      <c r="I300" s="12">
        <f t="shared" si="11"/>
        <v>9.9037138927097659E-2</v>
      </c>
      <c r="J300" t="s">
        <v>21</v>
      </c>
      <c r="K300" t="s">
        <v>22</v>
      </c>
      <c r="L300">
        <v>1456466400</v>
      </c>
      <c r="M300" s="8">
        <v>42426</v>
      </c>
      <c r="N300">
        <v>1458018000</v>
      </c>
      <c r="O300" s="10">
        <v>42444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0"/>
        <v>51</v>
      </c>
      <c r="G301" t="s">
        <v>14</v>
      </c>
      <c r="H301">
        <v>49</v>
      </c>
      <c r="I301" s="12">
        <f t="shared" si="11"/>
        <v>6.7400275103163682E-2</v>
      </c>
      <c r="J301" t="s">
        <v>21</v>
      </c>
      <c r="K301" t="s">
        <v>22</v>
      </c>
      <c r="L301">
        <v>1456984800</v>
      </c>
      <c r="M301" s="8">
        <v>42432</v>
      </c>
      <c r="N301">
        <v>1461819600</v>
      </c>
      <c r="O301" s="10">
        <v>42488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0"/>
        <v>5</v>
      </c>
      <c r="G302" t="s">
        <v>14</v>
      </c>
      <c r="H302">
        <v>1</v>
      </c>
      <c r="I302" s="12">
        <f t="shared" si="11"/>
        <v>1.375515818431912E-3</v>
      </c>
      <c r="J302" t="s">
        <v>36</v>
      </c>
      <c r="K302" t="s">
        <v>37</v>
      </c>
      <c r="L302">
        <v>1504069200</v>
      </c>
      <c r="M302" s="8">
        <v>42977</v>
      </c>
      <c r="N302">
        <v>1504155600</v>
      </c>
      <c r="O302" s="10">
        <v>42978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0"/>
        <v>1345</v>
      </c>
      <c r="G303" t="s">
        <v>20</v>
      </c>
      <c r="H303">
        <v>295</v>
      </c>
      <c r="I303" s="12">
        <f t="shared" si="11"/>
        <v>0.40577716643741402</v>
      </c>
      <c r="J303" t="s">
        <v>21</v>
      </c>
      <c r="K303" t="s">
        <v>22</v>
      </c>
      <c r="L303">
        <v>1424930400</v>
      </c>
      <c r="M303" s="8">
        <v>42061</v>
      </c>
      <c r="N303">
        <v>1426395600</v>
      </c>
      <c r="O303" s="10">
        <v>42078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0"/>
        <v>32</v>
      </c>
      <c r="G304" t="s">
        <v>14</v>
      </c>
      <c r="H304">
        <v>245</v>
      </c>
      <c r="I304" s="12">
        <f t="shared" si="11"/>
        <v>0.33700137551581844</v>
      </c>
      <c r="J304" t="s">
        <v>21</v>
      </c>
      <c r="K304" t="s">
        <v>22</v>
      </c>
      <c r="L304">
        <v>1535864400</v>
      </c>
      <c r="M304" s="8">
        <v>43345</v>
      </c>
      <c r="N304">
        <v>1537074000</v>
      </c>
      <c r="O304" s="10">
        <v>43359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0"/>
        <v>83</v>
      </c>
      <c r="G305" t="s">
        <v>14</v>
      </c>
      <c r="H305">
        <v>32</v>
      </c>
      <c r="I305" s="12">
        <f t="shared" si="11"/>
        <v>4.4016506189821183E-2</v>
      </c>
      <c r="J305" t="s">
        <v>21</v>
      </c>
      <c r="K305" t="s">
        <v>22</v>
      </c>
      <c r="L305">
        <v>1452146400</v>
      </c>
      <c r="M305" s="8">
        <v>42376</v>
      </c>
      <c r="N305">
        <v>1452578400</v>
      </c>
      <c r="O305" s="10">
        <v>42381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0"/>
        <v>546</v>
      </c>
      <c r="G306" t="s">
        <v>20</v>
      </c>
      <c r="H306">
        <v>142</v>
      </c>
      <c r="I306" s="12">
        <f t="shared" si="11"/>
        <v>0.19532324621733149</v>
      </c>
      <c r="J306" t="s">
        <v>21</v>
      </c>
      <c r="K306" t="s">
        <v>22</v>
      </c>
      <c r="L306">
        <v>1470546000</v>
      </c>
      <c r="M306" s="8">
        <v>42589</v>
      </c>
      <c r="N306">
        <v>1474088400</v>
      </c>
      <c r="O306" s="10">
        <v>42630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0"/>
        <v>286</v>
      </c>
      <c r="G307" t="s">
        <v>20</v>
      </c>
      <c r="H307">
        <v>85</v>
      </c>
      <c r="I307" s="12">
        <f t="shared" si="11"/>
        <v>0.11691884456671252</v>
      </c>
      <c r="J307" t="s">
        <v>21</v>
      </c>
      <c r="K307" t="s">
        <v>22</v>
      </c>
      <c r="L307">
        <v>1458363600</v>
      </c>
      <c r="M307" s="8">
        <v>42448</v>
      </c>
      <c r="N307">
        <v>1461906000</v>
      </c>
      <c r="O307" s="10">
        <v>42489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0"/>
        <v>8</v>
      </c>
      <c r="G308" t="s">
        <v>14</v>
      </c>
      <c r="H308">
        <v>7</v>
      </c>
      <c r="I308" s="12">
        <f t="shared" si="11"/>
        <v>9.6286107290233843E-3</v>
      </c>
      <c r="J308" t="s">
        <v>21</v>
      </c>
      <c r="K308" t="s">
        <v>22</v>
      </c>
      <c r="L308">
        <v>1500008400</v>
      </c>
      <c r="M308" s="8">
        <v>42930</v>
      </c>
      <c r="N308">
        <v>1500267600</v>
      </c>
      <c r="O308" s="10">
        <v>42933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0"/>
        <v>132</v>
      </c>
      <c r="G309" t="s">
        <v>20</v>
      </c>
      <c r="H309">
        <v>659</v>
      </c>
      <c r="I309" s="12">
        <f t="shared" si="11"/>
        <v>0.90646492434662995</v>
      </c>
      <c r="J309" t="s">
        <v>36</v>
      </c>
      <c r="K309" t="s">
        <v>37</v>
      </c>
      <c r="L309">
        <v>1338958800</v>
      </c>
      <c r="M309" s="8">
        <v>41066</v>
      </c>
      <c r="N309">
        <v>1340686800</v>
      </c>
      <c r="O309" s="10">
        <v>41086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0"/>
        <v>74</v>
      </c>
      <c r="G310" t="s">
        <v>14</v>
      </c>
      <c r="H310">
        <v>803</v>
      </c>
      <c r="I310" s="12">
        <f t="shared" si="11"/>
        <v>1.1045392022008254</v>
      </c>
      <c r="J310" t="s">
        <v>21</v>
      </c>
      <c r="K310" t="s">
        <v>22</v>
      </c>
      <c r="L310">
        <v>1303102800</v>
      </c>
      <c r="M310" s="8">
        <v>40651</v>
      </c>
      <c r="N310">
        <v>1303189200</v>
      </c>
      <c r="O310" s="10">
        <v>40652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0"/>
        <v>75</v>
      </c>
      <c r="G311" t="s">
        <v>74</v>
      </c>
      <c r="H311">
        <v>75</v>
      </c>
      <c r="I311" s="12">
        <f t="shared" si="11"/>
        <v>0.1031636863823934</v>
      </c>
      <c r="J311" t="s">
        <v>21</v>
      </c>
      <c r="K311" t="s">
        <v>22</v>
      </c>
      <c r="L311">
        <v>1316581200</v>
      </c>
      <c r="M311" s="8">
        <v>40807</v>
      </c>
      <c r="N311">
        <v>1318309200</v>
      </c>
      <c r="O311" s="10">
        <v>40827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0"/>
        <v>20</v>
      </c>
      <c r="G312" t="s">
        <v>14</v>
      </c>
      <c r="H312">
        <v>16</v>
      </c>
      <c r="I312" s="12">
        <f t="shared" si="11"/>
        <v>2.2008253094910592E-2</v>
      </c>
      <c r="J312" t="s">
        <v>21</v>
      </c>
      <c r="K312" t="s">
        <v>22</v>
      </c>
      <c r="L312">
        <v>1270789200</v>
      </c>
      <c r="M312" s="8">
        <v>40277</v>
      </c>
      <c r="N312">
        <v>1272171600</v>
      </c>
      <c r="O312" s="10">
        <v>40293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0"/>
        <v>203</v>
      </c>
      <c r="G313" t="s">
        <v>20</v>
      </c>
      <c r="H313">
        <v>121</v>
      </c>
      <c r="I313" s="12">
        <f t="shared" si="11"/>
        <v>0.16643741403026135</v>
      </c>
      <c r="J313" t="s">
        <v>21</v>
      </c>
      <c r="K313" t="s">
        <v>22</v>
      </c>
      <c r="L313">
        <v>1297836000</v>
      </c>
      <c r="M313" s="8">
        <v>40590</v>
      </c>
      <c r="N313">
        <v>1298872800</v>
      </c>
      <c r="O313" s="10">
        <v>40602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0"/>
        <v>310</v>
      </c>
      <c r="G314" t="s">
        <v>20</v>
      </c>
      <c r="H314">
        <v>3742</v>
      </c>
      <c r="I314" s="12">
        <f t="shared" si="11"/>
        <v>5.1471801925722147</v>
      </c>
      <c r="J314" t="s">
        <v>21</v>
      </c>
      <c r="K314" t="s">
        <v>22</v>
      </c>
      <c r="L314">
        <v>1382677200</v>
      </c>
      <c r="M314" s="8">
        <v>41572</v>
      </c>
      <c r="N314">
        <v>1383282000</v>
      </c>
      <c r="O314" s="10">
        <v>41579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0"/>
        <v>395</v>
      </c>
      <c r="G315" t="s">
        <v>20</v>
      </c>
      <c r="H315">
        <v>223</v>
      </c>
      <c r="I315" s="12">
        <f t="shared" si="11"/>
        <v>0.30674002751031637</v>
      </c>
      <c r="J315" t="s">
        <v>21</v>
      </c>
      <c r="K315" t="s">
        <v>22</v>
      </c>
      <c r="L315">
        <v>1330322400</v>
      </c>
      <c r="M315" s="8">
        <v>40966</v>
      </c>
      <c r="N315">
        <v>1330495200</v>
      </c>
      <c r="O315" s="10">
        <v>40968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0"/>
        <v>295</v>
      </c>
      <c r="G316" t="s">
        <v>20</v>
      </c>
      <c r="H316">
        <v>133</v>
      </c>
      <c r="I316" s="12">
        <f t="shared" si="11"/>
        <v>0.18294360385144429</v>
      </c>
      <c r="J316" t="s">
        <v>21</v>
      </c>
      <c r="K316" t="s">
        <v>22</v>
      </c>
      <c r="L316">
        <v>1552366800</v>
      </c>
      <c r="M316" s="8">
        <v>43536</v>
      </c>
      <c r="N316">
        <v>1552798800</v>
      </c>
      <c r="O316" s="10">
        <v>43541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0"/>
        <v>34</v>
      </c>
      <c r="G317" t="s">
        <v>14</v>
      </c>
      <c r="H317">
        <v>31</v>
      </c>
      <c r="I317" s="12">
        <f t="shared" si="11"/>
        <v>4.264099037138927E-2</v>
      </c>
      <c r="J317" t="s">
        <v>21</v>
      </c>
      <c r="K317" t="s">
        <v>22</v>
      </c>
      <c r="L317">
        <v>1400907600</v>
      </c>
      <c r="M317" s="8">
        <v>41783</v>
      </c>
      <c r="N317">
        <v>1403413200</v>
      </c>
      <c r="O317" s="10">
        <v>41812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0"/>
        <v>67</v>
      </c>
      <c r="G318" t="s">
        <v>14</v>
      </c>
      <c r="H318">
        <v>108</v>
      </c>
      <c r="I318" s="12">
        <f t="shared" si="11"/>
        <v>0.1485557083906465</v>
      </c>
      <c r="J318" t="s">
        <v>107</v>
      </c>
      <c r="K318" t="s">
        <v>108</v>
      </c>
      <c r="L318">
        <v>1574143200</v>
      </c>
      <c r="M318" s="8">
        <v>43788</v>
      </c>
      <c r="N318">
        <v>1574229600</v>
      </c>
      <c r="O318" s="10">
        <v>43789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0"/>
        <v>19</v>
      </c>
      <c r="G319" t="s">
        <v>14</v>
      </c>
      <c r="H319">
        <v>30</v>
      </c>
      <c r="I319" s="12">
        <f t="shared" si="11"/>
        <v>4.1265474552957357E-2</v>
      </c>
      <c r="J319" t="s">
        <v>21</v>
      </c>
      <c r="K319" t="s">
        <v>22</v>
      </c>
      <c r="L319">
        <v>1494738000</v>
      </c>
      <c r="M319" s="8">
        <v>42869</v>
      </c>
      <c r="N319">
        <v>1495861200</v>
      </c>
      <c r="O319" s="10">
        <v>42882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0"/>
        <v>16</v>
      </c>
      <c r="G320" t="s">
        <v>14</v>
      </c>
      <c r="H320">
        <v>17</v>
      </c>
      <c r="I320" s="12">
        <f t="shared" si="11"/>
        <v>2.3383768913342505E-2</v>
      </c>
      <c r="J320" t="s">
        <v>21</v>
      </c>
      <c r="K320" t="s">
        <v>22</v>
      </c>
      <c r="L320">
        <v>1392357600</v>
      </c>
      <c r="M320" s="8">
        <v>41684</v>
      </c>
      <c r="N320">
        <v>1392530400</v>
      </c>
      <c r="O320" s="10">
        <v>41686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0"/>
        <v>39</v>
      </c>
      <c r="G321" t="s">
        <v>74</v>
      </c>
      <c r="H321">
        <v>64</v>
      </c>
      <c r="I321" s="12">
        <f t="shared" si="11"/>
        <v>8.8033012379642367E-2</v>
      </c>
      <c r="J321" t="s">
        <v>21</v>
      </c>
      <c r="K321" t="s">
        <v>22</v>
      </c>
      <c r="L321">
        <v>1281589200</v>
      </c>
      <c r="M321" s="8">
        <v>40402</v>
      </c>
      <c r="N321">
        <v>1283662800</v>
      </c>
      <c r="O321" s="10">
        <v>40426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0"/>
        <v>10</v>
      </c>
      <c r="G322" t="s">
        <v>14</v>
      </c>
      <c r="H322">
        <v>80</v>
      </c>
      <c r="I322" s="12">
        <f t="shared" si="11"/>
        <v>0.11004126547455295</v>
      </c>
      <c r="J322" t="s">
        <v>21</v>
      </c>
      <c r="K322" t="s">
        <v>22</v>
      </c>
      <c r="L322">
        <v>1305003600</v>
      </c>
      <c r="M322" s="8">
        <v>40673</v>
      </c>
      <c r="N322">
        <v>1305781200</v>
      </c>
      <c r="O322" s="10">
        <v>40682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12">ROUND(SUM(E323/D323)*100,0)</f>
        <v>94</v>
      </c>
      <c r="G323" t="s">
        <v>14</v>
      </c>
      <c r="H323">
        <v>2468</v>
      </c>
      <c r="I323" s="12">
        <f t="shared" si="11"/>
        <v>3.3947730398899587</v>
      </c>
      <c r="J323" t="s">
        <v>21</v>
      </c>
      <c r="K323" t="s">
        <v>22</v>
      </c>
      <c r="L323">
        <v>1301634000</v>
      </c>
      <c r="M323" s="8">
        <v>40634</v>
      </c>
      <c r="N323">
        <v>1302325200</v>
      </c>
      <c r="O323" s="10">
        <v>40642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12"/>
        <v>167</v>
      </c>
      <c r="G324" t="s">
        <v>20</v>
      </c>
      <c r="H324">
        <v>5168</v>
      </c>
      <c r="I324" s="12">
        <f t="shared" si="11"/>
        <v>7.1086657496561214</v>
      </c>
      <c r="J324" t="s">
        <v>21</v>
      </c>
      <c r="K324" t="s">
        <v>22</v>
      </c>
      <c r="L324">
        <v>1290664800</v>
      </c>
      <c r="M324" s="8">
        <v>40507</v>
      </c>
      <c r="N324">
        <v>1291788000</v>
      </c>
      <c r="O324" s="10">
        <v>40520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12"/>
        <v>24</v>
      </c>
      <c r="G325" t="s">
        <v>14</v>
      </c>
      <c r="H325">
        <v>26</v>
      </c>
      <c r="I325" s="12">
        <f t="shared" si="11"/>
        <v>3.5763411279229711E-2</v>
      </c>
      <c r="J325" t="s">
        <v>40</v>
      </c>
      <c r="K325" t="s">
        <v>41</v>
      </c>
      <c r="L325">
        <v>1395896400</v>
      </c>
      <c r="M325" s="8">
        <v>41725</v>
      </c>
      <c r="N325">
        <v>1396069200</v>
      </c>
      <c r="O325" s="10">
        <v>41727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12"/>
        <v>164</v>
      </c>
      <c r="G326" t="s">
        <v>20</v>
      </c>
      <c r="H326">
        <v>307</v>
      </c>
      <c r="I326" s="12">
        <f t="shared" si="11"/>
        <v>0.42228335625859698</v>
      </c>
      <c r="J326" t="s">
        <v>21</v>
      </c>
      <c r="K326" t="s">
        <v>22</v>
      </c>
      <c r="L326">
        <v>1434862800</v>
      </c>
      <c r="M326" s="8">
        <v>42176</v>
      </c>
      <c r="N326">
        <v>1435899600</v>
      </c>
      <c r="O326" s="10">
        <v>42188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12"/>
        <v>91</v>
      </c>
      <c r="G327" t="s">
        <v>14</v>
      </c>
      <c r="H327">
        <v>73</v>
      </c>
      <c r="I327" s="12">
        <f t="shared" si="11"/>
        <v>0.10041265474552957</v>
      </c>
      <c r="J327" t="s">
        <v>21</v>
      </c>
      <c r="K327" t="s">
        <v>22</v>
      </c>
      <c r="L327">
        <v>1529125200</v>
      </c>
      <c r="M327" s="8">
        <v>43267</v>
      </c>
      <c r="N327">
        <v>1531112400</v>
      </c>
      <c r="O327" s="10">
        <v>43290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12"/>
        <v>46</v>
      </c>
      <c r="G328" t="s">
        <v>14</v>
      </c>
      <c r="H328">
        <v>128</v>
      </c>
      <c r="I328" s="12">
        <f t="shared" si="11"/>
        <v>0.17606602475928473</v>
      </c>
      <c r="J328" t="s">
        <v>21</v>
      </c>
      <c r="K328" t="s">
        <v>22</v>
      </c>
      <c r="L328">
        <v>1451109600</v>
      </c>
      <c r="M328" s="8">
        <v>42364</v>
      </c>
      <c r="N328">
        <v>1451628000</v>
      </c>
      <c r="O328" s="10">
        <v>42370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12"/>
        <v>39</v>
      </c>
      <c r="G329" t="s">
        <v>14</v>
      </c>
      <c r="H329">
        <v>33</v>
      </c>
      <c r="I329" s="12">
        <f t="shared" si="11"/>
        <v>4.5392022008253097E-2</v>
      </c>
      <c r="J329" t="s">
        <v>21</v>
      </c>
      <c r="K329" t="s">
        <v>22</v>
      </c>
      <c r="L329">
        <v>1566968400</v>
      </c>
      <c r="M329" s="8">
        <v>43705</v>
      </c>
      <c r="N329">
        <v>1567314000</v>
      </c>
      <c r="O329" s="10">
        <v>43709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12"/>
        <v>134</v>
      </c>
      <c r="G330" t="s">
        <v>20</v>
      </c>
      <c r="H330">
        <v>2441</v>
      </c>
      <c r="I330" s="12">
        <f t="shared" si="11"/>
        <v>3.3576341127922973</v>
      </c>
      <c r="J330" t="s">
        <v>21</v>
      </c>
      <c r="K330" t="s">
        <v>22</v>
      </c>
      <c r="L330">
        <v>1543557600</v>
      </c>
      <c r="M330" s="8">
        <v>43434</v>
      </c>
      <c r="N330">
        <v>1544508000</v>
      </c>
      <c r="O330" s="10">
        <v>43445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12"/>
        <v>23</v>
      </c>
      <c r="G331" t="s">
        <v>47</v>
      </c>
      <c r="H331">
        <v>211</v>
      </c>
      <c r="I331" s="12">
        <f t="shared" si="11"/>
        <v>0.29023383768913341</v>
      </c>
      <c r="J331" t="s">
        <v>21</v>
      </c>
      <c r="K331" t="s">
        <v>22</v>
      </c>
      <c r="L331">
        <v>1481522400</v>
      </c>
      <c r="M331" s="8">
        <v>42716</v>
      </c>
      <c r="N331">
        <v>1482472800</v>
      </c>
      <c r="O331" s="10">
        <v>42727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12"/>
        <v>185</v>
      </c>
      <c r="G332" t="s">
        <v>20</v>
      </c>
      <c r="H332">
        <v>1385</v>
      </c>
      <c r="I332" s="12">
        <f t="shared" si="11"/>
        <v>1.905089408528198</v>
      </c>
      <c r="J332" t="s">
        <v>40</v>
      </c>
      <c r="K332" t="s">
        <v>41</v>
      </c>
      <c r="L332">
        <v>1512712800</v>
      </c>
      <c r="M332" s="8">
        <v>43077</v>
      </c>
      <c r="N332">
        <v>1512799200</v>
      </c>
      <c r="O332" s="10">
        <v>43078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12"/>
        <v>444</v>
      </c>
      <c r="G333" t="s">
        <v>20</v>
      </c>
      <c r="H333">
        <v>190</v>
      </c>
      <c r="I333" s="12">
        <f t="shared" si="11"/>
        <v>0.26134800550206327</v>
      </c>
      <c r="J333" t="s">
        <v>21</v>
      </c>
      <c r="K333" t="s">
        <v>22</v>
      </c>
      <c r="L333">
        <v>1324274400</v>
      </c>
      <c r="M333" s="8">
        <v>40896</v>
      </c>
      <c r="N333">
        <v>1324360800</v>
      </c>
      <c r="O333" s="10">
        <v>40897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12"/>
        <v>200</v>
      </c>
      <c r="G334" t="s">
        <v>20</v>
      </c>
      <c r="H334">
        <v>470</v>
      </c>
      <c r="I334" s="12">
        <f t="shared" si="11"/>
        <v>0.64649243466299866</v>
      </c>
      <c r="J334" t="s">
        <v>21</v>
      </c>
      <c r="K334" t="s">
        <v>22</v>
      </c>
      <c r="L334">
        <v>1364446800</v>
      </c>
      <c r="M334" s="8">
        <v>41361</v>
      </c>
      <c r="N334">
        <v>1364533200</v>
      </c>
      <c r="O334" s="10">
        <v>41362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12"/>
        <v>124</v>
      </c>
      <c r="G335" t="s">
        <v>20</v>
      </c>
      <c r="H335">
        <v>253</v>
      </c>
      <c r="I335" s="12">
        <f t="shared" si="11"/>
        <v>0.34800550206327374</v>
      </c>
      <c r="J335" t="s">
        <v>21</v>
      </c>
      <c r="K335" t="s">
        <v>22</v>
      </c>
      <c r="L335">
        <v>1542693600</v>
      </c>
      <c r="M335" s="8">
        <v>43424</v>
      </c>
      <c r="N335">
        <v>1545112800</v>
      </c>
      <c r="O335" s="10">
        <v>43452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12"/>
        <v>187</v>
      </c>
      <c r="G336" t="s">
        <v>20</v>
      </c>
      <c r="H336">
        <v>1113</v>
      </c>
      <c r="I336" s="12">
        <f t="shared" si="11"/>
        <v>1.530949105914718</v>
      </c>
      <c r="J336" t="s">
        <v>21</v>
      </c>
      <c r="K336" t="s">
        <v>22</v>
      </c>
      <c r="L336">
        <v>1515564000</v>
      </c>
      <c r="M336" s="8">
        <v>43110</v>
      </c>
      <c r="N336">
        <v>1516168800</v>
      </c>
      <c r="O336" s="10">
        <v>43117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12"/>
        <v>114</v>
      </c>
      <c r="G337" t="s">
        <v>20</v>
      </c>
      <c r="H337">
        <v>2283</v>
      </c>
      <c r="I337" s="12">
        <f t="shared" si="11"/>
        <v>3.1403026134800549</v>
      </c>
      <c r="J337" t="s">
        <v>21</v>
      </c>
      <c r="K337" t="s">
        <v>22</v>
      </c>
      <c r="L337">
        <v>1573797600</v>
      </c>
      <c r="M337" s="8">
        <v>43784</v>
      </c>
      <c r="N337">
        <v>1574920800</v>
      </c>
      <c r="O337" s="10">
        <v>43797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12"/>
        <v>97</v>
      </c>
      <c r="G338" t="s">
        <v>14</v>
      </c>
      <c r="H338">
        <v>1072</v>
      </c>
      <c r="I338" s="12">
        <f t="shared" si="11"/>
        <v>1.4745529573590097</v>
      </c>
      <c r="J338" t="s">
        <v>21</v>
      </c>
      <c r="K338" t="s">
        <v>22</v>
      </c>
      <c r="L338">
        <v>1292392800</v>
      </c>
      <c r="M338" s="8">
        <v>40527</v>
      </c>
      <c r="N338">
        <v>1292479200</v>
      </c>
      <c r="O338" s="10">
        <v>40528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12"/>
        <v>123</v>
      </c>
      <c r="G339" t="s">
        <v>20</v>
      </c>
      <c r="H339">
        <v>1095</v>
      </c>
      <c r="I339" s="12">
        <f t="shared" si="11"/>
        <v>1.5061898211829436</v>
      </c>
      <c r="J339" t="s">
        <v>21</v>
      </c>
      <c r="K339" t="s">
        <v>22</v>
      </c>
      <c r="L339">
        <v>1573452000</v>
      </c>
      <c r="M339" s="8">
        <v>43780</v>
      </c>
      <c r="N339">
        <v>1573538400</v>
      </c>
      <c r="O339" s="10">
        <v>43781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12"/>
        <v>179</v>
      </c>
      <c r="G340" t="s">
        <v>20</v>
      </c>
      <c r="H340">
        <v>1690</v>
      </c>
      <c r="I340" s="12">
        <f t="shared" si="11"/>
        <v>2.324621733149931</v>
      </c>
      <c r="J340" t="s">
        <v>21</v>
      </c>
      <c r="K340" t="s">
        <v>22</v>
      </c>
      <c r="L340">
        <v>1317790800</v>
      </c>
      <c r="M340" s="8">
        <v>40821</v>
      </c>
      <c r="N340">
        <v>1320382800</v>
      </c>
      <c r="O340" s="10">
        <v>40851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12"/>
        <v>80</v>
      </c>
      <c r="G341" t="s">
        <v>74</v>
      </c>
      <c r="H341">
        <v>1297</v>
      </c>
      <c r="I341" s="12">
        <f t="shared" ref="I341:I404" si="13">SUM((H341/$H$1003))</f>
        <v>1.7840440165061897</v>
      </c>
      <c r="J341" t="s">
        <v>15</v>
      </c>
      <c r="K341" t="s">
        <v>16</v>
      </c>
      <c r="L341">
        <v>1501650000</v>
      </c>
      <c r="M341" s="8">
        <v>42949</v>
      </c>
      <c r="N341">
        <v>1502859600</v>
      </c>
      <c r="O341" s="10">
        <v>42963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12"/>
        <v>94</v>
      </c>
      <c r="G342" t="s">
        <v>14</v>
      </c>
      <c r="H342">
        <v>393</v>
      </c>
      <c r="I342" s="12">
        <f t="shared" si="13"/>
        <v>0.54057771664374143</v>
      </c>
      <c r="J342" t="s">
        <v>21</v>
      </c>
      <c r="K342" t="s">
        <v>22</v>
      </c>
      <c r="L342">
        <v>1323669600</v>
      </c>
      <c r="M342" s="8">
        <v>40889</v>
      </c>
      <c r="N342">
        <v>1323756000</v>
      </c>
      <c r="O342" s="10">
        <v>40890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12"/>
        <v>85</v>
      </c>
      <c r="G343" t="s">
        <v>14</v>
      </c>
      <c r="H343">
        <v>1257</v>
      </c>
      <c r="I343" s="12">
        <f t="shared" si="13"/>
        <v>1.7290233837689133</v>
      </c>
      <c r="J343" t="s">
        <v>21</v>
      </c>
      <c r="K343" t="s">
        <v>22</v>
      </c>
      <c r="L343">
        <v>1440738000</v>
      </c>
      <c r="M343" s="8">
        <v>42244</v>
      </c>
      <c r="N343">
        <v>1441342800</v>
      </c>
      <c r="O343" s="10">
        <v>42251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12"/>
        <v>67</v>
      </c>
      <c r="G344" t="s">
        <v>14</v>
      </c>
      <c r="H344">
        <v>328</v>
      </c>
      <c r="I344" s="12">
        <f t="shared" si="13"/>
        <v>0.45116918844566711</v>
      </c>
      <c r="J344" t="s">
        <v>21</v>
      </c>
      <c r="K344" t="s">
        <v>22</v>
      </c>
      <c r="L344">
        <v>1374296400</v>
      </c>
      <c r="M344" s="8">
        <v>41475</v>
      </c>
      <c r="N344">
        <v>1375333200</v>
      </c>
      <c r="O344" s="10">
        <v>41487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12"/>
        <v>54</v>
      </c>
      <c r="G345" t="s">
        <v>14</v>
      </c>
      <c r="H345">
        <v>147</v>
      </c>
      <c r="I345" s="12">
        <f t="shared" si="13"/>
        <v>0.20220082530949107</v>
      </c>
      <c r="J345" t="s">
        <v>21</v>
      </c>
      <c r="K345" t="s">
        <v>22</v>
      </c>
      <c r="L345">
        <v>1384840800</v>
      </c>
      <c r="M345" s="8">
        <v>41597</v>
      </c>
      <c r="N345">
        <v>1389420000</v>
      </c>
      <c r="O345" s="10">
        <v>41650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12"/>
        <v>42</v>
      </c>
      <c r="G346" t="s">
        <v>14</v>
      </c>
      <c r="H346">
        <v>830</v>
      </c>
      <c r="I346" s="12">
        <f t="shared" si="13"/>
        <v>1.141678129298487</v>
      </c>
      <c r="J346" t="s">
        <v>21</v>
      </c>
      <c r="K346" t="s">
        <v>22</v>
      </c>
      <c r="L346">
        <v>1516600800</v>
      </c>
      <c r="M346" s="8">
        <v>43122</v>
      </c>
      <c r="N346">
        <v>1520056800</v>
      </c>
      <c r="O346" s="10">
        <v>43162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12"/>
        <v>15</v>
      </c>
      <c r="G347" t="s">
        <v>14</v>
      </c>
      <c r="H347">
        <v>331</v>
      </c>
      <c r="I347" s="12">
        <f t="shared" si="13"/>
        <v>0.45529573590096284</v>
      </c>
      <c r="J347" t="s">
        <v>40</v>
      </c>
      <c r="K347" t="s">
        <v>41</v>
      </c>
      <c r="L347">
        <v>1436418000</v>
      </c>
      <c r="M347" s="8">
        <v>42194</v>
      </c>
      <c r="N347">
        <v>1436504400</v>
      </c>
      <c r="O347" s="10">
        <v>42195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12"/>
        <v>34</v>
      </c>
      <c r="G348" t="s">
        <v>14</v>
      </c>
      <c r="H348">
        <v>25</v>
      </c>
      <c r="I348" s="12">
        <f t="shared" si="13"/>
        <v>3.4387895460797797E-2</v>
      </c>
      <c r="J348" t="s">
        <v>21</v>
      </c>
      <c r="K348" t="s">
        <v>22</v>
      </c>
      <c r="L348">
        <v>1503550800</v>
      </c>
      <c r="M348" s="8">
        <v>42971</v>
      </c>
      <c r="N348">
        <v>1508302800</v>
      </c>
      <c r="O348" s="10">
        <v>43026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12"/>
        <v>1401</v>
      </c>
      <c r="G349" t="s">
        <v>20</v>
      </c>
      <c r="H349">
        <v>191</v>
      </c>
      <c r="I349" s="12">
        <f t="shared" si="13"/>
        <v>0.2627235213204952</v>
      </c>
      <c r="J349" t="s">
        <v>21</v>
      </c>
      <c r="K349" t="s">
        <v>22</v>
      </c>
      <c r="L349">
        <v>1423634400</v>
      </c>
      <c r="M349" s="8">
        <v>42046</v>
      </c>
      <c r="N349">
        <v>1425708000</v>
      </c>
      <c r="O349" s="10">
        <v>42070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12"/>
        <v>72</v>
      </c>
      <c r="G350" t="s">
        <v>14</v>
      </c>
      <c r="H350">
        <v>3483</v>
      </c>
      <c r="I350" s="12">
        <f t="shared" si="13"/>
        <v>4.7909215955983493</v>
      </c>
      <c r="J350" t="s">
        <v>21</v>
      </c>
      <c r="K350" t="s">
        <v>22</v>
      </c>
      <c r="L350">
        <v>1487224800</v>
      </c>
      <c r="M350" s="8">
        <v>42782</v>
      </c>
      <c r="N350">
        <v>1488348000</v>
      </c>
      <c r="O350" s="10">
        <v>42795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12"/>
        <v>53</v>
      </c>
      <c r="G351" t="s">
        <v>14</v>
      </c>
      <c r="H351">
        <v>923</v>
      </c>
      <c r="I351" s="12">
        <f t="shared" si="13"/>
        <v>1.2696011004126548</v>
      </c>
      <c r="J351" t="s">
        <v>21</v>
      </c>
      <c r="K351" t="s">
        <v>22</v>
      </c>
      <c r="L351">
        <v>1500008400</v>
      </c>
      <c r="M351" s="8">
        <v>42930</v>
      </c>
      <c r="N351">
        <v>1502600400</v>
      </c>
      <c r="O351" s="10">
        <v>42960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12"/>
        <v>5</v>
      </c>
      <c r="G352" t="s">
        <v>14</v>
      </c>
      <c r="H352">
        <v>1</v>
      </c>
      <c r="I352" s="12">
        <f t="shared" si="13"/>
        <v>1.375515818431912E-3</v>
      </c>
      <c r="J352" t="s">
        <v>21</v>
      </c>
      <c r="K352" t="s">
        <v>22</v>
      </c>
      <c r="L352">
        <v>1432098000</v>
      </c>
      <c r="M352" s="8">
        <v>42144</v>
      </c>
      <c r="N352">
        <v>1433653200</v>
      </c>
      <c r="O352" s="10">
        <v>42162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12"/>
        <v>128</v>
      </c>
      <c r="G353" t="s">
        <v>20</v>
      </c>
      <c r="H353">
        <v>2013</v>
      </c>
      <c r="I353" s="12">
        <f t="shared" si="13"/>
        <v>2.7689133425034389</v>
      </c>
      <c r="J353" t="s">
        <v>21</v>
      </c>
      <c r="K353" t="s">
        <v>22</v>
      </c>
      <c r="L353">
        <v>1440392400</v>
      </c>
      <c r="M353" s="8">
        <v>42240</v>
      </c>
      <c r="N353">
        <v>1441602000</v>
      </c>
      <c r="O353" s="10">
        <v>42254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12"/>
        <v>35</v>
      </c>
      <c r="G354" t="s">
        <v>14</v>
      </c>
      <c r="H354">
        <v>33</v>
      </c>
      <c r="I354" s="12">
        <f t="shared" si="13"/>
        <v>4.5392022008253097E-2</v>
      </c>
      <c r="J354" t="s">
        <v>15</v>
      </c>
      <c r="K354" t="s">
        <v>16</v>
      </c>
      <c r="L354">
        <v>1446876000</v>
      </c>
      <c r="M354" s="8">
        <v>42315</v>
      </c>
      <c r="N354">
        <v>1447567200</v>
      </c>
      <c r="O354" s="10">
        <v>42323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12"/>
        <v>411</v>
      </c>
      <c r="G355" t="s">
        <v>20</v>
      </c>
      <c r="H355">
        <v>1703</v>
      </c>
      <c r="I355" s="12">
        <f t="shared" si="13"/>
        <v>2.3425034387895463</v>
      </c>
      <c r="J355" t="s">
        <v>21</v>
      </c>
      <c r="K355" t="s">
        <v>22</v>
      </c>
      <c r="L355">
        <v>1562302800</v>
      </c>
      <c r="M355" s="8">
        <v>43651</v>
      </c>
      <c r="N355">
        <v>1562389200</v>
      </c>
      <c r="O355" s="10">
        <v>43652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12"/>
        <v>124</v>
      </c>
      <c r="G356" t="s">
        <v>20</v>
      </c>
      <c r="H356">
        <v>80</v>
      </c>
      <c r="I356" s="12">
        <f t="shared" si="13"/>
        <v>0.11004126547455295</v>
      </c>
      <c r="J356" t="s">
        <v>36</v>
      </c>
      <c r="K356" t="s">
        <v>37</v>
      </c>
      <c r="L356">
        <v>1378184400</v>
      </c>
      <c r="M356" s="8">
        <v>41520</v>
      </c>
      <c r="N356">
        <v>1378789200</v>
      </c>
      <c r="O356" s="10">
        <v>41527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12"/>
        <v>59</v>
      </c>
      <c r="G357" t="s">
        <v>47</v>
      </c>
      <c r="H357">
        <v>86</v>
      </c>
      <c r="I357" s="12">
        <f t="shared" si="13"/>
        <v>0.11829436038514443</v>
      </c>
      <c r="J357" t="s">
        <v>21</v>
      </c>
      <c r="K357" t="s">
        <v>22</v>
      </c>
      <c r="L357">
        <v>1485064800</v>
      </c>
      <c r="M357" s="8">
        <v>42757</v>
      </c>
      <c r="N357">
        <v>1488520800</v>
      </c>
      <c r="O357" s="10">
        <v>42797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12"/>
        <v>37</v>
      </c>
      <c r="G358" t="s">
        <v>14</v>
      </c>
      <c r="H358">
        <v>40</v>
      </c>
      <c r="I358" s="12">
        <f t="shared" si="13"/>
        <v>5.5020632737276476E-2</v>
      </c>
      <c r="J358" t="s">
        <v>107</v>
      </c>
      <c r="K358" t="s">
        <v>108</v>
      </c>
      <c r="L358">
        <v>1326520800</v>
      </c>
      <c r="M358" s="8">
        <v>40922</v>
      </c>
      <c r="N358">
        <v>1327298400</v>
      </c>
      <c r="O358" s="10">
        <v>40931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12"/>
        <v>185</v>
      </c>
      <c r="G359" t="s">
        <v>20</v>
      </c>
      <c r="H359">
        <v>41</v>
      </c>
      <c r="I359" s="12">
        <f t="shared" si="13"/>
        <v>5.6396148555708389E-2</v>
      </c>
      <c r="J359" t="s">
        <v>21</v>
      </c>
      <c r="K359" t="s">
        <v>22</v>
      </c>
      <c r="L359">
        <v>1441256400</v>
      </c>
      <c r="M359" s="8">
        <v>42250</v>
      </c>
      <c r="N359">
        <v>1443416400</v>
      </c>
      <c r="O359" s="10">
        <v>42275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12"/>
        <v>12</v>
      </c>
      <c r="G360" t="s">
        <v>14</v>
      </c>
      <c r="H360">
        <v>23</v>
      </c>
      <c r="I360" s="12">
        <f t="shared" si="13"/>
        <v>3.1636863823933978E-2</v>
      </c>
      <c r="J360" t="s">
        <v>15</v>
      </c>
      <c r="K360" t="s">
        <v>16</v>
      </c>
      <c r="L360">
        <v>1533877200</v>
      </c>
      <c r="M360" s="8">
        <v>43322</v>
      </c>
      <c r="N360">
        <v>1534136400</v>
      </c>
      <c r="O360" s="10">
        <v>43325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12"/>
        <v>299</v>
      </c>
      <c r="G361" t="s">
        <v>20</v>
      </c>
      <c r="H361">
        <v>187</v>
      </c>
      <c r="I361" s="12">
        <f t="shared" si="13"/>
        <v>0.25722145804676755</v>
      </c>
      <c r="J361" t="s">
        <v>21</v>
      </c>
      <c r="K361" t="s">
        <v>22</v>
      </c>
      <c r="L361">
        <v>1314421200</v>
      </c>
      <c r="M361" s="8">
        <v>40782</v>
      </c>
      <c r="N361">
        <v>1315026000</v>
      </c>
      <c r="O361" s="10">
        <v>40789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12"/>
        <v>226</v>
      </c>
      <c r="G362" t="s">
        <v>20</v>
      </c>
      <c r="H362">
        <v>2875</v>
      </c>
      <c r="I362" s="12">
        <f t="shared" si="13"/>
        <v>3.9546079779917469</v>
      </c>
      <c r="J362" t="s">
        <v>40</v>
      </c>
      <c r="K362" t="s">
        <v>41</v>
      </c>
      <c r="L362">
        <v>1293861600</v>
      </c>
      <c r="M362" s="8">
        <v>40544</v>
      </c>
      <c r="N362">
        <v>1295071200</v>
      </c>
      <c r="O362" s="10">
        <v>40558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12"/>
        <v>174</v>
      </c>
      <c r="G363" t="s">
        <v>20</v>
      </c>
      <c r="H363">
        <v>88</v>
      </c>
      <c r="I363" s="12">
        <f t="shared" si="13"/>
        <v>0.12104539202200826</v>
      </c>
      <c r="J363" t="s">
        <v>21</v>
      </c>
      <c r="K363" t="s">
        <v>22</v>
      </c>
      <c r="L363">
        <v>1507352400</v>
      </c>
      <c r="M363" s="8">
        <v>43015</v>
      </c>
      <c r="N363">
        <v>1509426000</v>
      </c>
      <c r="O363" s="10">
        <v>43039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12"/>
        <v>372</v>
      </c>
      <c r="G364" t="s">
        <v>20</v>
      </c>
      <c r="H364">
        <v>191</v>
      </c>
      <c r="I364" s="12">
        <f t="shared" si="13"/>
        <v>0.2627235213204952</v>
      </c>
      <c r="J364" t="s">
        <v>21</v>
      </c>
      <c r="K364" t="s">
        <v>22</v>
      </c>
      <c r="L364">
        <v>1296108000</v>
      </c>
      <c r="M364" s="8">
        <v>40570</v>
      </c>
      <c r="N364">
        <v>1299391200</v>
      </c>
      <c r="O364" s="10">
        <v>40608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12"/>
        <v>160</v>
      </c>
      <c r="G365" t="s">
        <v>20</v>
      </c>
      <c r="H365">
        <v>139</v>
      </c>
      <c r="I365" s="12">
        <f t="shared" si="13"/>
        <v>0.19119669876203577</v>
      </c>
      <c r="J365" t="s">
        <v>21</v>
      </c>
      <c r="K365" t="s">
        <v>22</v>
      </c>
      <c r="L365">
        <v>1324965600</v>
      </c>
      <c r="M365" s="8">
        <v>40904</v>
      </c>
      <c r="N365">
        <v>1325052000</v>
      </c>
      <c r="O365" s="10">
        <v>40905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12"/>
        <v>1616</v>
      </c>
      <c r="G366" t="s">
        <v>20</v>
      </c>
      <c r="H366">
        <v>186</v>
      </c>
      <c r="I366" s="12">
        <f t="shared" si="13"/>
        <v>0.25584594222833562</v>
      </c>
      <c r="J366" t="s">
        <v>21</v>
      </c>
      <c r="K366" t="s">
        <v>22</v>
      </c>
      <c r="L366">
        <v>1520229600</v>
      </c>
      <c r="M366" s="8">
        <v>43164</v>
      </c>
      <c r="N366">
        <v>1522818000</v>
      </c>
      <c r="O366" s="10">
        <v>43194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12"/>
        <v>733</v>
      </c>
      <c r="G367" t="s">
        <v>20</v>
      </c>
      <c r="H367">
        <v>112</v>
      </c>
      <c r="I367" s="12">
        <f t="shared" si="13"/>
        <v>0.15405777166437415</v>
      </c>
      <c r="J367" t="s">
        <v>26</v>
      </c>
      <c r="K367" t="s">
        <v>27</v>
      </c>
      <c r="L367">
        <v>1482991200</v>
      </c>
      <c r="M367" s="8">
        <v>42733</v>
      </c>
      <c r="N367">
        <v>1485324000</v>
      </c>
      <c r="O367" s="10">
        <v>42760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12"/>
        <v>592</v>
      </c>
      <c r="G368" t="s">
        <v>20</v>
      </c>
      <c r="H368">
        <v>101</v>
      </c>
      <c r="I368" s="12">
        <f t="shared" si="13"/>
        <v>0.13892709766162312</v>
      </c>
      <c r="J368" t="s">
        <v>21</v>
      </c>
      <c r="K368" t="s">
        <v>22</v>
      </c>
      <c r="L368">
        <v>1294034400</v>
      </c>
      <c r="M368" s="8">
        <v>40546</v>
      </c>
      <c r="N368">
        <v>1294120800</v>
      </c>
      <c r="O368" s="10">
        <v>40547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12"/>
        <v>19</v>
      </c>
      <c r="G369" t="s">
        <v>14</v>
      </c>
      <c r="H369">
        <v>75</v>
      </c>
      <c r="I369" s="12">
        <f t="shared" si="13"/>
        <v>0.1031636863823934</v>
      </c>
      <c r="J369" t="s">
        <v>21</v>
      </c>
      <c r="K369" t="s">
        <v>22</v>
      </c>
      <c r="L369">
        <v>1413608400</v>
      </c>
      <c r="M369" s="8">
        <v>41930</v>
      </c>
      <c r="N369">
        <v>1415685600</v>
      </c>
      <c r="O369" s="10">
        <v>41954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12"/>
        <v>277</v>
      </c>
      <c r="G370" t="s">
        <v>20</v>
      </c>
      <c r="H370">
        <v>206</v>
      </c>
      <c r="I370" s="12">
        <f t="shared" si="13"/>
        <v>0.28335625859697389</v>
      </c>
      <c r="J370" t="s">
        <v>40</v>
      </c>
      <c r="K370" t="s">
        <v>41</v>
      </c>
      <c r="L370">
        <v>1286946000</v>
      </c>
      <c r="M370" s="8">
        <v>40464</v>
      </c>
      <c r="N370">
        <v>1288933200</v>
      </c>
      <c r="O370" s="10">
        <v>40487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12"/>
        <v>273</v>
      </c>
      <c r="G371" t="s">
        <v>20</v>
      </c>
      <c r="H371">
        <v>154</v>
      </c>
      <c r="I371" s="12">
        <f t="shared" si="13"/>
        <v>0.21182943603851445</v>
      </c>
      <c r="J371" t="s">
        <v>21</v>
      </c>
      <c r="K371" t="s">
        <v>22</v>
      </c>
      <c r="L371">
        <v>1359871200</v>
      </c>
      <c r="M371" s="8">
        <v>41308</v>
      </c>
      <c r="N371">
        <v>1363237200</v>
      </c>
      <c r="O371" s="10">
        <v>41347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12"/>
        <v>159</v>
      </c>
      <c r="G372" t="s">
        <v>20</v>
      </c>
      <c r="H372">
        <v>5966</v>
      </c>
      <c r="I372" s="12">
        <f t="shared" si="13"/>
        <v>8.2063273727647861</v>
      </c>
      <c r="J372" t="s">
        <v>21</v>
      </c>
      <c r="K372" t="s">
        <v>22</v>
      </c>
      <c r="L372">
        <v>1555304400</v>
      </c>
      <c r="M372" s="8">
        <v>43570</v>
      </c>
      <c r="N372">
        <v>1555822800</v>
      </c>
      <c r="O372" s="10">
        <v>43576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12"/>
        <v>68</v>
      </c>
      <c r="G373" t="s">
        <v>14</v>
      </c>
      <c r="H373">
        <v>2176</v>
      </c>
      <c r="I373" s="12">
        <f t="shared" si="13"/>
        <v>2.9931224209078406</v>
      </c>
      <c r="J373" t="s">
        <v>21</v>
      </c>
      <c r="K373" t="s">
        <v>22</v>
      </c>
      <c r="L373">
        <v>1423375200</v>
      </c>
      <c r="M373" s="8">
        <v>42043</v>
      </c>
      <c r="N373">
        <v>1427778000</v>
      </c>
      <c r="O373" s="10">
        <v>42094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12"/>
        <v>1592</v>
      </c>
      <c r="G374" t="s">
        <v>20</v>
      </c>
      <c r="H374">
        <v>169</v>
      </c>
      <c r="I374" s="12">
        <f t="shared" si="13"/>
        <v>0.23246217331499311</v>
      </c>
      <c r="J374" t="s">
        <v>21</v>
      </c>
      <c r="K374" t="s">
        <v>22</v>
      </c>
      <c r="L374">
        <v>1420696800</v>
      </c>
      <c r="M374" s="8">
        <v>42012</v>
      </c>
      <c r="N374">
        <v>1422424800</v>
      </c>
      <c r="O374" s="10">
        <v>42032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12"/>
        <v>730</v>
      </c>
      <c r="G375" t="s">
        <v>20</v>
      </c>
      <c r="H375">
        <v>2106</v>
      </c>
      <c r="I375" s="12">
        <f t="shared" si="13"/>
        <v>2.8968363136176065</v>
      </c>
      <c r="J375" t="s">
        <v>21</v>
      </c>
      <c r="K375" t="s">
        <v>22</v>
      </c>
      <c r="L375">
        <v>1502946000</v>
      </c>
      <c r="M375" s="8">
        <v>42964</v>
      </c>
      <c r="N375">
        <v>1503637200</v>
      </c>
      <c r="O375" s="10">
        <v>42972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12"/>
        <v>13</v>
      </c>
      <c r="G376" t="s">
        <v>14</v>
      </c>
      <c r="H376">
        <v>441</v>
      </c>
      <c r="I376" s="12">
        <f t="shared" si="13"/>
        <v>0.60660247592847316</v>
      </c>
      <c r="J376" t="s">
        <v>21</v>
      </c>
      <c r="K376" t="s">
        <v>22</v>
      </c>
      <c r="L376">
        <v>1547186400</v>
      </c>
      <c r="M376" s="8">
        <v>43476</v>
      </c>
      <c r="N376">
        <v>1547618400</v>
      </c>
      <c r="O376" s="10">
        <v>43481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12"/>
        <v>55</v>
      </c>
      <c r="G377" t="s">
        <v>14</v>
      </c>
      <c r="H377">
        <v>25</v>
      </c>
      <c r="I377" s="12">
        <f t="shared" si="13"/>
        <v>3.4387895460797797E-2</v>
      </c>
      <c r="J377" t="s">
        <v>21</v>
      </c>
      <c r="K377" t="s">
        <v>22</v>
      </c>
      <c r="L377">
        <v>1444971600</v>
      </c>
      <c r="M377" s="8">
        <v>42293</v>
      </c>
      <c r="N377">
        <v>1449900000</v>
      </c>
      <c r="O377" s="10">
        <v>42350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12"/>
        <v>361</v>
      </c>
      <c r="G378" t="s">
        <v>20</v>
      </c>
      <c r="H378">
        <v>131</v>
      </c>
      <c r="I378" s="12">
        <f t="shared" si="13"/>
        <v>0.18019257221458046</v>
      </c>
      <c r="J378" t="s">
        <v>21</v>
      </c>
      <c r="K378" t="s">
        <v>22</v>
      </c>
      <c r="L378">
        <v>1404622800</v>
      </c>
      <c r="M378" s="8">
        <v>41826</v>
      </c>
      <c r="N378">
        <v>1405141200</v>
      </c>
      <c r="O378" s="10">
        <v>41832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12"/>
        <v>10</v>
      </c>
      <c r="G379" t="s">
        <v>14</v>
      </c>
      <c r="H379">
        <v>127</v>
      </c>
      <c r="I379" s="12">
        <f t="shared" si="13"/>
        <v>0.17469050894085281</v>
      </c>
      <c r="J379" t="s">
        <v>21</v>
      </c>
      <c r="K379" t="s">
        <v>22</v>
      </c>
      <c r="L379">
        <v>1571720400</v>
      </c>
      <c r="M379" s="8">
        <v>43760</v>
      </c>
      <c r="N379">
        <v>1572933600</v>
      </c>
      <c r="O379" s="10">
        <v>43774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12"/>
        <v>14</v>
      </c>
      <c r="G380" t="s">
        <v>14</v>
      </c>
      <c r="H380">
        <v>355</v>
      </c>
      <c r="I380" s="12">
        <f t="shared" si="13"/>
        <v>0.48830811554332876</v>
      </c>
      <c r="J380" t="s">
        <v>21</v>
      </c>
      <c r="K380" t="s">
        <v>22</v>
      </c>
      <c r="L380">
        <v>1526878800</v>
      </c>
      <c r="M380" s="8">
        <v>43241</v>
      </c>
      <c r="N380">
        <v>1530162000</v>
      </c>
      <c r="O380" s="10">
        <v>43279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12"/>
        <v>40</v>
      </c>
      <c r="G381" t="s">
        <v>14</v>
      </c>
      <c r="H381">
        <v>44</v>
      </c>
      <c r="I381" s="12">
        <f t="shared" si="13"/>
        <v>6.0522696011004129E-2</v>
      </c>
      <c r="J381" t="s">
        <v>40</v>
      </c>
      <c r="K381" t="s">
        <v>41</v>
      </c>
      <c r="L381">
        <v>1319691600</v>
      </c>
      <c r="M381" s="8">
        <v>40843</v>
      </c>
      <c r="N381">
        <v>1320904800</v>
      </c>
      <c r="O381" s="10">
        <v>40857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12"/>
        <v>160</v>
      </c>
      <c r="G382" t="s">
        <v>20</v>
      </c>
      <c r="H382">
        <v>84</v>
      </c>
      <c r="I382" s="12">
        <f t="shared" si="13"/>
        <v>0.1155433287482806</v>
      </c>
      <c r="J382" t="s">
        <v>21</v>
      </c>
      <c r="K382" t="s">
        <v>22</v>
      </c>
      <c r="L382">
        <v>1371963600</v>
      </c>
      <c r="M382" s="8">
        <v>41448</v>
      </c>
      <c r="N382">
        <v>1372395600</v>
      </c>
      <c r="O382" s="10">
        <v>41453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12"/>
        <v>184</v>
      </c>
      <c r="G383" t="s">
        <v>20</v>
      </c>
      <c r="H383">
        <v>155</v>
      </c>
      <c r="I383" s="12">
        <f t="shared" si="13"/>
        <v>0.21320495185694635</v>
      </c>
      <c r="J383" t="s">
        <v>21</v>
      </c>
      <c r="K383" t="s">
        <v>22</v>
      </c>
      <c r="L383">
        <v>1433739600</v>
      </c>
      <c r="M383" s="8">
        <v>42163</v>
      </c>
      <c r="N383">
        <v>1437714000</v>
      </c>
      <c r="O383" s="10">
        <v>42209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12"/>
        <v>64</v>
      </c>
      <c r="G384" t="s">
        <v>14</v>
      </c>
      <c r="H384">
        <v>67</v>
      </c>
      <c r="I384" s="12">
        <f t="shared" si="13"/>
        <v>9.2159559834938107E-2</v>
      </c>
      <c r="J384" t="s">
        <v>21</v>
      </c>
      <c r="K384" t="s">
        <v>22</v>
      </c>
      <c r="L384">
        <v>1508130000</v>
      </c>
      <c r="M384" s="8">
        <v>43024</v>
      </c>
      <c r="N384">
        <v>1509771600</v>
      </c>
      <c r="O384" s="10">
        <v>43043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12"/>
        <v>225</v>
      </c>
      <c r="G385" t="s">
        <v>20</v>
      </c>
      <c r="H385">
        <v>189</v>
      </c>
      <c r="I385" s="12">
        <f t="shared" si="13"/>
        <v>0.25997248968363135</v>
      </c>
      <c r="J385" t="s">
        <v>21</v>
      </c>
      <c r="K385" t="s">
        <v>22</v>
      </c>
      <c r="L385">
        <v>1550037600</v>
      </c>
      <c r="M385" s="8">
        <v>43509</v>
      </c>
      <c r="N385">
        <v>1550556000</v>
      </c>
      <c r="O385" s="10">
        <v>43515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12"/>
        <v>172</v>
      </c>
      <c r="G386" t="s">
        <v>20</v>
      </c>
      <c r="H386">
        <v>4799</v>
      </c>
      <c r="I386" s="12">
        <f t="shared" si="13"/>
        <v>6.6011004126547457</v>
      </c>
      <c r="J386" t="s">
        <v>21</v>
      </c>
      <c r="K386" t="s">
        <v>22</v>
      </c>
      <c r="L386">
        <v>1486706400</v>
      </c>
      <c r="M386" s="8">
        <v>42776</v>
      </c>
      <c r="N386">
        <v>1489039200</v>
      </c>
      <c r="O386" s="10">
        <v>42803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14">ROUND(SUM(E387/D387)*100,0)</f>
        <v>146</v>
      </c>
      <c r="G387" t="s">
        <v>20</v>
      </c>
      <c r="H387">
        <v>1137</v>
      </c>
      <c r="I387" s="12">
        <f t="shared" si="13"/>
        <v>1.5639614855570838</v>
      </c>
      <c r="J387" t="s">
        <v>21</v>
      </c>
      <c r="K387" t="s">
        <v>22</v>
      </c>
      <c r="L387">
        <v>1553835600</v>
      </c>
      <c r="M387" s="8">
        <v>43553</v>
      </c>
      <c r="N387">
        <v>1556600400</v>
      </c>
      <c r="O387" s="10">
        <v>43585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14"/>
        <v>76</v>
      </c>
      <c r="G388" t="s">
        <v>14</v>
      </c>
      <c r="H388">
        <v>1068</v>
      </c>
      <c r="I388" s="12">
        <f t="shared" si="13"/>
        <v>1.469050894085282</v>
      </c>
      <c r="J388" t="s">
        <v>21</v>
      </c>
      <c r="K388" t="s">
        <v>22</v>
      </c>
      <c r="L388">
        <v>1277528400</v>
      </c>
      <c r="M388" s="8">
        <v>40355</v>
      </c>
      <c r="N388">
        <v>1278565200</v>
      </c>
      <c r="O388" s="10">
        <v>40367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14"/>
        <v>39</v>
      </c>
      <c r="G389" t="s">
        <v>14</v>
      </c>
      <c r="H389">
        <v>424</v>
      </c>
      <c r="I389" s="12">
        <f t="shared" si="13"/>
        <v>0.58321870701513068</v>
      </c>
      <c r="J389" t="s">
        <v>21</v>
      </c>
      <c r="K389" t="s">
        <v>22</v>
      </c>
      <c r="L389">
        <v>1339477200</v>
      </c>
      <c r="M389" s="8">
        <v>41072</v>
      </c>
      <c r="N389">
        <v>1339909200</v>
      </c>
      <c r="O389" s="10">
        <v>41077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14"/>
        <v>11</v>
      </c>
      <c r="G390" t="s">
        <v>74</v>
      </c>
      <c r="H390">
        <v>145</v>
      </c>
      <c r="I390" s="12">
        <f t="shared" si="13"/>
        <v>0.19944979367262725</v>
      </c>
      <c r="J390" t="s">
        <v>98</v>
      </c>
      <c r="K390" t="s">
        <v>99</v>
      </c>
      <c r="L390">
        <v>1325656800</v>
      </c>
      <c r="M390" s="8">
        <v>40912</v>
      </c>
      <c r="N390">
        <v>1325829600</v>
      </c>
      <c r="O390" s="10">
        <v>40914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14"/>
        <v>122</v>
      </c>
      <c r="G391" t="s">
        <v>20</v>
      </c>
      <c r="H391">
        <v>1152</v>
      </c>
      <c r="I391" s="12">
        <f t="shared" si="13"/>
        <v>1.5845942228335625</v>
      </c>
      <c r="J391" t="s">
        <v>21</v>
      </c>
      <c r="K391" t="s">
        <v>22</v>
      </c>
      <c r="L391">
        <v>1288242000</v>
      </c>
      <c r="M391" s="8">
        <v>40479</v>
      </c>
      <c r="N391">
        <v>1290578400</v>
      </c>
      <c r="O391" s="10">
        <v>40506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14"/>
        <v>187</v>
      </c>
      <c r="G392" t="s">
        <v>20</v>
      </c>
      <c r="H392">
        <v>50</v>
      </c>
      <c r="I392" s="12">
        <f t="shared" si="13"/>
        <v>6.8775790921595595E-2</v>
      </c>
      <c r="J392" t="s">
        <v>21</v>
      </c>
      <c r="K392" t="s">
        <v>22</v>
      </c>
      <c r="L392">
        <v>1379048400</v>
      </c>
      <c r="M392" s="8">
        <v>41530</v>
      </c>
      <c r="N392">
        <v>1380344400</v>
      </c>
      <c r="O392" s="10">
        <v>41545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14"/>
        <v>7</v>
      </c>
      <c r="G393" t="s">
        <v>14</v>
      </c>
      <c r="H393">
        <v>151</v>
      </c>
      <c r="I393" s="12">
        <f t="shared" si="13"/>
        <v>0.2077028885832187</v>
      </c>
      <c r="J393" t="s">
        <v>21</v>
      </c>
      <c r="K393" t="s">
        <v>22</v>
      </c>
      <c r="L393">
        <v>1389679200</v>
      </c>
      <c r="M393" s="8">
        <v>41653</v>
      </c>
      <c r="N393">
        <v>1389852000</v>
      </c>
      <c r="O393" s="10">
        <v>41655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14"/>
        <v>66</v>
      </c>
      <c r="G394" t="s">
        <v>14</v>
      </c>
      <c r="H394">
        <v>1608</v>
      </c>
      <c r="I394" s="12">
        <f t="shared" si="13"/>
        <v>2.2118294360385145</v>
      </c>
      <c r="J394" t="s">
        <v>21</v>
      </c>
      <c r="K394" t="s">
        <v>22</v>
      </c>
      <c r="L394">
        <v>1294293600</v>
      </c>
      <c r="M394" s="8">
        <v>40549</v>
      </c>
      <c r="N394">
        <v>1294466400</v>
      </c>
      <c r="O394" s="10">
        <v>40551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14"/>
        <v>229</v>
      </c>
      <c r="G395" t="s">
        <v>20</v>
      </c>
      <c r="H395">
        <v>3059</v>
      </c>
      <c r="I395" s="12">
        <f t="shared" si="13"/>
        <v>4.2077028885832188</v>
      </c>
      <c r="J395" t="s">
        <v>15</v>
      </c>
      <c r="K395" t="s">
        <v>16</v>
      </c>
      <c r="L395">
        <v>1500267600</v>
      </c>
      <c r="M395" s="8">
        <v>42933</v>
      </c>
      <c r="N395">
        <v>1500354000</v>
      </c>
      <c r="O395" s="10">
        <v>42934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14"/>
        <v>469</v>
      </c>
      <c r="G396" t="s">
        <v>20</v>
      </c>
      <c r="H396">
        <v>34</v>
      </c>
      <c r="I396" s="12">
        <f t="shared" si="13"/>
        <v>4.676753782668501E-2</v>
      </c>
      <c r="J396" t="s">
        <v>21</v>
      </c>
      <c r="K396" t="s">
        <v>22</v>
      </c>
      <c r="L396">
        <v>1375074000</v>
      </c>
      <c r="M396" s="8">
        <v>41484</v>
      </c>
      <c r="N396">
        <v>1375938000</v>
      </c>
      <c r="O396" s="10">
        <v>41494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14"/>
        <v>130</v>
      </c>
      <c r="G397" t="s">
        <v>20</v>
      </c>
      <c r="H397">
        <v>220</v>
      </c>
      <c r="I397" s="12">
        <f t="shared" si="13"/>
        <v>0.30261348005502064</v>
      </c>
      <c r="J397" t="s">
        <v>21</v>
      </c>
      <c r="K397" t="s">
        <v>22</v>
      </c>
      <c r="L397">
        <v>1323324000</v>
      </c>
      <c r="M397" s="8">
        <v>40885</v>
      </c>
      <c r="N397">
        <v>1323410400</v>
      </c>
      <c r="O397" s="10">
        <v>40886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14"/>
        <v>167</v>
      </c>
      <c r="G398" t="s">
        <v>20</v>
      </c>
      <c r="H398">
        <v>1604</v>
      </c>
      <c r="I398" s="12">
        <f t="shared" si="13"/>
        <v>2.206327372764787</v>
      </c>
      <c r="J398" t="s">
        <v>26</v>
      </c>
      <c r="K398" t="s">
        <v>27</v>
      </c>
      <c r="L398">
        <v>1538715600</v>
      </c>
      <c r="M398" s="8">
        <v>43378</v>
      </c>
      <c r="N398">
        <v>1539406800</v>
      </c>
      <c r="O398" s="10">
        <v>43386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14"/>
        <v>174</v>
      </c>
      <c r="G399" t="s">
        <v>20</v>
      </c>
      <c r="H399">
        <v>454</v>
      </c>
      <c r="I399" s="12">
        <f t="shared" si="13"/>
        <v>0.62448418156808805</v>
      </c>
      <c r="J399" t="s">
        <v>21</v>
      </c>
      <c r="K399" t="s">
        <v>22</v>
      </c>
      <c r="L399">
        <v>1369285200</v>
      </c>
      <c r="M399" s="8">
        <v>41417</v>
      </c>
      <c r="N399">
        <v>1369803600</v>
      </c>
      <c r="O399" s="10">
        <v>41423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14"/>
        <v>718</v>
      </c>
      <c r="G400" t="s">
        <v>20</v>
      </c>
      <c r="H400">
        <v>123</v>
      </c>
      <c r="I400" s="12">
        <f t="shared" si="13"/>
        <v>0.16918844566712518</v>
      </c>
      <c r="J400" t="s">
        <v>107</v>
      </c>
      <c r="K400" t="s">
        <v>108</v>
      </c>
      <c r="L400">
        <v>1525755600</v>
      </c>
      <c r="M400" s="8">
        <v>43228</v>
      </c>
      <c r="N400">
        <v>1525928400</v>
      </c>
      <c r="O400" s="10">
        <v>43230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14"/>
        <v>64</v>
      </c>
      <c r="G401" t="s">
        <v>14</v>
      </c>
      <c r="H401">
        <v>941</v>
      </c>
      <c r="I401" s="12">
        <f t="shared" si="13"/>
        <v>1.2943603851444292</v>
      </c>
      <c r="J401" t="s">
        <v>21</v>
      </c>
      <c r="K401" t="s">
        <v>22</v>
      </c>
      <c r="L401">
        <v>1296626400</v>
      </c>
      <c r="M401" s="8">
        <v>40576</v>
      </c>
      <c r="N401">
        <v>1297231200</v>
      </c>
      <c r="O401" s="10">
        <v>40583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14"/>
        <v>2</v>
      </c>
      <c r="G402" t="s">
        <v>14</v>
      </c>
      <c r="H402">
        <v>1</v>
      </c>
      <c r="I402" s="12">
        <f t="shared" si="13"/>
        <v>1.375515818431912E-3</v>
      </c>
      <c r="J402" t="s">
        <v>21</v>
      </c>
      <c r="K402" t="s">
        <v>22</v>
      </c>
      <c r="L402">
        <v>1376629200</v>
      </c>
      <c r="M402" s="8">
        <v>41502</v>
      </c>
      <c r="N402">
        <v>1378530000</v>
      </c>
      <c r="O402" s="10">
        <v>41524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14"/>
        <v>1530</v>
      </c>
      <c r="G403" t="s">
        <v>20</v>
      </c>
      <c r="H403">
        <v>299</v>
      </c>
      <c r="I403" s="12">
        <f t="shared" si="13"/>
        <v>0.41127922971114167</v>
      </c>
      <c r="J403" t="s">
        <v>21</v>
      </c>
      <c r="K403" t="s">
        <v>22</v>
      </c>
      <c r="L403">
        <v>1572152400</v>
      </c>
      <c r="M403" s="8">
        <v>43765</v>
      </c>
      <c r="N403">
        <v>1572152400</v>
      </c>
      <c r="O403" s="10">
        <v>43765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14"/>
        <v>40</v>
      </c>
      <c r="G404" t="s">
        <v>14</v>
      </c>
      <c r="H404">
        <v>40</v>
      </c>
      <c r="I404" s="12">
        <f t="shared" si="13"/>
        <v>5.5020632737276476E-2</v>
      </c>
      <c r="J404" t="s">
        <v>21</v>
      </c>
      <c r="K404" t="s">
        <v>22</v>
      </c>
      <c r="L404">
        <v>1325829600</v>
      </c>
      <c r="M404" s="8">
        <v>40914</v>
      </c>
      <c r="N404">
        <v>1329890400</v>
      </c>
      <c r="O404" s="10">
        <v>40961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14"/>
        <v>86</v>
      </c>
      <c r="G405" t="s">
        <v>14</v>
      </c>
      <c r="H405">
        <v>3015</v>
      </c>
      <c r="I405" s="12">
        <f t="shared" ref="I405:I468" si="15">SUM((H405/$H$1003))</f>
        <v>4.1471801925722147</v>
      </c>
      <c r="J405" t="s">
        <v>15</v>
      </c>
      <c r="K405" t="s">
        <v>16</v>
      </c>
      <c r="L405">
        <v>1273640400</v>
      </c>
      <c r="M405" s="8">
        <v>40310</v>
      </c>
      <c r="N405">
        <v>1276750800</v>
      </c>
      <c r="O405" s="10">
        <v>40346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14"/>
        <v>316</v>
      </c>
      <c r="G406" t="s">
        <v>20</v>
      </c>
      <c r="H406">
        <v>2237</v>
      </c>
      <c r="I406" s="12">
        <f t="shared" si="15"/>
        <v>3.077028885832187</v>
      </c>
      <c r="J406" t="s">
        <v>21</v>
      </c>
      <c r="K406" t="s">
        <v>22</v>
      </c>
      <c r="L406">
        <v>1510639200</v>
      </c>
      <c r="M406" s="8">
        <v>43053</v>
      </c>
      <c r="N406">
        <v>1510898400</v>
      </c>
      <c r="O406" s="10">
        <v>43056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14"/>
        <v>90</v>
      </c>
      <c r="G407" t="s">
        <v>14</v>
      </c>
      <c r="H407">
        <v>435</v>
      </c>
      <c r="I407" s="12">
        <f t="shared" si="15"/>
        <v>0.59834938101788171</v>
      </c>
      <c r="J407" t="s">
        <v>21</v>
      </c>
      <c r="K407" t="s">
        <v>22</v>
      </c>
      <c r="L407">
        <v>1528088400</v>
      </c>
      <c r="M407" s="8">
        <v>43255</v>
      </c>
      <c r="N407">
        <v>1532408400</v>
      </c>
      <c r="O407" s="10">
        <v>43305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14"/>
        <v>182</v>
      </c>
      <c r="G408" t="s">
        <v>20</v>
      </c>
      <c r="H408">
        <v>645</v>
      </c>
      <c r="I408" s="12">
        <f t="shared" si="15"/>
        <v>0.88720770288858319</v>
      </c>
      <c r="J408" t="s">
        <v>21</v>
      </c>
      <c r="K408" t="s">
        <v>22</v>
      </c>
      <c r="L408">
        <v>1359525600</v>
      </c>
      <c r="M408" s="8">
        <v>41304</v>
      </c>
      <c r="N408">
        <v>1360562400</v>
      </c>
      <c r="O408" s="10">
        <v>41316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14"/>
        <v>356</v>
      </c>
      <c r="G409" t="s">
        <v>20</v>
      </c>
      <c r="H409">
        <v>484</v>
      </c>
      <c r="I409" s="12">
        <f t="shared" si="15"/>
        <v>0.66574965612104542</v>
      </c>
      <c r="J409" t="s">
        <v>36</v>
      </c>
      <c r="K409" t="s">
        <v>37</v>
      </c>
      <c r="L409">
        <v>1570942800</v>
      </c>
      <c r="M409" s="8">
        <v>43751</v>
      </c>
      <c r="N409">
        <v>1571547600</v>
      </c>
      <c r="O409" s="10">
        <v>43758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14"/>
        <v>132</v>
      </c>
      <c r="G410" t="s">
        <v>20</v>
      </c>
      <c r="H410">
        <v>154</v>
      </c>
      <c r="I410" s="12">
        <f t="shared" si="15"/>
        <v>0.21182943603851445</v>
      </c>
      <c r="J410" t="s">
        <v>15</v>
      </c>
      <c r="K410" t="s">
        <v>16</v>
      </c>
      <c r="L410">
        <v>1466398800</v>
      </c>
      <c r="M410" s="8">
        <v>42541</v>
      </c>
      <c r="N410">
        <v>1468126800</v>
      </c>
      <c r="O410" s="10">
        <v>42561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14"/>
        <v>46</v>
      </c>
      <c r="G411" t="s">
        <v>14</v>
      </c>
      <c r="H411">
        <v>714</v>
      </c>
      <c r="I411" s="12">
        <f t="shared" si="15"/>
        <v>0.98211829436038511</v>
      </c>
      <c r="J411" t="s">
        <v>21</v>
      </c>
      <c r="K411" t="s">
        <v>22</v>
      </c>
      <c r="L411">
        <v>1492491600</v>
      </c>
      <c r="M411" s="8">
        <v>42843</v>
      </c>
      <c r="N411">
        <v>1492837200</v>
      </c>
      <c r="O411" s="10">
        <v>42847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14"/>
        <v>36</v>
      </c>
      <c r="G412" t="s">
        <v>47</v>
      </c>
      <c r="H412">
        <v>1111</v>
      </c>
      <c r="I412" s="12">
        <f t="shared" si="15"/>
        <v>1.5281980742778543</v>
      </c>
      <c r="J412" t="s">
        <v>21</v>
      </c>
      <c r="K412" t="s">
        <v>22</v>
      </c>
      <c r="L412">
        <v>1430197200</v>
      </c>
      <c r="M412" s="8">
        <v>42122</v>
      </c>
      <c r="N412">
        <v>1430197200</v>
      </c>
      <c r="O412" s="10">
        <v>42122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14"/>
        <v>105</v>
      </c>
      <c r="G413" t="s">
        <v>20</v>
      </c>
      <c r="H413">
        <v>82</v>
      </c>
      <c r="I413" s="12">
        <f t="shared" si="15"/>
        <v>0.11279229711141678</v>
      </c>
      <c r="J413" t="s">
        <v>21</v>
      </c>
      <c r="K413" t="s">
        <v>22</v>
      </c>
      <c r="L413">
        <v>1496034000</v>
      </c>
      <c r="M413" s="8">
        <v>42884</v>
      </c>
      <c r="N413">
        <v>1496206800</v>
      </c>
      <c r="O413" s="10">
        <v>42886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14"/>
        <v>669</v>
      </c>
      <c r="G414" t="s">
        <v>20</v>
      </c>
      <c r="H414">
        <v>134</v>
      </c>
      <c r="I414" s="12">
        <f t="shared" si="15"/>
        <v>0.18431911966987621</v>
      </c>
      <c r="J414" t="s">
        <v>21</v>
      </c>
      <c r="K414" t="s">
        <v>22</v>
      </c>
      <c r="L414">
        <v>1388728800</v>
      </c>
      <c r="M414" s="8">
        <v>41642</v>
      </c>
      <c r="N414">
        <v>1389592800</v>
      </c>
      <c r="O414" s="10">
        <v>41652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14"/>
        <v>62</v>
      </c>
      <c r="G415" t="s">
        <v>47</v>
      </c>
      <c r="H415">
        <v>1089</v>
      </c>
      <c r="I415" s="12">
        <f t="shared" si="15"/>
        <v>1.4979367262723522</v>
      </c>
      <c r="J415" t="s">
        <v>21</v>
      </c>
      <c r="K415" t="s">
        <v>22</v>
      </c>
      <c r="L415">
        <v>1543298400</v>
      </c>
      <c r="M415" s="8">
        <v>43431</v>
      </c>
      <c r="N415">
        <v>1545631200</v>
      </c>
      <c r="O415" s="10">
        <v>43458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14"/>
        <v>85</v>
      </c>
      <c r="G416" t="s">
        <v>14</v>
      </c>
      <c r="H416">
        <v>5497</v>
      </c>
      <c r="I416" s="12">
        <f t="shared" si="15"/>
        <v>7.5612104539202205</v>
      </c>
      <c r="J416" t="s">
        <v>21</v>
      </c>
      <c r="K416" t="s">
        <v>22</v>
      </c>
      <c r="L416">
        <v>1271739600</v>
      </c>
      <c r="M416" s="8">
        <v>40288</v>
      </c>
      <c r="N416">
        <v>1272430800</v>
      </c>
      <c r="O416" s="10">
        <v>40296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14"/>
        <v>11</v>
      </c>
      <c r="G417" t="s">
        <v>14</v>
      </c>
      <c r="H417">
        <v>418</v>
      </c>
      <c r="I417" s="12">
        <f t="shared" si="15"/>
        <v>0.57496561210453923</v>
      </c>
      <c r="J417" t="s">
        <v>21</v>
      </c>
      <c r="K417" t="s">
        <v>22</v>
      </c>
      <c r="L417">
        <v>1326434400</v>
      </c>
      <c r="M417" s="8">
        <v>40921</v>
      </c>
      <c r="N417">
        <v>1327903200</v>
      </c>
      <c r="O417" s="10">
        <v>40938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14"/>
        <v>44</v>
      </c>
      <c r="G418" t="s">
        <v>14</v>
      </c>
      <c r="H418">
        <v>1439</v>
      </c>
      <c r="I418" s="12">
        <f t="shared" si="15"/>
        <v>1.9793672627235213</v>
      </c>
      <c r="J418" t="s">
        <v>21</v>
      </c>
      <c r="K418" t="s">
        <v>22</v>
      </c>
      <c r="L418">
        <v>1295244000</v>
      </c>
      <c r="M418" s="8">
        <v>40560</v>
      </c>
      <c r="N418">
        <v>1296021600</v>
      </c>
      <c r="O418" s="10">
        <v>40569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14"/>
        <v>55</v>
      </c>
      <c r="G419" t="s">
        <v>14</v>
      </c>
      <c r="H419">
        <v>15</v>
      </c>
      <c r="I419" s="12">
        <f t="shared" si="15"/>
        <v>2.0632737276478678E-2</v>
      </c>
      <c r="J419" t="s">
        <v>21</v>
      </c>
      <c r="K419" t="s">
        <v>22</v>
      </c>
      <c r="L419">
        <v>1541221200</v>
      </c>
      <c r="M419" s="8">
        <v>43407</v>
      </c>
      <c r="N419">
        <v>1543298400</v>
      </c>
      <c r="O419" s="10">
        <v>43431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14"/>
        <v>57</v>
      </c>
      <c r="G420" t="s">
        <v>14</v>
      </c>
      <c r="H420">
        <v>1999</v>
      </c>
      <c r="I420" s="12">
        <f t="shared" si="15"/>
        <v>2.7496561210453918</v>
      </c>
      <c r="J420" t="s">
        <v>15</v>
      </c>
      <c r="K420" t="s">
        <v>16</v>
      </c>
      <c r="L420">
        <v>1336280400</v>
      </c>
      <c r="M420" s="8">
        <v>41035</v>
      </c>
      <c r="N420">
        <v>1336366800</v>
      </c>
      <c r="O420" s="10">
        <v>41036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14"/>
        <v>123</v>
      </c>
      <c r="G421" t="s">
        <v>20</v>
      </c>
      <c r="H421">
        <v>5203</v>
      </c>
      <c r="I421" s="12">
        <f t="shared" si="15"/>
        <v>7.1568088033012378</v>
      </c>
      <c r="J421" t="s">
        <v>21</v>
      </c>
      <c r="K421" t="s">
        <v>22</v>
      </c>
      <c r="L421">
        <v>1324533600</v>
      </c>
      <c r="M421" s="8">
        <v>40899</v>
      </c>
      <c r="N421">
        <v>1325052000</v>
      </c>
      <c r="O421" s="10">
        <v>40905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14"/>
        <v>128</v>
      </c>
      <c r="G422" t="s">
        <v>20</v>
      </c>
      <c r="H422">
        <v>94</v>
      </c>
      <c r="I422" s="12">
        <f t="shared" si="15"/>
        <v>0.12929848693259974</v>
      </c>
      <c r="J422" t="s">
        <v>21</v>
      </c>
      <c r="K422" t="s">
        <v>22</v>
      </c>
      <c r="L422">
        <v>1498366800</v>
      </c>
      <c r="M422" s="8">
        <v>42911</v>
      </c>
      <c r="N422">
        <v>1499576400</v>
      </c>
      <c r="O422" s="10">
        <v>42925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14"/>
        <v>64</v>
      </c>
      <c r="G423" t="s">
        <v>14</v>
      </c>
      <c r="H423">
        <v>118</v>
      </c>
      <c r="I423" s="12">
        <f t="shared" si="15"/>
        <v>0.1623108665749656</v>
      </c>
      <c r="J423" t="s">
        <v>21</v>
      </c>
      <c r="K423" t="s">
        <v>22</v>
      </c>
      <c r="L423">
        <v>1498712400</v>
      </c>
      <c r="M423" s="8">
        <v>42915</v>
      </c>
      <c r="N423">
        <v>1501304400</v>
      </c>
      <c r="O423" s="10">
        <v>42945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14"/>
        <v>127</v>
      </c>
      <c r="G424" t="s">
        <v>20</v>
      </c>
      <c r="H424">
        <v>205</v>
      </c>
      <c r="I424" s="12">
        <f t="shared" si="15"/>
        <v>0.28198074277854196</v>
      </c>
      <c r="J424" t="s">
        <v>21</v>
      </c>
      <c r="K424" t="s">
        <v>22</v>
      </c>
      <c r="L424">
        <v>1271480400</v>
      </c>
      <c r="M424" s="8">
        <v>40285</v>
      </c>
      <c r="N424">
        <v>1273208400</v>
      </c>
      <c r="O424" s="10">
        <v>40305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14"/>
        <v>11</v>
      </c>
      <c r="G425" t="s">
        <v>14</v>
      </c>
      <c r="H425">
        <v>162</v>
      </c>
      <c r="I425" s="12">
        <f t="shared" si="15"/>
        <v>0.22283356258596973</v>
      </c>
      <c r="J425" t="s">
        <v>21</v>
      </c>
      <c r="K425" t="s">
        <v>22</v>
      </c>
      <c r="L425">
        <v>1316667600</v>
      </c>
      <c r="M425" s="8">
        <v>40808</v>
      </c>
      <c r="N425">
        <v>1316840400</v>
      </c>
      <c r="O425" s="10">
        <v>40810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14"/>
        <v>40</v>
      </c>
      <c r="G426" t="s">
        <v>14</v>
      </c>
      <c r="H426">
        <v>83</v>
      </c>
      <c r="I426" s="12">
        <f t="shared" si="15"/>
        <v>0.11416781292984869</v>
      </c>
      <c r="J426" t="s">
        <v>21</v>
      </c>
      <c r="K426" t="s">
        <v>22</v>
      </c>
      <c r="L426">
        <v>1524027600</v>
      </c>
      <c r="M426" s="8">
        <v>43208</v>
      </c>
      <c r="N426">
        <v>1524546000</v>
      </c>
      <c r="O426" s="10">
        <v>43214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14"/>
        <v>288</v>
      </c>
      <c r="G427" t="s">
        <v>20</v>
      </c>
      <c r="H427">
        <v>92</v>
      </c>
      <c r="I427" s="12">
        <f t="shared" si="15"/>
        <v>0.12654745529573591</v>
      </c>
      <c r="J427" t="s">
        <v>21</v>
      </c>
      <c r="K427" t="s">
        <v>22</v>
      </c>
      <c r="L427">
        <v>1438059600</v>
      </c>
      <c r="M427" s="8">
        <v>42213</v>
      </c>
      <c r="N427">
        <v>1438578000</v>
      </c>
      <c r="O427" s="10">
        <v>42219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14"/>
        <v>573</v>
      </c>
      <c r="G428" t="s">
        <v>20</v>
      </c>
      <c r="H428">
        <v>219</v>
      </c>
      <c r="I428" s="12">
        <f t="shared" si="15"/>
        <v>0.30123796423658872</v>
      </c>
      <c r="J428" t="s">
        <v>21</v>
      </c>
      <c r="K428" t="s">
        <v>22</v>
      </c>
      <c r="L428">
        <v>1361944800</v>
      </c>
      <c r="M428" s="8">
        <v>41332</v>
      </c>
      <c r="N428">
        <v>1362549600</v>
      </c>
      <c r="O428" s="10">
        <v>41339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14"/>
        <v>113</v>
      </c>
      <c r="G429" t="s">
        <v>20</v>
      </c>
      <c r="H429">
        <v>2526</v>
      </c>
      <c r="I429" s="12">
        <f t="shared" si="15"/>
        <v>3.4745529573590095</v>
      </c>
      <c r="J429" t="s">
        <v>21</v>
      </c>
      <c r="K429" t="s">
        <v>22</v>
      </c>
      <c r="L429">
        <v>1410584400</v>
      </c>
      <c r="M429" s="8">
        <v>41895</v>
      </c>
      <c r="N429">
        <v>1413349200</v>
      </c>
      <c r="O429" s="10">
        <v>41927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14"/>
        <v>46</v>
      </c>
      <c r="G430" t="s">
        <v>14</v>
      </c>
      <c r="H430">
        <v>747</v>
      </c>
      <c r="I430" s="12">
        <f t="shared" si="15"/>
        <v>1.0275103163686383</v>
      </c>
      <c r="J430" t="s">
        <v>21</v>
      </c>
      <c r="K430" t="s">
        <v>22</v>
      </c>
      <c r="L430">
        <v>1297404000</v>
      </c>
      <c r="M430" s="8">
        <v>40585</v>
      </c>
      <c r="N430">
        <v>1298008800</v>
      </c>
      <c r="O430" s="10">
        <v>40592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14"/>
        <v>91</v>
      </c>
      <c r="G431" t="s">
        <v>74</v>
      </c>
      <c r="H431">
        <v>2138</v>
      </c>
      <c r="I431" s="12">
        <f t="shared" si="15"/>
        <v>2.9408528198074277</v>
      </c>
      <c r="J431" t="s">
        <v>21</v>
      </c>
      <c r="K431" t="s">
        <v>22</v>
      </c>
      <c r="L431">
        <v>1392012000</v>
      </c>
      <c r="M431" s="8">
        <v>41680</v>
      </c>
      <c r="N431">
        <v>1394427600</v>
      </c>
      <c r="O431" s="10">
        <v>41708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14"/>
        <v>68</v>
      </c>
      <c r="G432" t="s">
        <v>14</v>
      </c>
      <c r="H432">
        <v>84</v>
      </c>
      <c r="I432" s="12">
        <f t="shared" si="15"/>
        <v>0.1155433287482806</v>
      </c>
      <c r="J432" t="s">
        <v>21</v>
      </c>
      <c r="K432" t="s">
        <v>22</v>
      </c>
      <c r="L432">
        <v>1569733200</v>
      </c>
      <c r="M432" s="8">
        <v>43737</v>
      </c>
      <c r="N432">
        <v>1572670800</v>
      </c>
      <c r="O432" s="10">
        <v>43771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14"/>
        <v>192</v>
      </c>
      <c r="G433" t="s">
        <v>20</v>
      </c>
      <c r="H433">
        <v>94</v>
      </c>
      <c r="I433" s="12">
        <f t="shared" si="15"/>
        <v>0.12929848693259974</v>
      </c>
      <c r="J433" t="s">
        <v>21</v>
      </c>
      <c r="K433" t="s">
        <v>22</v>
      </c>
      <c r="L433">
        <v>1529643600</v>
      </c>
      <c r="M433" s="8">
        <v>43273</v>
      </c>
      <c r="N433">
        <v>1531112400</v>
      </c>
      <c r="O433" s="10">
        <v>43290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14"/>
        <v>83</v>
      </c>
      <c r="G434" t="s">
        <v>14</v>
      </c>
      <c r="H434">
        <v>91</v>
      </c>
      <c r="I434" s="12">
        <f t="shared" si="15"/>
        <v>0.12517193947730398</v>
      </c>
      <c r="J434" t="s">
        <v>21</v>
      </c>
      <c r="K434" t="s">
        <v>22</v>
      </c>
      <c r="L434">
        <v>1399006800</v>
      </c>
      <c r="M434" s="8">
        <v>41761</v>
      </c>
      <c r="N434">
        <v>1400734800</v>
      </c>
      <c r="O434" s="10">
        <v>41781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14"/>
        <v>54</v>
      </c>
      <c r="G435" t="s">
        <v>14</v>
      </c>
      <c r="H435">
        <v>792</v>
      </c>
      <c r="I435" s="12">
        <f t="shared" si="15"/>
        <v>1.0894085281980743</v>
      </c>
      <c r="J435" t="s">
        <v>21</v>
      </c>
      <c r="K435" t="s">
        <v>22</v>
      </c>
      <c r="L435">
        <v>1385359200</v>
      </c>
      <c r="M435" s="8">
        <v>41603</v>
      </c>
      <c r="N435">
        <v>1386741600</v>
      </c>
      <c r="O435" s="10">
        <v>41619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14"/>
        <v>17</v>
      </c>
      <c r="G436" t="s">
        <v>74</v>
      </c>
      <c r="H436">
        <v>10</v>
      </c>
      <c r="I436" s="12">
        <f t="shared" si="15"/>
        <v>1.3755158184319119E-2</v>
      </c>
      <c r="J436" t="s">
        <v>15</v>
      </c>
      <c r="K436" t="s">
        <v>16</v>
      </c>
      <c r="L436">
        <v>1480572000</v>
      </c>
      <c r="M436" s="8">
        <v>42705</v>
      </c>
      <c r="N436">
        <v>1481781600</v>
      </c>
      <c r="O436" s="10">
        <v>42719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14"/>
        <v>117</v>
      </c>
      <c r="G437" t="s">
        <v>20</v>
      </c>
      <c r="H437">
        <v>1713</v>
      </c>
      <c r="I437" s="12">
        <f t="shared" si="15"/>
        <v>2.3562585969738654</v>
      </c>
      <c r="J437" t="s">
        <v>107</v>
      </c>
      <c r="K437" t="s">
        <v>108</v>
      </c>
      <c r="L437">
        <v>1418623200</v>
      </c>
      <c r="M437" s="8">
        <v>41988</v>
      </c>
      <c r="N437">
        <v>1419660000</v>
      </c>
      <c r="O437" s="10">
        <v>42000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14"/>
        <v>1052</v>
      </c>
      <c r="G438" t="s">
        <v>20</v>
      </c>
      <c r="H438">
        <v>249</v>
      </c>
      <c r="I438" s="12">
        <f t="shared" si="15"/>
        <v>0.34250343878954609</v>
      </c>
      <c r="J438" t="s">
        <v>21</v>
      </c>
      <c r="K438" t="s">
        <v>22</v>
      </c>
      <c r="L438">
        <v>1555736400</v>
      </c>
      <c r="M438" s="8">
        <v>43575</v>
      </c>
      <c r="N438">
        <v>1555822800</v>
      </c>
      <c r="O438" s="10">
        <v>43576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14"/>
        <v>123</v>
      </c>
      <c r="G439" t="s">
        <v>20</v>
      </c>
      <c r="H439">
        <v>192</v>
      </c>
      <c r="I439" s="12">
        <f t="shared" si="15"/>
        <v>0.26409903713892707</v>
      </c>
      <c r="J439" t="s">
        <v>21</v>
      </c>
      <c r="K439" t="s">
        <v>22</v>
      </c>
      <c r="L439">
        <v>1442120400</v>
      </c>
      <c r="M439" s="8">
        <v>42260</v>
      </c>
      <c r="N439">
        <v>1442379600</v>
      </c>
      <c r="O439" s="10">
        <v>42263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14"/>
        <v>179</v>
      </c>
      <c r="G440" t="s">
        <v>20</v>
      </c>
      <c r="H440">
        <v>247</v>
      </c>
      <c r="I440" s="12">
        <f t="shared" si="15"/>
        <v>0.33975240715268223</v>
      </c>
      <c r="J440" t="s">
        <v>21</v>
      </c>
      <c r="K440" t="s">
        <v>22</v>
      </c>
      <c r="L440">
        <v>1362376800</v>
      </c>
      <c r="M440" s="8">
        <v>41337</v>
      </c>
      <c r="N440">
        <v>1364965200</v>
      </c>
      <c r="O440" s="10">
        <v>41367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14"/>
        <v>355</v>
      </c>
      <c r="G441" t="s">
        <v>20</v>
      </c>
      <c r="H441">
        <v>2293</v>
      </c>
      <c r="I441" s="12">
        <f t="shared" si="15"/>
        <v>3.1540577716643741</v>
      </c>
      <c r="J441" t="s">
        <v>21</v>
      </c>
      <c r="K441" t="s">
        <v>22</v>
      </c>
      <c r="L441">
        <v>1478408400</v>
      </c>
      <c r="M441" s="8">
        <v>42680</v>
      </c>
      <c r="N441">
        <v>1479016800</v>
      </c>
      <c r="O441" s="10">
        <v>42687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14"/>
        <v>162</v>
      </c>
      <c r="G442" t="s">
        <v>20</v>
      </c>
      <c r="H442">
        <v>3131</v>
      </c>
      <c r="I442" s="12">
        <f t="shared" si="15"/>
        <v>4.3067400275103163</v>
      </c>
      <c r="J442" t="s">
        <v>21</v>
      </c>
      <c r="K442" t="s">
        <v>22</v>
      </c>
      <c r="L442">
        <v>1498798800</v>
      </c>
      <c r="M442" s="8">
        <v>42916</v>
      </c>
      <c r="N442">
        <v>1499662800</v>
      </c>
      <c r="O442" s="10">
        <v>42926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14"/>
        <v>25</v>
      </c>
      <c r="G443" t="s">
        <v>14</v>
      </c>
      <c r="H443">
        <v>32</v>
      </c>
      <c r="I443" s="12">
        <f t="shared" si="15"/>
        <v>4.4016506189821183E-2</v>
      </c>
      <c r="J443" t="s">
        <v>21</v>
      </c>
      <c r="K443" t="s">
        <v>22</v>
      </c>
      <c r="L443">
        <v>1335416400</v>
      </c>
      <c r="M443" s="8">
        <v>41025</v>
      </c>
      <c r="N443">
        <v>1337835600</v>
      </c>
      <c r="O443" s="10">
        <v>41053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14"/>
        <v>199</v>
      </c>
      <c r="G444" t="s">
        <v>20</v>
      </c>
      <c r="H444">
        <v>143</v>
      </c>
      <c r="I444" s="12">
        <f t="shared" si="15"/>
        <v>0.19669876203576342</v>
      </c>
      <c r="J444" t="s">
        <v>107</v>
      </c>
      <c r="K444" t="s">
        <v>108</v>
      </c>
      <c r="L444">
        <v>1504328400</v>
      </c>
      <c r="M444" s="8">
        <v>42980</v>
      </c>
      <c r="N444">
        <v>1505710800</v>
      </c>
      <c r="O444" s="10">
        <v>42996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14"/>
        <v>35</v>
      </c>
      <c r="G445" t="s">
        <v>74</v>
      </c>
      <c r="H445">
        <v>90</v>
      </c>
      <c r="I445" s="12">
        <f t="shared" si="15"/>
        <v>0.12379642365887207</v>
      </c>
      <c r="J445" t="s">
        <v>21</v>
      </c>
      <c r="K445" t="s">
        <v>22</v>
      </c>
      <c r="L445">
        <v>1285822800</v>
      </c>
      <c r="M445" s="8">
        <v>40451</v>
      </c>
      <c r="N445">
        <v>1287464400</v>
      </c>
      <c r="O445" s="10">
        <v>40470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14"/>
        <v>176</v>
      </c>
      <c r="G446" t="s">
        <v>20</v>
      </c>
      <c r="H446">
        <v>296</v>
      </c>
      <c r="I446" s="12">
        <f t="shared" si="15"/>
        <v>0.40715268225584594</v>
      </c>
      <c r="J446" t="s">
        <v>21</v>
      </c>
      <c r="K446" t="s">
        <v>22</v>
      </c>
      <c r="L446">
        <v>1311483600</v>
      </c>
      <c r="M446" s="8">
        <v>40748</v>
      </c>
      <c r="N446">
        <v>1311656400</v>
      </c>
      <c r="O446" s="10">
        <v>40750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14"/>
        <v>511</v>
      </c>
      <c r="G447" t="s">
        <v>20</v>
      </c>
      <c r="H447">
        <v>170</v>
      </c>
      <c r="I447" s="12">
        <f t="shared" si="15"/>
        <v>0.23383768913342504</v>
      </c>
      <c r="J447" t="s">
        <v>21</v>
      </c>
      <c r="K447" t="s">
        <v>22</v>
      </c>
      <c r="L447">
        <v>1291356000</v>
      </c>
      <c r="M447" s="8">
        <v>40515</v>
      </c>
      <c r="N447">
        <v>1293170400</v>
      </c>
      <c r="O447" s="10">
        <v>40536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14"/>
        <v>82</v>
      </c>
      <c r="G448" t="s">
        <v>14</v>
      </c>
      <c r="H448">
        <v>186</v>
      </c>
      <c r="I448" s="12">
        <f t="shared" si="15"/>
        <v>0.25584594222833562</v>
      </c>
      <c r="J448" t="s">
        <v>21</v>
      </c>
      <c r="K448" t="s">
        <v>22</v>
      </c>
      <c r="L448">
        <v>1355810400</v>
      </c>
      <c r="M448" s="8">
        <v>41261</v>
      </c>
      <c r="N448">
        <v>1355983200</v>
      </c>
      <c r="O448" s="10">
        <v>41263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14"/>
        <v>24</v>
      </c>
      <c r="G449" t="s">
        <v>74</v>
      </c>
      <c r="H449">
        <v>439</v>
      </c>
      <c r="I449" s="12">
        <f t="shared" si="15"/>
        <v>0.60385144429160931</v>
      </c>
      <c r="J449" t="s">
        <v>40</v>
      </c>
      <c r="K449" t="s">
        <v>41</v>
      </c>
      <c r="L449">
        <v>1513663200</v>
      </c>
      <c r="M449" s="8">
        <v>43088</v>
      </c>
      <c r="N449">
        <v>1515045600</v>
      </c>
      <c r="O449" s="10">
        <v>43104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14"/>
        <v>50</v>
      </c>
      <c r="G450" t="s">
        <v>14</v>
      </c>
      <c r="H450">
        <v>605</v>
      </c>
      <c r="I450" s="12">
        <f t="shared" si="15"/>
        <v>0.83218707015130677</v>
      </c>
      <c r="J450" t="s">
        <v>21</v>
      </c>
      <c r="K450" t="s">
        <v>22</v>
      </c>
      <c r="L450">
        <v>1365915600</v>
      </c>
      <c r="M450" s="8">
        <v>41378</v>
      </c>
      <c r="N450">
        <v>1366088400</v>
      </c>
      <c r="O450" s="10">
        <v>41380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16">ROUND(SUM(E451/D451)*100,0)</f>
        <v>967</v>
      </c>
      <c r="G451" t="s">
        <v>20</v>
      </c>
      <c r="H451">
        <v>86</v>
      </c>
      <c r="I451" s="12">
        <f t="shared" si="15"/>
        <v>0.11829436038514443</v>
      </c>
      <c r="J451" t="s">
        <v>36</v>
      </c>
      <c r="K451" t="s">
        <v>37</v>
      </c>
      <c r="L451">
        <v>1551852000</v>
      </c>
      <c r="M451" s="8">
        <v>43530</v>
      </c>
      <c r="N451">
        <v>1553317200</v>
      </c>
      <c r="O451" s="10">
        <v>43547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16"/>
        <v>4</v>
      </c>
      <c r="G452" t="s">
        <v>14</v>
      </c>
      <c r="H452">
        <v>1</v>
      </c>
      <c r="I452" s="12">
        <f t="shared" si="15"/>
        <v>1.375515818431912E-3</v>
      </c>
      <c r="J452" t="s">
        <v>15</v>
      </c>
      <c r="K452" t="s">
        <v>16</v>
      </c>
      <c r="L452">
        <v>1540098000</v>
      </c>
      <c r="M452" s="8">
        <v>43394</v>
      </c>
      <c r="N452">
        <v>1542088800</v>
      </c>
      <c r="O452" s="10">
        <v>43417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16"/>
        <v>123</v>
      </c>
      <c r="G453" t="s">
        <v>20</v>
      </c>
      <c r="H453">
        <v>6286</v>
      </c>
      <c r="I453" s="12">
        <f t="shared" si="15"/>
        <v>8.6464924346629992</v>
      </c>
      <c r="J453" t="s">
        <v>21</v>
      </c>
      <c r="K453" t="s">
        <v>22</v>
      </c>
      <c r="L453">
        <v>1500440400</v>
      </c>
      <c r="M453" s="8">
        <v>42935</v>
      </c>
      <c r="N453">
        <v>1503118800</v>
      </c>
      <c r="O453" s="10">
        <v>42966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16"/>
        <v>63</v>
      </c>
      <c r="G454" t="s">
        <v>14</v>
      </c>
      <c r="H454">
        <v>31</v>
      </c>
      <c r="I454" s="12">
        <f t="shared" si="15"/>
        <v>4.264099037138927E-2</v>
      </c>
      <c r="J454" t="s">
        <v>21</v>
      </c>
      <c r="K454" t="s">
        <v>22</v>
      </c>
      <c r="L454">
        <v>1278392400</v>
      </c>
      <c r="M454" s="8">
        <v>40365</v>
      </c>
      <c r="N454">
        <v>1278478800</v>
      </c>
      <c r="O454" s="10">
        <v>40366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16"/>
        <v>56</v>
      </c>
      <c r="G455" t="s">
        <v>14</v>
      </c>
      <c r="H455">
        <v>1181</v>
      </c>
      <c r="I455" s="12">
        <f t="shared" si="15"/>
        <v>1.6244841815680879</v>
      </c>
      <c r="J455" t="s">
        <v>21</v>
      </c>
      <c r="K455" t="s">
        <v>22</v>
      </c>
      <c r="L455">
        <v>1480572000</v>
      </c>
      <c r="M455" s="8">
        <v>42705</v>
      </c>
      <c r="N455">
        <v>1484114400</v>
      </c>
      <c r="O455" s="10">
        <v>42746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16"/>
        <v>44</v>
      </c>
      <c r="G456" t="s">
        <v>14</v>
      </c>
      <c r="H456">
        <v>39</v>
      </c>
      <c r="I456" s="12">
        <f t="shared" si="15"/>
        <v>5.364511691884457E-2</v>
      </c>
      <c r="J456" t="s">
        <v>21</v>
      </c>
      <c r="K456" t="s">
        <v>22</v>
      </c>
      <c r="L456">
        <v>1382331600</v>
      </c>
      <c r="M456" s="8">
        <v>41568</v>
      </c>
      <c r="N456">
        <v>1385445600</v>
      </c>
      <c r="O456" s="10">
        <v>41604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16"/>
        <v>118</v>
      </c>
      <c r="G457" t="s">
        <v>20</v>
      </c>
      <c r="H457">
        <v>3727</v>
      </c>
      <c r="I457" s="12">
        <f t="shared" si="15"/>
        <v>5.1265474552957357</v>
      </c>
      <c r="J457" t="s">
        <v>21</v>
      </c>
      <c r="K457" t="s">
        <v>22</v>
      </c>
      <c r="L457">
        <v>1316754000</v>
      </c>
      <c r="M457" s="8">
        <v>40809</v>
      </c>
      <c r="N457">
        <v>1318741200</v>
      </c>
      <c r="O457" s="10">
        <v>40832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16"/>
        <v>104</v>
      </c>
      <c r="G458" t="s">
        <v>20</v>
      </c>
      <c r="H458">
        <v>1605</v>
      </c>
      <c r="I458" s="12">
        <f t="shared" si="15"/>
        <v>2.2077028885832188</v>
      </c>
      <c r="J458" t="s">
        <v>21</v>
      </c>
      <c r="K458" t="s">
        <v>22</v>
      </c>
      <c r="L458">
        <v>1518242400</v>
      </c>
      <c r="M458" s="8">
        <v>43141</v>
      </c>
      <c r="N458">
        <v>1518242400</v>
      </c>
      <c r="O458" s="10">
        <v>43141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16"/>
        <v>27</v>
      </c>
      <c r="G459" t="s">
        <v>14</v>
      </c>
      <c r="H459">
        <v>46</v>
      </c>
      <c r="I459" s="12">
        <f t="shared" si="15"/>
        <v>6.3273727647867956E-2</v>
      </c>
      <c r="J459" t="s">
        <v>21</v>
      </c>
      <c r="K459" t="s">
        <v>22</v>
      </c>
      <c r="L459">
        <v>1476421200</v>
      </c>
      <c r="M459" s="8">
        <v>42657</v>
      </c>
      <c r="N459">
        <v>1476594000</v>
      </c>
      <c r="O459" s="10">
        <v>42659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16"/>
        <v>351</v>
      </c>
      <c r="G460" t="s">
        <v>20</v>
      </c>
      <c r="H460">
        <v>2120</v>
      </c>
      <c r="I460" s="12">
        <f t="shared" si="15"/>
        <v>2.9160935350756532</v>
      </c>
      <c r="J460" t="s">
        <v>21</v>
      </c>
      <c r="K460" t="s">
        <v>22</v>
      </c>
      <c r="L460">
        <v>1269752400</v>
      </c>
      <c r="M460" s="8">
        <v>40265</v>
      </c>
      <c r="N460">
        <v>1273554000</v>
      </c>
      <c r="O460" s="10">
        <v>40309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16"/>
        <v>90</v>
      </c>
      <c r="G461" t="s">
        <v>14</v>
      </c>
      <c r="H461">
        <v>105</v>
      </c>
      <c r="I461" s="12">
        <f t="shared" si="15"/>
        <v>0.14442916093535077</v>
      </c>
      <c r="J461" t="s">
        <v>21</v>
      </c>
      <c r="K461" t="s">
        <v>22</v>
      </c>
      <c r="L461">
        <v>1419746400</v>
      </c>
      <c r="M461" s="8">
        <v>42001</v>
      </c>
      <c r="N461">
        <v>1421906400</v>
      </c>
      <c r="O461" s="10">
        <v>42026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16"/>
        <v>172</v>
      </c>
      <c r="G462" t="s">
        <v>20</v>
      </c>
      <c r="H462">
        <v>50</v>
      </c>
      <c r="I462" s="12">
        <f t="shared" si="15"/>
        <v>6.8775790921595595E-2</v>
      </c>
      <c r="J462" t="s">
        <v>21</v>
      </c>
      <c r="K462" t="s">
        <v>22</v>
      </c>
      <c r="L462">
        <v>1281330000</v>
      </c>
      <c r="M462" s="8">
        <v>40399</v>
      </c>
      <c r="N462">
        <v>1281589200</v>
      </c>
      <c r="O462" s="10">
        <v>40402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16"/>
        <v>141</v>
      </c>
      <c r="G463" t="s">
        <v>20</v>
      </c>
      <c r="H463">
        <v>2080</v>
      </c>
      <c r="I463" s="12">
        <f t="shared" si="15"/>
        <v>2.861072902338377</v>
      </c>
      <c r="J463" t="s">
        <v>21</v>
      </c>
      <c r="K463" t="s">
        <v>22</v>
      </c>
      <c r="L463">
        <v>1398661200</v>
      </c>
      <c r="M463" s="8">
        <v>41757</v>
      </c>
      <c r="N463">
        <v>1400389200</v>
      </c>
      <c r="O463" s="10">
        <v>41777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16"/>
        <v>31</v>
      </c>
      <c r="G464" t="s">
        <v>14</v>
      </c>
      <c r="H464">
        <v>535</v>
      </c>
      <c r="I464" s="12">
        <f t="shared" si="15"/>
        <v>0.73590096286107287</v>
      </c>
      <c r="J464" t="s">
        <v>21</v>
      </c>
      <c r="K464" t="s">
        <v>22</v>
      </c>
      <c r="L464">
        <v>1359525600</v>
      </c>
      <c r="M464" s="8">
        <v>41304</v>
      </c>
      <c r="N464">
        <v>1362808800</v>
      </c>
      <c r="O464" s="10">
        <v>41342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16"/>
        <v>108</v>
      </c>
      <c r="G465" t="s">
        <v>20</v>
      </c>
      <c r="H465">
        <v>2105</v>
      </c>
      <c r="I465" s="12">
        <f t="shared" si="15"/>
        <v>2.8954607977991746</v>
      </c>
      <c r="J465" t="s">
        <v>21</v>
      </c>
      <c r="K465" t="s">
        <v>22</v>
      </c>
      <c r="L465">
        <v>1388469600</v>
      </c>
      <c r="M465" s="8">
        <v>41639</v>
      </c>
      <c r="N465">
        <v>1388815200</v>
      </c>
      <c r="O465" s="10">
        <v>41643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16"/>
        <v>133</v>
      </c>
      <c r="G466" t="s">
        <v>20</v>
      </c>
      <c r="H466">
        <v>2436</v>
      </c>
      <c r="I466" s="12">
        <f t="shared" si="15"/>
        <v>3.3507565337001375</v>
      </c>
      <c r="J466" t="s">
        <v>21</v>
      </c>
      <c r="K466" t="s">
        <v>22</v>
      </c>
      <c r="L466">
        <v>1518328800</v>
      </c>
      <c r="M466" s="8">
        <v>43142</v>
      </c>
      <c r="N466">
        <v>1519538400</v>
      </c>
      <c r="O466" s="10">
        <v>43156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16"/>
        <v>188</v>
      </c>
      <c r="G467" t="s">
        <v>20</v>
      </c>
      <c r="H467">
        <v>80</v>
      </c>
      <c r="I467" s="12">
        <f t="shared" si="15"/>
        <v>0.11004126547455295</v>
      </c>
      <c r="J467" t="s">
        <v>21</v>
      </c>
      <c r="K467" t="s">
        <v>22</v>
      </c>
      <c r="L467">
        <v>1517032800</v>
      </c>
      <c r="M467" s="8">
        <v>43127</v>
      </c>
      <c r="N467">
        <v>1517810400</v>
      </c>
      <c r="O467" s="10">
        <v>43136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16"/>
        <v>332</v>
      </c>
      <c r="G468" t="s">
        <v>20</v>
      </c>
      <c r="H468">
        <v>42</v>
      </c>
      <c r="I468" s="12">
        <f t="shared" si="15"/>
        <v>5.7771664374140302E-2</v>
      </c>
      <c r="J468" t="s">
        <v>21</v>
      </c>
      <c r="K468" t="s">
        <v>22</v>
      </c>
      <c r="L468">
        <v>1368594000</v>
      </c>
      <c r="M468" s="8">
        <v>41409</v>
      </c>
      <c r="N468">
        <v>1370581200</v>
      </c>
      <c r="O468" s="10">
        <v>41432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16"/>
        <v>575</v>
      </c>
      <c r="G469" t="s">
        <v>20</v>
      </c>
      <c r="H469">
        <v>139</v>
      </c>
      <c r="I469" s="12">
        <f t="shared" ref="I469:I532" si="17">SUM((H469/$H$1003))</f>
        <v>0.19119669876203577</v>
      </c>
      <c r="J469" t="s">
        <v>15</v>
      </c>
      <c r="K469" t="s">
        <v>16</v>
      </c>
      <c r="L469">
        <v>1448258400</v>
      </c>
      <c r="M469" s="8">
        <v>42331</v>
      </c>
      <c r="N469">
        <v>1448863200</v>
      </c>
      <c r="O469" s="10">
        <v>42338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16"/>
        <v>41</v>
      </c>
      <c r="G470" t="s">
        <v>14</v>
      </c>
      <c r="H470">
        <v>16</v>
      </c>
      <c r="I470" s="12">
        <f t="shared" si="17"/>
        <v>2.2008253094910592E-2</v>
      </c>
      <c r="J470" t="s">
        <v>21</v>
      </c>
      <c r="K470" t="s">
        <v>22</v>
      </c>
      <c r="L470">
        <v>1555218000</v>
      </c>
      <c r="M470" s="8">
        <v>43569</v>
      </c>
      <c r="N470">
        <v>1556600400</v>
      </c>
      <c r="O470" s="10">
        <v>43585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16"/>
        <v>184</v>
      </c>
      <c r="G471" t="s">
        <v>20</v>
      </c>
      <c r="H471">
        <v>159</v>
      </c>
      <c r="I471" s="12">
        <f t="shared" si="17"/>
        <v>0.218707015130674</v>
      </c>
      <c r="J471" t="s">
        <v>21</v>
      </c>
      <c r="K471" t="s">
        <v>22</v>
      </c>
      <c r="L471">
        <v>1431925200</v>
      </c>
      <c r="M471" s="8">
        <v>42142</v>
      </c>
      <c r="N471">
        <v>1432098000</v>
      </c>
      <c r="O471" s="10">
        <v>42144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16"/>
        <v>286</v>
      </c>
      <c r="G472" t="s">
        <v>20</v>
      </c>
      <c r="H472">
        <v>381</v>
      </c>
      <c r="I472" s="12">
        <f t="shared" si="17"/>
        <v>0.52407152682255842</v>
      </c>
      <c r="J472" t="s">
        <v>21</v>
      </c>
      <c r="K472" t="s">
        <v>22</v>
      </c>
      <c r="L472">
        <v>1481522400</v>
      </c>
      <c r="M472" s="8">
        <v>42716</v>
      </c>
      <c r="N472">
        <v>1482127200</v>
      </c>
      <c r="O472" s="10">
        <v>42723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16"/>
        <v>319</v>
      </c>
      <c r="G473" t="s">
        <v>20</v>
      </c>
      <c r="H473">
        <v>194</v>
      </c>
      <c r="I473" s="12">
        <f t="shared" si="17"/>
        <v>0.26685006877579093</v>
      </c>
      <c r="J473" t="s">
        <v>40</v>
      </c>
      <c r="K473" t="s">
        <v>41</v>
      </c>
      <c r="L473">
        <v>1335934800</v>
      </c>
      <c r="M473" s="8">
        <v>41031</v>
      </c>
      <c r="N473">
        <v>1335934800</v>
      </c>
      <c r="O473" s="10">
        <v>41031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16"/>
        <v>39</v>
      </c>
      <c r="G474" t="s">
        <v>14</v>
      </c>
      <c r="H474">
        <v>575</v>
      </c>
      <c r="I474" s="12">
        <f t="shared" si="17"/>
        <v>0.7909215955983494</v>
      </c>
      <c r="J474" t="s">
        <v>21</v>
      </c>
      <c r="K474" t="s">
        <v>22</v>
      </c>
      <c r="L474">
        <v>1552280400</v>
      </c>
      <c r="M474" s="8">
        <v>43535</v>
      </c>
      <c r="N474">
        <v>1556946000</v>
      </c>
      <c r="O474" s="10">
        <v>43589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16"/>
        <v>178</v>
      </c>
      <c r="G475" t="s">
        <v>20</v>
      </c>
      <c r="H475">
        <v>106</v>
      </c>
      <c r="I475" s="12">
        <f t="shared" si="17"/>
        <v>0.14580467675378267</v>
      </c>
      <c r="J475" t="s">
        <v>21</v>
      </c>
      <c r="K475" t="s">
        <v>22</v>
      </c>
      <c r="L475">
        <v>1529989200</v>
      </c>
      <c r="M475" s="8">
        <v>43277</v>
      </c>
      <c r="N475">
        <v>1530075600</v>
      </c>
      <c r="O475" s="10">
        <v>43278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16"/>
        <v>365</v>
      </c>
      <c r="G476" t="s">
        <v>20</v>
      </c>
      <c r="H476">
        <v>142</v>
      </c>
      <c r="I476" s="12">
        <f t="shared" si="17"/>
        <v>0.19532324621733149</v>
      </c>
      <c r="J476" t="s">
        <v>21</v>
      </c>
      <c r="K476" t="s">
        <v>22</v>
      </c>
      <c r="L476">
        <v>1418709600</v>
      </c>
      <c r="M476" s="8">
        <v>41989</v>
      </c>
      <c r="N476">
        <v>1418796000</v>
      </c>
      <c r="O476" s="10">
        <v>41990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16"/>
        <v>114</v>
      </c>
      <c r="G477" t="s">
        <v>20</v>
      </c>
      <c r="H477">
        <v>211</v>
      </c>
      <c r="I477" s="12">
        <f t="shared" si="17"/>
        <v>0.29023383768913341</v>
      </c>
      <c r="J477" t="s">
        <v>21</v>
      </c>
      <c r="K477" t="s">
        <v>22</v>
      </c>
      <c r="L477">
        <v>1372136400</v>
      </c>
      <c r="M477" s="8">
        <v>41450</v>
      </c>
      <c r="N477">
        <v>1372482000</v>
      </c>
      <c r="O477" s="10">
        <v>41454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16"/>
        <v>30</v>
      </c>
      <c r="G478" t="s">
        <v>14</v>
      </c>
      <c r="H478">
        <v>1120</v>
      </c>
      <c r="I478" s="12">
        <f t="shared" si="17"/>
        <v>1.5405777166437413</v>
      </c>
      <c r="J478" t="s">
        <v>21</v>
      </c>
      <c r="K478" t="s">
        <v>22</v>
      </c>
      <c r="L478">
        <v>1533877200</v>
      </c>
      <c r="M478" s="8">
        <v>43322</v>
      </c>
      <c r="N478">
        <v>1534395600</v>
      </c>
      <c r="O478" s="10">
        <v>43328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16"/>
        <v>54</v>
      </c>
      <c r="G479" t="s">
        <v>14</v>
      </c>
      <c r="H479">
        <v>113</v>
      </c>
      <c r="I479" s="12">
        <f t="shared" si="17"/>
        <v>0.15543328748280605</v>
      </c>
      <c r="J479" t="s">
        <v>21</v>
      </c>
      <c r="K479" t="s">
        <v>22</v>
      </c>
      <c r="L479">
        <v>1309064400</v>
      </c>
      <c r="M479" s="8">
        <v>40720</v>
      </c>
      <c r="N479">
        <v>1311397200</v>
      </c>
      <c r="O479" s="10">
        <v>40747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16"/>
        <v>236</v>
      </c>
      <c r="G480" t="s">
        <v>20</v>
      </c>
      <c r="H480">
        <v>2756</v>
      </c>
      <c r="I480" s="12">
        <f t="shared" si="17"/>
        <v>3.7909215955983493</v>
      </c>
      <c r="J480" t="s">
        <v>21</v>
      </c>
      <c r="K480" t="s">
        <v>22</v>
      </c>
      <c r="L480">
        <v>1425877200</v>
      </c>
      <c r="M480" s="8">
        <v>42072</v>
      </c>
      <c r="N480">
        <v>1426914000</v>
      </c>
      <c r="O480" s="10">
        <v>42084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16"/>
        <v>513</v>
      </c>
      <c r="G481" t="s">
        <v>20</v>
      </c>
      <c r="H481">
        <v>173</v>
      </c>
      <c r="I481" s="12">
        <f t="shared" si="17"/>
        <v>0.23796423658872076</v>
      </c>
      <c r="J481" t="s">
        <v>40</v>
      </c>
      <c r="K481" t="s">
        <v>41</v>
      </c>
      <c r="L481">
        <v>1501304400</v>
      </c>
      <c r="M481" s="8">
        <v>42945</v>
      </c>
      <c r="N481">
        <v>1501477200</v>
      </c>
      <c r="O481" s="10">
        <v>42947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16"/>
        <v>101</v>
      </c>
      <c r="G482" t="s">
        <v>20</v>
      </c>
      <c r="H482">
        <v>87</v>
      </c>
      <c r="I482" s="12">
        <f t="shared" si="17"/>
        <v>0.11966987620357634</v>
      </c>
      <c r="J482" t="s">
        <v>21</v>
      </c>
      <c r="K482" t="s">
        <v>22</v>
      </c>
      <c r="L482">
        <v>1268287200</v>
      </c>
      <c r="M482" s="8">
        <v>40248</v>
      </c>
      <c r="N482">
        <v>1269061200</v>
      </c>
      <c r="O482" s="10">
        <v>40257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16"/>
        <v>81</v>
      </c>
      <c r="G483" t="s">
        <v>14</v>
      </c>
      <c r="H483">
        <v>1538</v>
      </c>
      <c r="I483" s="12">
        <f t="shared" si="17"/>
        <v>2.1155433287482808</v>
      </c>
      <c r="J483" t="s">
        <v>21</v>
      </c>
      <c r="K483" t="s">
        <v>22</v>
      </c>
      <c r="L483">
        <v>1412139600</v>
      </c>
      <c r="M483" s="8">
        <v>41913</v>
      </c>
      <c r="N483">
        <v>1415772000</v>
      </c>
      <c r="O483" s="10">
        <v>41955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16"/>
        <v>16</v>
      </c>
      <c r="G484" t="s">
        <v>14</v>
      </c>
      <c r="H484">
        <v>9</v>
      </c>
      <c r="I484" s="12">
        <f t="shared" si="17"/>
        <v>1.2379642365887207E-2</v>
      </c>
      <c r="J484" t="s">
        <v>21</v>
      </c>
      <c r="K484" t="s">
        <v>22</v>
      </c>
      <c r="L484">
        <v>1330063200</v>
      </c>
      <c r="M484" s="8">
        <v>40963</v>
      </c>
      <c r="N484">
        <v>1331013600</v>
      </c>
      <c r="O484" s="10">
        <v>40974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16"/>
        <v>53</v>
      </c>
      <c r="G485" t="s">
        <v>14</v>
      </c>
      <c r="H485">
        <v>554</v>
      </c>
      <c r="I485" s="12">
        <f t="shared" si="17"/>
        <v>0.76203576341127921</v>
      </c>
      <c r="J485" t="s">
        <v>21</v>
      </c>
      <c r="K485" t="s">
        <v>22</v>
      </c>
      <c r="L485">
        <v>1576130400</v>
      </c>
      <c r="M485" s="8">
        <v>43811</v>
      </c>
      <c r="N485">
        <v>1576735200</v>
      </c>
      <c r="O485" s="10">
        <v>43818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16"/>
        <v>260</v>
      </c>
      <c r="G486" t="s">
        <v>20</v>
      </c>
      <c r="H486">
        <v>1572</v>
      </c>
      <c r="I486" s="12">
        <f t="shared" si="17"/>
        <v>2.1623108665749657</v>
      </c>
      <c r="J486" t="s">
        <v>40</v>
      </c>
      <c r="K486" t="s">
        <v>41</v>
      </c>
      <c r="L486">
        <v>1407128400</v>
      </c>
      <c r="M486" s="8">
        <v>41855</v>
      </c>
      <c r="N486">
        <v>1411362000</v>
      </c>
      <c r="O486" s="10">
        <v>41904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16"/>
        <v>31</v>
      </c>
      <c r="G487" t="s">
        <v>14</v>
      </c>
      <c r="H487">
        <v>648</v>
      </c>
      <c r="I487" s="12">
        <f t="shared" si="17"/>
        <v>0.89133425034387892</v>
      </c>
      <c r="J487" t="s">
        <v>40</v>
      </c>
      <c r="K487" t="s">
        <v>41</v>
      </c>
      <c r="L487">
        <v>1560142800</v>
      </c>
      <c r="M487" s="8">
        <v>43626</v>
      </c>
      <c r="N487">
        <v>1563685200</v>
      </c>
      <c r="O487" s="10">
        <v>43667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16"/>
        <v>14</v>
      </c>
      <c r="G488" t="s">
        <v>14</v>
      </c>
      <c r="H488">
        <v>21</v>
      </c>
      <c r="I488" s="12">
        <f t="shared" si="17"/>
        <v>2.8885832187070151E-2</v>
      </c>
      <c r="J488" t="s">
        <v>40</v>
      </c>
      <c r="K488" t="s">
        <v>41</v>
      </c>
      <c r="L488">
        <v>1520575200</v>
      </c>
      <c r="M488" s="8">
        <v>43168</v>
      </c>
      <c r="N488">
        <v>1521867600</v>
      </c>
      <c r="O488" s="10">
        <v>43183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16"/>
        <v>179</v>
      </c>
      <c r="G489" t="s">
        <v>20</v>
      </c>
      <c r="H489">
        <v>2346</v>
      </c>
      <c r="I489" s="12">
        <f t="shared" si="17"/>
        <v>3.2269601100412655</v>
      </c>
      <c r="J489" t="s">
        <v>21</v>
      </c>
      <c r="K489" t="s">
        <v>22</v>
      </c>
      <c r="L489">
        <v>1492664400</v>
      </c>
      <c r="M489" s="8">
        <v>42845</v>
      </c>
      <c r="N489">
        <v>1495515600</v>
      </c>
      <c r="O489" s="10">
        <v>42878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16"/>
        <v>220</v>
      </c>
      <c r="G490" t="s">
        <v>20</v>
      </c>
      <c r="H490">
        <v>115</v>
      </c>
      <c r="I490" s="12">
        <f t="shared" si="17"/>
        <v>0.15818431911966988</v>
      </c>
      <c r="J490" t="s">
        <v>21</v>
      </c>
      <c r="K490" t="s">
        <v>22</v>
      </c>
      <c r="L490">
        <v>1454479200</v>
      </c>
      <c r="M490" s="8">
        <v>42403</v>
      </c>
      <c r="N490">
        <v>1455948000</v>
      </c>
      <c r="O490" s="10">
        <v>42420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16"/>
        <v>102</v>
      </c>
      <c r="G491" t="s">
        <v>20</v>
      </c>
      <c r="H491">
        <v>85</v>
      </c>
      <c r="I491" s="12">
        <f t="shared" si="17"/>
        <v>0.11691884456671252</v>
      </c>
      <c r="J491" t="s">
        <v>107</v>
      </c>
      <c r="K491" t="s">
        <v>108</v>
      </c>
      <c r="L491">
        <v>1281934800</v>
      </c>
      <c r="M491" s="8">
        <v>40406</v>
      </c>
      <c r="N491">
        <v>1282366800</v>
      </c>
      <c r="O491" s="10">
        <v>40411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16"/>
        <v>192</v>
      </c>
      <c r="G492" t="s">
        <v>20</v>
      </c>
      <c r="H492">
        <v>144</v>
      </c>
      <c r="I492" s="12">
        <f t="shared" si="17"/>
        <v>0.19807427785419532</v>
      </c>
      <c r="J492" t="s">
        <v>21</v>
      </c>
      <c r="K492" t="s">
        <v>22</v>
      </c>
      <c r="L492">
        <v>1573970400</v>
      </c>
      <c r="M492" s="8">
        <v>43786</v>
      </c>
      <c r="N492">
        <v>1574575200</v>
      </c>
      <c r="O492" s="10">
        <v>43793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16"/>
        <v>305</v>
      </c>
      <c r="G493" t="s">
        <v>20</v>
      </c>
      <c r="H493">
        <v>2443</v>
      </c>
      <c r="I493" s="12">
        <f t="shared" si="17"/>
        <v>3.360385144429161</v>
      </c>
      <c r="J493" t="s">
        <v>21</v>
      </c>
      <c r="K493" t="s">
        <v>22</v>
      </c>
      <c r="L493">
        <v>1372654800</v>
      </c>
      <c r="M493" s="8">
        <v>41456</v>
      </c>
      <c r="N493">
        <v>1374901200</v>
      </c>
      <c r="O493" s="10">
        <v>41482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16"/>
        <v>24</v>
      </c>
      <c r="G494" t="s">
        <v>74</v>
      </c>
      <c r="H494">
        <v>595</v>
      </c>
      <c r="I494" s="12">
        <f t="shared" si="17"/>
        <v>0.81843191196698761</v>
      </c>
      <c r="J494" t="s">
        <v>21</v>
      </c>
      <c r="K494" t="s">
        <v>22</v>
      </c>
      <c r="L494">
        <v>1275886800</v>
      </c>
      <c r="M494" s="8">
        <v>40336</v>
      </c>
      <c r="N494">
        <v>1278910800</v>
      </c>
      <c r="O494" s="10">
        <v>40371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16"/>
        <v>724</v>
      </c>
      <c r="G495" t="s">
        <v>20</v>
      </c>
      <c r="H495">
        <v>64</v>
      </c>
      <c r="I495" s="12">
        <f t="shared" si="17"/>
        <v>8.8033012379642367E-2</v>
      </c>
      <c r="J495" t="s">
        <v>21</v>
      </c>
      <c r="K495" t="s">
        <v>22</v>
      </c>
      <c r="L495">
        <v>1561784400</v>
      </c>
      <c r="M495" s="8">
        <v>43645</v>
      </c>
      <c r="N495">
        <v>1562907600</v>
      </c>
      <c r="O495" s="10">
        <v>43658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16"/>
        <v>547</v>
      </c>
      <c r="G496" t="s">
        <v>20</v>
      </c>
      <c r="H496">
        <v>268</v>
      </c>
      <c r="I496" s="12">
        <f t="shared" si="17"/>
        <v>0.36863823933975243</v>
      </c>
      <c r="J496" t="s">
        <v>21</v>
      </c>
      <c r="K496" t="s">
        <v>22</v>
      </c>
      <c r="L496">
        <v>1332392400</v>
      </c>
      <c r="M496" s="8">
        <v>40990</v>
      </c>
      <c r="N496">
        <v>1332478800</v>
      </c>
      <c r="O496" s="10">
        <v>40991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16"/>
        <v>415</v>
      </c>
      <c r="G497" t="s">
        <v>20</v>
      </c>
      <c r="H497">
        <v>195</v>
      </c>
      <c r="I497" s="12">
        <f t="shared" si="17"/>
        <v>0.26822558459422285</v>
      </c>
      <c r="J497" t="s">
        <v>36</v>
      </c>
      <c r="K497" t="s">
        <v>37</v>
      </c>
      <c r="L497">
        <v>1402376400</v>
      </c>
      <c r="M497" s="8">
        <v>41800</v>
      </c>
      <c r="N497">
        <v>1402722000</v>
      </c>
      <c r="O497" s="10">
        <v>41804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16"/>
        <v>1</v>
      </c>
      <c r="G498" t="s">
        <v>14</v>
      </c>
      <c r="H498">
        <v>54</v>
      </c>
      <c r="I498" s="12">
        <f t="shared" si="17"/>
        <v>7.4277854195323248E-2</v>
      </c>
      <c r="J498" t="s">
        <v>21</v>
      </c>
      <c r="K498" t="s">
        <v>22</v>
      </c>
      <c r="L498">
        <v>1495342800</v>
      </c>
      <c r="M498" s="8">
        <v>42876</v>
      </c>
      <c r="N498">
        <v>1496811600</v>
      </c>
      <c r="O498" s="10">
        <v>42893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16"/>
        <v>34</v>
      </c>
      <c r="G499" t="s">
        <v>14</v>
      </c>
      <c r="H499">
        <v>120</v>
      </c>
      <c r="I499" s="12">
        <f t="shared" si="17"/>
        <v>0.16506189821182943</v>
      </c>
      <c r="J499" t="s">
        <v>21</v>
      </c>
      <c r="K499" t="s">
        <v>22</v>
      </c>
      <c r="L499">
        <v>1482213600</v>
      </c>
      <c r="M499" s="8">
        <v>42724</v>
      </c>
      <c r="N499">
        <v>1482213600</v>
      </c>
      <c r="O499" s="10">
        <v>42724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16"/>
        <v>24</v>
      </c>
      <c r="G500" t="s">
        <v>14</v>
      </c>
      <c r="H500">
        <v>579</v>
      </c>
      <c r="I500" s="12">
        <f t="shared" si="17"/>
        <v>0.796423658872077</v>
      </c>
      <c r="J500" t="s">
        <v>36</v>
      </c>
      <c r="K500" t="s">
        <v>37</v>
      </c>
      <c r="L500">
        <v>1420092000</v>
      </c>
      <c r="M500" s="8">
        <v>42005</v>
      </c>
      <c r="N500">
        <v>1420264800</v>
      </c>
      <c r="O500" s="10">
        <v>42007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16"/>
        <v>48</v>
      </c>
      <c r="G501" t="s">
        <v>14</v>
      </c>
      <c r="H501">
        <v>2072</v>
      </c>
      <c r="I501" s="12">
        <f t="shared" si="17"/>
        <v>2.8500687757909215</v>
      </c>
      <c r="J501" t="s">
        <v>21</v>
      </c>
      <c r="K501" t="s">
        <v>22</v>
      </c>
      <c r="L501">
        <v>1458018000</v>
      </c>
      <c r="M501" s="8">
        <v>42444</v>
      </c>
      <c r="N501">
        <v>1458450000</v>
      </c>
      <c r="O501" s="10">
        <v>42449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16"/>
        <v>0</v>
      </c>
      <c r="G502" t="s">
        <v>14</v>
      </c>
      <c r="H502">
        <v>0</v>
      </c>
      <c r="I502" s="12">
        <f t="shared" si="17"/>
        <v>0</v>
      </c>
      <c r="J502" t="s">
        <v>21</v>
      </c>
      <c r="K502" t="s">
        <v>22</v>
      </c>
      <c r="L502">
        <v>1367384400</v>
      </c>
      <c r="M502" s="8">
        <v>41395</v>
      </c>
      <c r="N502">
        <v>1369803600</v>
      </c>
      <c r="O502" s="10">
        <v>41423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16"/>
        <v>70</v>
      </c>
      <c r="G503" t="s">
        <v>14</v>
      </c>
      <c r="H503">
        <v>1796</v>
      </c>
      <c r="I503" s="12">
        <f t="shared" si="17"/>
        <v>2.4704264099037139</v>
      </c>
      <c r="J503" t="s">
        <v>21</v>
      </c>
      <c r="K503" t="s">
        <v>22</v>
      </c>
      <c r="L503">
        <v>1363064400</v>
      </c>
      <c r="M503" s="8">
        <v>41345</v>
      </c>
      <c r="N503">
        <v>1363237200</v>
      </c>
      <c r="O503" s="10">
        <v>41347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16"/>
        <v>530</v>
      </c>
      <c r="G504" t="s">
        <v>20</v>
      </c>
      <c r="H504">
        <v>186</v>
      </c>
      <c r="I504" s="12">
        <f t="shared" si="17"/>
        <v>0.25584594222833562</v>
      </c>
      <c r="J504" t="s">
        <v>26</v>
      </c>
      <c r="K504" t="s">
        <v>27</v>
      </c>
      <c r="L504">
        <v>1343365200</v>
      </c>
      <c r="M504" s="8">
        <v>41117</v>
      </c>
      <c r="N504">
        <v>1345870800</v>
      </c>
      <c r="O504" s="10">
        <v>41146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16"/>
        <v>180</v>
      </c>
      <c r="G505" t="s">
        <v>20</v>
      </c>
      <c r="H505">
        <v>460</v>
      </c>
      <c r="I505" s="12">
        <f t="shared" si="17"/>
        <v>0.6327372764786795</v>
      </c>
      <c r="J505" t="s">
        <v>21</v>
      </c>
      <c r="K505" t="s">
        <v>22</v>
      </c>
      <c r="L505">
        <v>1435726800</v>
      </c>
      <c r="M505" s="8">
        <v>42186</v>
      </c>
      <c r="N505">
        <v>1437454800</v>
      </c>
      <c r="O505" s="10">
        <v>42206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16"/>
        <v>92</v>
      </c>
      <c r="G506" t="s">
        <v>14</v>
      </c>
      <c r="H506">
        <v>62</v>
      </c>
      <c r="I506" s="12">
        <f t="shared" si="17"/>
        <v>8.528198074277854E-2</v>
      </c>
      <c r="J506" t="s">
        <v>107</v>
      </c>
      <c r="K506" t="s">
        <v>108</v>
      </c>
      <c r="L506">
        <v>1431925200</v>
      </c>
      <c r="M506" s="8">
        <v>42142</v>
      </c>
      <c r="N506">
        <v>1432011600</v>
      </c>
      <c r="O506" s="10">
        <v>42143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16"/>
        <v>14</v>
      </c>
      <c r="G507" t="s">
        <v>14</v>
      </c>
      <c r="H507">
        <v>347</v>
      </c>
      <c r="I507" s="12">
        <f t="shared" si="17"/>
        <v>0.47730398899587345</v>
      </c>
      <c r="J507" t="s">
        <v>21</v>
      </c>
      <c r="K507" t="s">
        <v>22</v>
      </c>
      <c r="L507">
        <v>1362722400</v>
      </c>
      <c r="M507" s="8">
        <v>41341</v>
      </c>
      <c r="N507">
        <v>1366347600</v>
      </c>
      <c r="O507" s="10">
        <v>41383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16"/>
        <v>927</v>
      </c>
      <c r="G508" t="s">
        <v>20</v>
      </c>
      <c r="H508">
        <v>2528</v>
      </c>
      <c r="I508" s="12">
        <f t="shared" si="17"/>
        <v>3.4773039889958737</v>
      </c>
      <c r="J508" t="s">
        <v>21</v>
      </c>
      <c r="K508" t="s">
        <v>22</v>
      </c>
      <c r="L508">
        <v>1511416800</v>
      </c>
      <c r="M508" s="8">
        <v>43062</v>
      </c>
      <c r="N508">
        <v>1512885600</v>
      </c>
      <c r="O508" s="10">
        <v>43079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16"/>
        <v>40</v>
      </c>
      <c r="G509" t="s">
        <v>14</v>
      </c>
      <c r="H509">
        <v>19</v>
      </c>
      <c r="I509" s="12">
        <f t="shared" si="17"/>
        <v>2.6134800550206328E-2</v>
      </c>
      <c r="J509" t="s">
        <v>21</v>
      </c>
      <c r="K509" t="s">
        <v>22</v>
      </c>
      <c r="L509">
        <v>1365483600</v>
      </c>
      <c r="M509" s="8">
        <v>41373</v>
      </c>
      <c r="N509">
        <v>1369717200</v>
      </c>
      <c r="O509" s="10">
        <v>41422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16"/>
        <v>112</v>
      </c>
      <c r="G510" t="s">
        <v>20</v>
      </c>
      <c r="H510">
        <v>3657</v>
      </c>
      <c r="I510" s="12">
        <f t="shared" si="17"/>
        <v>5.0302613480055021</v>
      </c>
      <c r="J510" t="s">
        <v>21</v>
      </c>
      <c r="K510" t="s">
        <v>22</v>
      </c>
      <c r="L510">
        <v>1532840400</v>
      </c>
      <c r="M510" s="8">
        <v>43310</v>
      </c>
      <c r="N510">
        <v>1534654800</v>
      </c>
      <c r="O510" s="10">
        <v>43331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16"/>
        <v>71</v>
      </c>
      <c r="G511" t="s">
        <v>14</v>
      </c>
      <c r="H511">
        <v>1258</v>
      </c>
      <c r="I511" s="12">
        <f t="shared" si="17"/>
        <v>1.7303988995873452</v>
      </c>
      <c r="J511" t="s">
        <v>21</v>
      </c>
      <c r="K511" t="s">
        <v>22</v>
      </c>
      <c r="L511">
        <v>1336194000</v>
      </c>
      <c r="M511" s="8">
        <v>41034</v>
      </c>
      <c r="N511">
        <v>1337058000</v>
      </c>
      <c r="O511" s="10">
        <v>41044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16"/>
        <v>119</v>
      </c>
      <c r="G512" t="s">
        <v>20</v>
      </c>
      <c r="H512">
        <v>131</v>
      </c>
      <c r="I512" s="12">
        <f t="shared" si="17"/>
        <v>0.18019257221458046</v>
      </c>
      <c r="J512" t="s">
        <v>26</v>
      </c>
      <c r="K512" t="s">
        <v>27</v>
      </c>
      <c r="L512">
        <v>1527742800</v>
      </c>
      <c r="M512" s="8">
        <v>43251</v>
      </c>
      <c r="N512">
        <v>1529816400</v>
      </c>
      <c r="O512" s="10">
        <v>43275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16"/>
        <v>24</v>
      </c>
      <c r="G513" t="s">
        <v>14</v>
      </c>
      <c r="H513">
        <v>362</v>
      </c>
      <c r="I513" s="12">
        <f t="shared" si="17"/>
        <v>0.49793672627235214</v>
      </c>
      <c r="J513" t="s">
        <v>21</v>
      </c>
      <c r="K513" t="s">
        <v>22</v>
      </c>
      <c r="L513">
        <v>1564030800</v>
      </c>
      <c r="M513" s="8">
        <v>43671</v>
      </c>
      <c r="N513">
        <v>1564894800</v>
      </c>
      <c r="O513" s="10">
        <v>43681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16"/>
        <v>139</v>
      </c>
      <c r="G514" t="s">
        <v>20</v>
      </c>
      <c r="H514">
        <v>239</v>
      </c>
      <c r="I514" s="12">
        <f t="shared" si="17"/>
        <v>0.32874828060522698</v>
      </c>
      <c r="J514" t="s">
        <v>21</v>
      </c>
      <c r="K514" t="s">
        <v>22</v>
      </c>
      <c r="L514">
        <v>1404536400</v>
      </c>
      <c r="M514" s="8">
        <v>41825</v>
      </c>
      <c r="N514">
        <v>1404622800</v>
      </c>
      <c r="O514" s="10">
        <v>41826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18">ROUND(SUM(E515/D515)*100,0)</f>
        <v>39</v>
      </c>
      <c r="G515" t="s">
        <v>74</v>
      </c>
      <c r="H515">
        <v>35</v>
      </c>
      <c r="I515" s="12">
        <f t="shared" si="17"/>
        <v>4.8143053645116916E-2</v>
      </c>
      <c r="J515" t="s">
        <v>21</v>
      </c>
      <c r="K515" t="s">
        <v>22</v>
      </c>
      <c r="L515">
        <v>1284008400</v>
      </c>
      <c r="M515" s="8">
        <v>40430</v>
      </c>
      <c r="N515">
        <v>1284181200</v>
      </c>
      <c r="O515" s="10">
        <v>40432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18"/>
        <v>22</v>
      </c>
      <c r="G516" t="s">
        <v>74</v>
      </c>
      <c r="H516">
        <v>528</v>
      </c>
      <c r="I516" s="12">
        <f t="shared" si="17"/>
        <v>0.72627235213204955</v>
      </c>
      <c r="J516" t="s">
        <v>98</v>
      </c>
      <c r="K516" t="s">
        <v>99</v>
      </c>
      <c r="L516">
        <v>1386309600</v>
      </c>
      <c r="M516" s="8">
        <v>41614</v>
      </c>
      <c r="N516">
        <v>1386741600</v>
      </c>
      <c r="O516" s="10">
        <v>41619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18"/>
        <v>56</v>
      </c>
      <c r="G517" t="s">
        <v>14</v>
      </c>
      <c r="H517">
        <v>133</v>
      </c>
      <c r="I517" s="12">
        <f t="shared" si="17"/>
        <v>0.18294360385144429</v>
      </c>
      <c r="J517" t="s">
        <v>15</v>
      </c>
      <c r="K517" t="s">
        <v>16</v>
      </c>
      <c r="L517">
        <v>1324620000</v>
      </c>
      <c r="M517" s="8">
        <v>40900</v>
      </c>
      <c r="N517">
        <v>1324792800</v>
      </c>
      <c r="O517" s="10">
        <v>40902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18"/>
        <v>43</v>
      </c>
      <c r="G518" t="s">
        <v>14</v>
      </c>
      <c r="H518">
        <v>846</v>
      </c>
      <c r="I518" s="12">
        <f t="shared" si="17"/>
        <v>1.1636863823933976</v>
      </c>
      <c r="J518" t="s">
        <v>21</v>
      </c>
      <c r="K518" t="s">
        <v>22</v>
      </c>
      <c r="L518">
        <v>1281070800</v>
      </c>
      <c r="M518" s="8">
        <v>40396</v>
      </c>
      <c r="N518">
        <v>1284354000</v>
      </c>
      <c r="O518" s="10">
        <v>40434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18"/>
        <v>112</v>
      </c>
      <c r="G519" t="s">
        <v>20</v>
      </c>
      <c r="H519">
        <v>78</v>
      </c>
      <c r="I519" s="12">
        <f t="shared" si="17"/>
        <v>0.10729023383768914</v>
      </c>
      <c r="J519" t="s">
        <v>21</v>
      </c>
      <c r="K519" t="s">
        <v>22</v>
      </c>
      <c r="L519">
        <v>1493960400</v>
      </c>
      <c r="M519" s="8">
        <v>42860</v>
      </c>
      <c r="N519">
        <v>1494392400</v>
      </c>
      <c r="O519" s="10">
        <v>42865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18"/>
        <v>7</v>
      </c>
      <c r="G520" t="s">
        <v>14</v>
      </c>
      <c r="H520">
        <v>10</v>
      </c>
      <c r="I520" s="12">
        <f t="shared" si="17"/>
        <v>1.3755158184319119E-2</v>
      </c>
      <c r="J520" t="s">
        <v>21</v>
      </c>
      <c r="K520" t="s">
        <v>22</v>
      </c>
      <c r="L520">
        <v>1519365600</v>
      </c>
      <c r="M520" s="8">
        <v>43154</v>
      </c>
      <c r="N520">
        <v>1519538400</v>
      </c>
      <c r="O520" s="10">
        <v>43156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18"/>
        <v>102</v>
      </c>
      <c r="G521" t="s">
        <v>20</v>
      </c>
      <c r="H521">
        <v>1773</v>
      </c>
      <c r="I521" s="12">
        <f t="shared" si="17"/>
        <v>2.4387895460797799</v>
      </c>
      <c r="J521" t="s">
        <v>21</v>
      </c>
      <c r="K521" t="s">
        <v>22</v>
      </c>
      <c r="L521">
        <v>1420696800</v>
      </c>
      <c r="M521" s="8">
        <v>42012</v>
      </c>
      <c r="N521">
        <v>1421906400</v>
      </c>
      <c r="O521" s="10">
        <v>42026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18"/>
        <v>426</v>
      </c>
      <c r="G522" t="s">
        <v>20</v>
      </c>
      <c r="H522">
        <v>32</v>
      </c>
      <c r="I522" s="12">
        <f t="shared" si="17"/>
        <v>4.4016506189821183E-2</v>
      </c>
      <c r="J522" t="s">
        <v>21</v>
      </c>
      <c r="K522" t="s">
        <v>22</v>
      </c>
      <c r="L522">
        <v>1555650000</v>
      </c>
      <c r="M522" s="8">
        <v>43574</v>
      </c>
      <c r="N522">
        <v>1555909200</v>
      </c>
      <c r="O522" s="10">
        <v>43577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18"/>
        <v>146</v>
      </c>
      <c r="G523" t="s">
        <v>20</v>
      </c>
      <c r="H523">
        <v>369</v>
      </c>
      <c r="I523" s="12">
        <f t="shared" si="17"/>
        <v>0.50756533700137552</v>
      </c>
      <c r="J523" t="s">
        <v>21</v>
      </c>
      <c r="K523" t="s">
        <v>22</v>
      </c>
      <c r="L523">
        <v>1471928400</v>
      </c>
      <c r="M523" s="8">
        <v>42605</v>
      </c>
      <c r="N523">
        <v>1472446800</v>
      </c>
      <c r="O523" s="10">
        <v>42611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18"/>
        <v>32</v>
      </c>
      <c r="G524" t="s">
        <v>14</v>
      </c>
      <c r="H524">
        <v>191</v>
      </c>
      <c r="I524" s="12">
        <f t="shared" si="17"/>
        <v>0.2627235213204952</v>
      </c>
      <c r="J524" t="s">
        <v>21</v>
      </c>
      <c r="K524" t="s">
        <v>22</v>
      </c>
      <c r="L524">
        <v>1341291600</v>
      </c>
      <c r="M524" s="8">
        <v>41093</v>
      </c>
      <c r="N524">
        <v>1342328400</v>
      </c>
      <c r="O524" s="10">
        <v>41105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18"/>
        <v>700</v>
      </c>
      <c r="G525" t="s">
        <v>20</v>
      </c>
      <c r="H525">
        <v>89</v>
      </c>
      <c r="I525" s="12">
        <f t="shared" si="17"/>
        <v>0.12242090784044017</v>
      </c>
      <c r="J525" t="s">
        <v>21</v>
      </c>
      <c r="K525" t="s">
        <v>22</v>
      </c>
      <c r="L525">
        <v>1267682400</v>
      </c>
      <c r="M525" s="8">
        <v>40241</v>
      </c>
      <c r="N525">
        <v>1268114400</v>
      </c>
      <c r="O525" s="10">
        <v>40246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18"/>
        <v>84</v>
      </c>
      <c r="G526" t="s">
        <v>14</v>
      </c>
      <c r="H526">
        <v>1979</v>
      </c>
      <c r="I526" s="12">
        <f t="shared" si="17"/>
        <v>2.7221458046767539</v>
      </c>
      <c r="J526" t="s">
        <v>21</v>
      </c>
      <c r="K526" t="s">
        <v>22</v>
      </c>
      <c r="L526">
        <v>1272258000</v>
      </c>
      <c r="M526" s="8">
        <v>40294</v>
      </c>
      <c r="N526">
        <v>1273381200</v>
      </c>
      <c r="O526" s="10">
        <v>40307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18"/>
        <v>84</v>
      </c>
      <c r="G527" t="s">
        <v>14</v>
      </c>
      <c r="H527">
        <v>63</v>
      </c>
      <c r="I527" s="12">
        <f t="shared" si="17"/>
        <v>8.6657496561210454E-2</v>
      </c>
      <c r="J527" t="s">
        <v>21</v>
      </c>
      <c r="K527" t="s">
        <v>22</v>
      </c>
      <c r="L527">
        <v>1290492000</v>
      </c>
      <c r="M527" s="8">
        <v>40505</v>
      </c>
      <c r="N527">
        <v>1290837600</v>
      </c>
      <c r="O527" s="10">
        <v>40509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18"/>
        <v>156</v>
      </c>
      <c r="G528" t="s">
        <v>20</v>
      </c>
      <c r="H528">
        <v>147</v>
      </c>
      <c r="I528" s="12">
        <f t="shared" si="17"/>
        <v>0.20220082530949107</v>
      </c>
      <c r="J528" t="s">
        <v>21</v>
      </c>
      <c r="K528" t="s">
        <v>22</v>
      </c>
      <c r="L528">
        <v>1451109600</v>
      </c>
      <c r="M528" s="8">
        <v>42364</v>
      </c>
      <c r="N528">
        <v>1454306400</v>
      </c>
      <c r="O528" s="10">
        <v>42401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18"/>
        <v>100</v>
      </c>
      <c r="G529" t="s">
        <v>14</v>
      </c>
      <c r="H529">
        <v>6080</v>
      </c>
      <c r="I529" s="12">
        <f t="shared" si="17"/>
        <v>8.3631361760660248</v>
      </c>
      <c r="J529" t="s">
        <v>15</v>
      </c>
      <c r="K529" t="s">
        <v>16</v>
      </c>
      <c r="L529">
        <v>1454652000</v>
      </c>
      <c r="M529" s="8">
        <v>42405</v>
      </c>
      <c r="N529">
        <v>1457762400</v>
      </c>
      <c r="O529" s="10">
        <v>42441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18"/>
        <v>80</v>
      </c>
      <c r="G530" t="s">
        <v>14</v>
      </c>
      <c r="H530">
        <v>80</v>
      </c>
      <c r="I530" s="12">
        <f t="shared" si="17"/>
        <v>0.11004126547455295</v>
      </c>
      <c r="J530" t="s">
        <v>40</v>
      </c>
      <c r="K530" t="s">
        <v>41</v>
      </c>
      <c r="L530">
        <v>1385186400</v>
      </c>
      <c r="M530" s="8">
        <v>41601</v>
      </c>
      <c r="N530">
        <v>1389074400</v>
      </c>
      <c r="O530" s="10">
        <v>41646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18"/>
        <v>11</v>
      </c>
      <c r="G531" t="s">
        <v>14</v>
      </c>
      <c r="H531">
        <v>9</v>
      </c>
      <c r="I531" s="12">
        <f t="shared" si="17"/>
        <v>1.2379642365887207E-2</v>
      </c>
      <c r="J531" t="s">
        <v>21</v>
      </c>
      <c r="K531" t="s">
        <v>22</v>
      </c>
      <c r="L531">
        <v>1399698000</v>
      </c>
      <c r="M531" s="8">
        <v>41769</v>
      </c>
      <c r="N531">
        <v>1402117200</v>
      </c>
      <c r="O531" s="10">
        <v>41797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18"/>
        <v>92</v>
      </c>
      <c r="G532" t="s">
        <v>14</v>
      </c>
      <c r="H532">
        <v>1784</v>
      </c>
      <c r="I532" s="12">
        <f t="shared" si="17"/>
        <v>2.453920220082531</v>
      </c>
      <c r="J532" t="s">
        <v>21</v>
      </c>
      <c r="K532" t="s">
        <v>22</v>
      </c>
      <c r="L532">
        <v>1283230800</v>
      </c>
      <c r="M532" s="8">
        <v>40421</v>
      </c>
      <c r="N532">
        <v>1284440400</v>
      </c>
      <c r="O532" s="10">
        <v>40435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18"/>
        <v>96</v>
      </c>
      <c r="G533" t="s">
        <v>47</v>
      </c>
      <c r="H533">
        <v>3640</v>
      </c>
      <c r="I533" s="12">
        <f t="shared" ref="I533:I596" si="19">SUM((H533/$H$1003))</f>
        <v>5.0068775790921594</v>
      </c>
      <c r="J533" t="s">
        <v>98</v>
      </c>
      <c r="K533" t="s">
        <v>99</v>
      </c>
      <c r="L533">
        <v>1384149600</v>
      </c>
      <c r="M533" s="8">
        <v>41589</v>
      </c>
      <c r="N533">
        <v>1388988000</v>
      </c>
      <c r="O533" s="10">
        <v>41645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18"/>
        <v>503</v>
      </c>
      <c r="G534" t="s">
        <v>20</v>
      </c>
      <c r="H534">
        <v>126</v>
      </c>
      <c r="I534" s="12">
        <f t="shared" si="19"/>
        <v>0.17331499312242091</v>
      </c>
      <c r="J534" t="s">
        <v>15</v>
      </c>
      <c r="K534" t="s">
        <v>16</v>
      </c>
      <c r="L534">
        <v>1516860000</v>
      </c>
      <c r="M534" s="8">
        <v>43125</v>
      </c>
      <c r="N534">
        <v>1516946400</v>
      </c>
      <c r="O534" s="10">
        <v>43126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18"/>
        <v>159</v>
      </c>
      <c r="G535" t="s">
        <v>20</v>
      </c>
      <c r="H535">
        <v>2218</v>
      </c>
      <c r="I535" s="12">
        <f t="shared" si="19"/>
        <v>3.0508940852819806</v>
      </c>
      <c r="J535" t="s">
        <v>40</v>
      </c>
      <c r="K535" t="s">
        <v>41</v>
      </c>
      <c r="L535">
        <v>1374642000</v>
      </c>
      <c r="M535" s="8">
        <v>41479</v>
      </c>
      <c r="N535">
        <v>1377752400</v>
      </c>
      <c r="O535" s="10">
        <v>41515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18"/>
        <v>15</v>
      </c>
      <c r="G536" t="s">
        <v>14</v>
      </c>
      <c r="H536">
        <v>243</v>
      </c>
      <c r="I536" s="12">
        <f t="shared" si="19"/>
        <v>0.33425034387895458</v>
      </c>
      <c r="J536" t="s">
        <v>21</v>
      </c>
      <c r="K536" t="s">
        <v>22</v>
      </c>
      <c r="L536">
        <v>1534482000</v>
      </c>
      <c r="M536" s="8">
        <v>43329</v>
      </c>
      <c r="N536">
        <v>1534568400</v>
      </c>
      <c r="O536" s="10">
        <v>43330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18"/>
        <v>482</v>
      </c>
      <c r="G537" t="s">
        <v>20</v>
      </c>
      <c r="H537">
        <v>202</v>
      </c>
      <c r="I537" s="12">
        <f t="shared" si="19"/>
        <v>0.27785419532324623</v>
      </c>
      <c r="J537" t="s">
        <v>107</v>
      </c>
      <c r="K537" t="s">
        <v>108</v>
      </c>
      <c r="L537">
        <v>1528434000</v>
      </c>
      <c r="M537" s="8">
        <v>43259</v>
      </c>
      <c r="N537">
        <v>1528606800</v>
      </c>
      <c r="O537" s="10">
        <v>43261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18"/>
        <v>150</v>
      </c>
      <c r="G538" t="s">
        <v>20</v>
      </c>
      <c r="H538">
        <v>140</v>
      </c>
      <c r="I538" s="12">
        <f t="shared" si="19"/>
        <v>0.19257221458046767</v>
      </c>
      <c r="J538" t="s">
        <v>107</v>
      </c>
      <c r="K538" t="s">
        <v>108</v>
      </c>
      <c r="L538">
        <v>1282626000</v>
      </c>
      <c r="M538" s="8">
        <v>40414</v>
      </c>
      <c r="N538">
        <v>1284872400</v>
      </c>
      <c r="O538" s="10">
        <v>40440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18"/>
        <v>117</v>
      </c>
      <c r="G539" t="s">
        <v>20</v>
      </c>
      <c r="H539">
        <v>1052</v>
      </c>
      <c r="I539" s="12">
        <f t="shared" si="19"/>
        <v>1.4470426409903714</v>
      </c>
      <c r="J539" t="s">
        <v>36</v>
      </c>
      <c r="K539" t="s">
        <v>37</v>
      </c>
      <c r="L539">
        <v>1535605200</v>
      </c>
      <c r="M539" s="8">
        <v>43342</v>
      </c>
      <c r="N539">
        <v>1537592400</v>
      </c>
      <c r="O539" s="10">
        <v>43365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18"/>
        <v>38</v>
      </c>
      <c r="G540" t="s">
        <v>14</v>
      </c>
      <c r="H540">
        <v>1296</v>
      </c>
      <c r="I540" s="12">
        <f t="shared" si="19"/>
        <v>1.7826685006877578</v>
      </c>
      <c r="J540" t="s">
        <v>21</v>
      </c>
      <c r="K540" t="s">
        <v>22</v>
      </c>
      <c r="L540">
        <v>1379826000</v>
      </c>
      <c r="M540" s="8">
        <v>41539</v>
      </c>
      <c r="N540">
        <v>1381208400</v>
      </c>
      <c r="O540" s="10">
        <v>41555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18"/>
        <v>73</v>
      </c>
      <c r="G541" t="s">
        <v>14</v>
      </c>
      <c r="H541">
        <v>77</v>
      </c>
      <c r="I541" s="12">
        <f t="shared" si="19"/>
        <v>0.10591471801925723</v>
      </c>
      <c r="J541" t="s">
        <v>21</v>
      </c>
      <c r="K541" t="s">
        <v>22</v>
      </c>
      <c r="L541">
        <v>1561957200</v>
      </c>
      <c r="M541" s="8">
        <v>43647</v>
      </c>
      <c r="N541">
        <v>1562475600</v>
      </c>
      <c r="O541" s="10">
        <v>43653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18"/>
        <v>266</v>
      </c>
      <c r="G542" t="s">
        <v>20</v>
      </c>
      <c r="H542">
        <v>247</v>
      </c>
      <c r="I542" s="12">
        <f t="shared" si="19"/>
        <v>0.33975240715268223</v>
      </c>
      <c r="J542" t="s">
        <v>21</v>
      </c>
      <c r="K542" t="s">
        <v>22</v>
      </c>
      <c r="L542">
        <v>1525496400</v>
      </c>
      <c r="M542" s="8">
        <v>43225</v>
      </c>
      <c r="N542">
        <v>1527397200</v>
      </c>
      <c r="O542" s="10">
        <v>43247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18"/>
        <v>24</v>
      </c>
      <c r="G543" t="s">
        <v>14</v>
      </c>
      <c r="H543">
        <v>395</v>
      </c>
      <c r="I543" s="12">
        <f t="shared" si="19"/>
        <v>0.54332874828060518</v>
      </c>
      <c r="J543" t="s">
        <v>107</v>
      </c>
      <c r="K543" t="s">
        <v>108</v>
      </c>
      <c r="L543">
        <v>1433912400</v>
      </c>
      <c r="M543" s="8">
        <v>42165</v>
      </c>
      <c r="N543">
        <v>1436158800</v>
      </c>
      <c r="O543" s="10">
        <v>42191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18"/>
        <v>3</v>
      </c>
      <c r="G544" t="s">
        <v>14</v>
      </c>
      <c r="H544">
        <v>49</v>
      </c>
      <c r="I544" s="12">
        <f t="shared" si="19"/>
        <v>6.7400275103163682E-2</v>
      </c>
      <c r="J544" t="s">
        <v>40</v>
      </c>
      <c r="K544" t="s">
        <v>41</v>
      </c>
      <c r="L544">
        <v>1453442400</v>
      </c>
      <c r="M544" s="8">
        <v>42391</v>
      </c>
      <c r="N544">
        <v>1456034400</v>
      </c>
      <c r="O544" s="10">
        <v>42421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18"/>
        <v>16</v>
      </c>
      <c r="G545" t="s">
        <v>14</v>
      </c>
      <c r="H545">
        <v>180</v>
      </c>
      <c r="I545" s="12">
        <f t="shared" si="19"/>
        <v>0.24759284731774414</v>
      </c>
      <c r="J545" t="s">
        <v>21</v>
      </c>
      <c r="K545" t="s">
        <v>22</v>
      </c>
      <c r="L545">
        <v>1378875600</v>
      </c>
      <c r="M545" s="8">
        <v>41528</v>
      </c>
      <c r="N545">
        <v>1380171600</v>
      </c>
      <c r="O545" s="10">
        <v>41543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18"/>
        <v>277</v>
      </c>
      <c r="G546" t="s">
        <v>20</v>
      </c>
      <c r="H546">
        <v>84</v>
      </c>
      <c r="I546" s="12">
        <f t="shared" si="19"/>
        <v>0.1155433287482806</v>
      </c>
      <c r="J546" t="s">
        <v>21</v>
      </c>
      <c r="K546" t="s">
        <v>22</v>
      </c>
      <c r="L546">
        <v>1452232800</v>
      </c>
      <c r="M546" s="8">
        <v>42377</v>
      </c>
      <c r="N546">
        <v>1453356000</v>
      </c>
      <c r="O546" s="10">
        <v>42390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18"/>
        <v>89</v>
      </c>
      <c r="G547" t="s">
        <v>14</v>
      </c>
      <c r="H547">
        <v>2690</v>
      </c>
      <c r="I547" s="12">
        <f t="shared" si="19"/>
        <v>3.7001375515818431</v>
      </c>
      <c r="J547" t="s">
        <v>21</v>
      </c>
      <c r="K547" t="s">
        <v>22</v>
      </c>
      <c r="L547">
        <v>1577253600</v>
      </c>
      <c r="M547" s="8">
        <v>43824</v>
      </c>
      <c r="N547">
        <v>1578981600</v>
      </c>
      <c r="O547" s="10">
        <v>43844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18"/>
        <v>164</v>
      </c>
      <c r="G548" t="s">
        <v>20</v>
      </c>
      <c r="H548">
        <v>88</v>
      </c>
      <c r="I548" s="12">
        <f t="shared" si="19"/>
        <v>0.12104539202200826</v>
      </c>
      <c r="J548" t="s">
        <v>21</v>
      </c>
      <c r="K548" t="s">
        <v>22</v>
      </c>
      <c r="L548">
        <v>1537160400</v>
      </c>
      <c r="M548" s="8">
        <v>43360</v>
      </c>
      <c r="N548">
        <v>1537419600</v>
      </c>
      <c r="O548" s="10">
        <v>43363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18"/>
        <v>969</v>
      </c>
      <c r="G549" t="s">
        <v>20</v>
      </c>
      <c r="H549">
        <v>156</v>
      </c>
      <c r="I549" s="12">
        <f t="shared" si="19"/>
        <v>0.21458046767537828</v>
      </c>
      <c r="J549" t="s">
        <v>21</v>
      </c>
      <c r="K549" t="s">
        <v>22</v>
      </c>
      <c r="L549">
        <v>1422165600</v>
      </c>
      <c r="M549" s="8">
        <v>42029</v>
      </c>
      <c r="N549">
        <v>1423202400</v>
      </c>
      <c r="O549" s="10">
        <v>42041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18"/>
        <v>271</v>
      </c>
      <c r="G550" t="s">
        <v>20</v>
      </c>
      <c r="H550">
        <v>2985</v>
      </c>
      <c r="I550" s="12">
        <f t="shared" si="19"/>
        <v>4.1059147180192568</v>
      </c>
      <c r="J550" t="s">
        <v>21</v>
      </c>
      <c r="K550" t="s">
        <v>22</v>
      </c>
      <c r="L550">
        <v>1459486800</v>
      </c>
      <c r="M550" s="8">
        <v>42461</v>
      </c>
      <c r="N550">
        <v>1460610000</v>
      </c>
      <c r="O550" s="10">
        <v>42474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18"/>
        <v>284</v>
      </c>
      <c r="G551" t="s">
        <v>20</v>
      </c>
      <c r="H551">
        <v>762</v>
      </c>
      <c r="I551" s="12">
        <f t="shared" si="19"/>
        <v>1.0481430536451168</v>
      </c>
      <c r="J551" t="s">
        <v>21</v>
      </c>
      <c r="K551" t="s">
        <v>22</v>
      </c>
      <c r="L551">
        <v>1369717200</v>
      </c>
      <c r="M551" s="8">
        <v>41422</v>
      </c>
      <c r="N551">
        <v>1370494800</v>
      </c>
      <c r="O551" s="10">
        <v>41431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18"/>
        <v>4</v>
      </c>
      <c r="G552" t="s">
        <v>74</v>
      </c>
      <c r="H552">
        <v>1</v>
      </c>
      <c r="I552" s="12">
        <f t="shared" si="19"/>
        <v>1.375515818431912E-3</v>
      </c>
      <c r="J552" t="s">
        <v>98</v>
      </c>
      <c r="K552" t="s">
        <v>99</v>
      </c>
      <c r="L552">
        <v>1330495200</v>
      </c>
      <c r="M552" s="8">
        <v>40968</v>
      </c>
      <c r="N552">
        <v>1332306000</v>
      </c>
      <c r="O552" s="10">
        <v>40989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18"/>
        <v>59</v>
      </c>
      <c r="G553" t="s">
        <v>14</v>
      </c>
      <c r="H553">
        <v>2779</v>
      </c>
      <c r="I553" s="12">
        <f t="shared" si="19"/>
        <v>3.8225584594222832</v>
      </c>
      <c r="J553" t="s">
        <v>26</v>
      </c>
      <c r="K553" t="s">
        <v>27</v>
      </c>
      <c r="L553">
        <v>1419055200</v>
      </c>
      <c r="M553" s="8">
        <v>41993</v>
      </c>
      <c r="N553">
        <v>1422511200</v>
      </c>
      <c r="O553" s="10">
        <v>42033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18"/>
        <v>99</v>
      </c>
      <c r="G554" t="s">
        <v>14</v>
      </c>
      <c r="H554">
        <v>92</v>
      </c>
      <c r="I554" s="12">
        <f t="shared" si="19"/>
        <v>0.12654745529573591</v>
      </c>
      <c r="J554" t="s">
        <v>21</v>
      </c>
      <c r="K554" t="s">
        <v>22</v>
      </c>
      <c r="L554">
        <v>1480140000</v>
      </c>
      <c r="M554" s="8">
        <v>42700</v>
      </c>
      <c r="N554">
        <v>1480312800</v>
      </c>
      <c r="O554" s="10">
        <v>42702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18"/>
        <v>44</v>
      </c>
      <c r="G555" t="s">
        <v>14</v>
      </c>
      <c r="H555">
        <v>1028</v>
      </c>
      <c r="I555" s="12">
        <f t="shared" si="19"/>
        <v>1.4140302613480056</v>
      </c>
      <c r="J555" t="s">
        <v>21</v>
      </c>
      <c r="K555" t="s">
        <v>22</v>
      </c>
      <c r="L555">
        <v>1293948000</v>
      </c>
      <c r="M555" s="8">
        <v>40545</v>
      </c>
      <c r="N555">
        <v>1294034400</v>
      </c>
      <c r="O555" s="10">
        <v>40546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18"/>
        <v>152</v>
      </c>
      <c r="G556" t="s">
        <v>20</v>
      </c>
      <c r="H556">
        <v>554</v>
      </c>
      <c r="I556" s="12">
        <f t="shared" si="19"/>
        <v>0.76203576341127921</v>
      </c>
      <c r="J556" t="s">
        <v>15</v>
      </c>
      <c r="K556" t="s">
        <v>16</v>
      </c>
      <c r="L556">
        <v>1482127200</v>
      </c>
      <c r="M556" s="8">
        <v>42723</v>
      </c>
      <c r="N556">
        <v>1482645600</v>
      </c>
      <c r="O556" s="10">
        <v>42729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18"/>
        <v>224</v>
      </c>
      <c r="G557" t="s">
        <v>20</v>
      </c>
      <c r="H557">
        <v>135</v>
      </c>
      <c r="I557" s="12">
        <f t="shared" si="19"/>
        <v>0.18569463548830811</v>
      </c>
      <c r="J557" t="s">
        <v>36</v>
      </c>
      <c r="K557" t="s">
        <v>37</v>
      </c>
      <c r="L557">
        <v>1396414800</v>
      </c>
      <c r="M557" s="8">
        <v>41731</v>
      </c>
      <c r="N557">
        <v>1399093200</v>
      </c>
      <c r="O557" s="10">
        <v>41762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18"/>
        <v>240</v>
      </c>
      <c r="G558" t="s">
        <v>20</v>
      </c>
      <c r="H558">
        <v>122</v>
      </c>
      <c r="I558" s="12">
        <f t="shared" si="19"/>
        <v>0.16781292984869325</v>
      </c>
      <c r="J558" t="s">
        <v>21</v>
      </c>
      <c r="K558" t="s">
        <v>22</v>
      </c>
      <c r="L558">
        <v>1315285200</v>
      </c>
      <c r="M558" s="8">
        <v>40792</v>
      </c>
      <c r="N558">
        <v>1315890000</v>
      </c>
      <c r="O558" s="10">
        <v>40799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18"/>
        <v>199</v>
      </c>
      <c r="G559" t="s">
        <v>20</v>
      </c>
      <c r="H559">
        <v>221</v>
      </c>
      <c r="I559" s="12">
        <f t="shared" si="19"/>
        <v>0.30398899587345257</v>
      </c>
      <c r="J559" t="s">
        <v>21</v>
      </c>
      <c r="K559" t="s">
        <v>22</v>
      </c>
      <c r="L559">
        <v>1443762000</v>
      </c>
      <c r="M559" s="8">
        <v>42279</v>
      </c>
      <c r="N559">
        <v>1444021200</v>
      </c>
      <c r="O559" s="10">
        <v>42282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18"/>
        <v>137</v>
      </c>
      <c r="G560" t="s">
        <v>20</v>
      </c>
      <c r="H560">
        <v>126</v>
      </c>
      <c r="I560" s="12">
        <f t="shared" si="19"/>
        <v>0.17331499312242091</v>
      </c>
      <c r="J560" t="s">
        <v>21</v>
      </c>
      <c r="K560" t="s">
        <v>22</v>
      </c>
      <c r="L560">
        <v>1456293600</v>
      </c>
      <c r="M560" s="8">
        <v>42424</v>
      </c>
      <c r="N560">
        <v>1460005200</v>
      </c>
      <c r="O560" s="10">
        <v>42467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18"/>
        <v>101</v>
      </c>
      <c r="G561" t="s">
        <v>20</v>
      </c>
      <c r="H561">
        <v>1022</v>
      </c>
      <c r="I561" s="12">
        <f t="shared" si="19"/>
        <v>1.4057771664374141</v>
      </c>
      <c r="J561" t="s">
        <v>21</v>
      </c>
      <c r="K561" t="s">
        <v>22</v>
      </c>
      <c r="L561">
        <v>1470114000</v>
      </c>
      <c r="M561" s="8">
        <v>42584</v>
      </c>
      <c r="N561">
        <v>1470718800</v>
      </c>
      <c r="O561" s="10">
        <v>42591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18"/>
        <v>794</v>
      </c>
      <c r="G562" t="s">
        <v>20</v>
      </c>
      <c r="H562">
        <v>3177</v>
      </c>
      <c r="I562" s="12">
        <f t="shared" si="19"/>
        <v>4.3700137551581841</v>
      </c>
      <c r="J562" t="s">
        <v>21</v>
      </c>
      <c r="K562" t="s">
        <v>22</v>
      </c>
      <c r="L562">
        <v>1321596000</v>
      </c>
      <c r="M562" s="8">
        <v>40865</v>
      </c>
      <c r="N562">
        <v>1325052000</v>
      </c>
      <c r="O562" s="10">
        <v>40905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18"/>
        <v>370</v>
      </c>
      <c r="G563" t="s">
        <v>20</v>
      </c>
      <c r="H563">
        <v>198</v>
      </c>
      <c r="I563" s="12">
        <f t="shared" si="19"/>
        <v>0.27235213204951858</v>
      </c>
      <c r="J563" t="s">
        <v>98</v>
      </c>
      <c r="K563" t="s">
        <v>99</v>
      </c>
      <c r="L563">
        <v>1318827600</v>
      </c>
      <c r="M563" s="8">
        <v>40833</v>
      </c>
      <c r="N563">
        <v>1319000400</v>
      </c>
      <c r="O563" s="10">
        <v>40835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18"/>
        <v>13</v>
      </c>
      <c r="G564" t="s">
        <v>14</v>
      </c>
      <c r="H564">
        <v>26</v>
      </c>
      <c r="I564" s="12">
        <f t="shared" si="19"/>
        <v>3.5763411279229711E-2</v>
      </c>
      <c r="J564" t="s">
        <v>98</v>
      </c>
      <c r="K564" t="s">
        <v>99</v>
      </c>
      <c r="L564">
        <v>1552366800</v>
      </c>
      <c r="M564" s="8">
        <v>43536</v>
      </c>
      <c r="N564">
        <v>1552539600</v>
      </c>
      <c r="O564" s="10">
        <v>43538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18"/>
        <v>138</v>
      </c>
      <c r="G565" t="s">
        <v>20</v>
      </c>
      <c r="H565">
        <v>85</v>
      </c>
      <c r="I565" s="12">
        <f t="shared" si="19"/>
        <v>0.11691884456671252</v>
      </c>
      <c r="J565" t="s">
        <v>26</v>
      </c>
      <c r="K565" t="s">
        <v>27</v>
      </c>
      <c r="L565">
        <v>1542088800</v>
      </c>
      <c r="M565" s="8">
        <v>43417</v>
      </c>
      <c r="N565">
        <v>1543816800</v>
      </c>
      <c r="O565" s="10">
        <v>43437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18"/>
        <v>84</v>
      </c>
      <c r="G566" t="s">
        <v>14</v>
      </c>
      <c r="H566">
        <v>1790</v>
      </c>
      <c r="I566" s="12">
        <f t="shared" si="19"/>
        <v>2.4621733149931226</v>
      </c>
      <c r="J566" t="s">
        <v>21</v>
      </c>
      <c r="K566" t="s">
        <v>22</v>
      </c>
      <c r="L566">
        <v>1426395600</v>
      </c>
      <c r="M566" s="8">
        <v>42078</v>
      </c>
      <c r="N566">
        <v>1427086800</v>
      </c>
      <c r="O566" s="10">
        <v>42086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18"/>
        <v>205</v>
      </c>
      <c r="G567" t="s">
        <v>20</v>
      </c>
      <c r="H567">
        <v>3596</v>
      </c>
      <c r="I567" s="12">
        <f t="shared" si="19"/>
        <v>4.9463548830811552</v>
      </c>
      <c r="J567" t="s">
        <v>21</v>
      </c>
      <c r="K567" t="s">
        <v>22</v>
      </c>
      <c r="L567">
        <v>1321336800</v>
      </c>
      <c r="M567" s="8">
        <v>40862</v>
      </c>
      <c r="N567">
        <v>1323064800</v>
      </c>
      <c r="O567" s="10">
        <v>40882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18"/>
        <v>44</v>
      </c>
      <c r="G568" t="s">
        <v>14</v>
      </c>
      <c r="H568">
        <v>37</v>
      </c>
      <c r="I568" s="12">
        <f t="shared" si="19"/>
        <v>5.0894085281980743E-2</v>
      </c>
      <c r="J568" t="s">
        <v>21</v>
      </c>
      <c r="K568" t="s">
        <v>22</v>
      </c>
      <c r="L568">
        <v>1456293600</v>
      </c>
      <c r="M568" s="8">
        <v>42424</v>
      </c>
      <c r="N568">
        <v>1458277200</v>
      </c>
      <c r="O568" s="10">
        <v>42447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18"/>
        <v>219</v>
      </c>
      <c r="G569" t="s">
        <v>20</v>
      </c>
      <c r="H569">
        <v>244</v>
      </c>
      <c r="I569" s="12">
        <f t="shared" si="19"/>
        <v>0.33562585969738651</v>
      </c>
      <c r="J569" t="s">
        <v>21</v>
      </c>
      <c r="K569" t="s">
        <v>22</v>
      </c>
      <c r="L569">
        <v>1404968400</v>
      </c>
      <c r="M569" s="8">
        <v>41830</v>
      </c>
      <c r="N569">
        <v>1405141200</v>
      </c>
      <c r="O569" s="10">
        <v>41832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18"/>
        <v>186</v>
      </c>
      <c r="G570" t="s">
        <v>20</v>
      </c>
      <c r="H570">
        <v>5180</v>
      </c>
      <c r="I570" s="12">
        <f t="shared" si="19"/>
        <v>7.1251719394773039</v>
      </c>
      <c r="J570" t="s">
        <v>21</v>
      </c>
      <c r="K570" t="s">
        <v>22</v>
      </c>
      <c r="L570">
        <v>1279170000</v>
      </c>
      <c r="M570" s="8">
        <v>40374</v>
      </c>
      <c r="N570">
        <v>1283058000</v>
      </c>
      <c r="O570" s="10">
        <v>40419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18"/>
        <v>237</v>
      </c>
      <c r="G571" t="s">
        <v>20</v>
      </c>
      <c r="H571">
        <v>589</v>
      </c>
      <c r="I571" s="12">
        <f t="shared" si="19"/>
        <v>0.81017881705639616</v>
      </c>
      <c r="J571" t="s">
        <v>107</v>
      </c>
      <c r="K571" t="s">
        <v>108</v>
      </c>
      <c r="L571">
        <v>1294725600</v>
      </c>
      <c r="M571" s="8">
        <v>40554</v>
      </c>
      <c r="N571">
        <v>1295762400</v>
      </c>
      <c r="O571" s="10">
        <v>40566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18"/>
        <v>306</v>
      </c>
      <c r="G572" t="s">
        <v>20</v>
      </c>
      <c r="H572">
        <v>2725</v>
      </c>
      <c r="I572" s="12">
        <f t="shared" si="19"/>
        <v>3.7482806052269599</v>
      </c>
      <c r="J572" t="s">
        <v>21</v>
      </c>
      <c r="K572" t="s">
        <v>22</v>
      </c>
      <c r="L572">
        <v>1419055200</v>
      </c>
      <c r="M572" s="8">
        <v>41993</v>
      </c>
      <c r="N572">
        <v>1419573600</v>
      </c>
      <c r="O572" s="10">
        <v>41999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18"/>
        <v>94</v>
      </c>
      <c r="G573" t="s">
        <v>14</v>
      </c>
      <c r="H573">
        <v>35</v>
      </c>
      <c r="I573" s="12">
        <f t="shared" si="19"/>
        <v>4.8143053645116916E-2</v>
      </c>
      <c r="J573" t="s">
        <v>107</v>
      </c>
      <c r="K573" t="s">
        <v>108</v>
      </c>
      <c r="L573">
        <v>1434690000</v>
      </c>
      <c r="M573" s="8">
        <v>42174</v>
      </c>
      <c r="N573">
        <v>1438750800</v>
      </c>
      <c r="O573" s="10">
        <v>42221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18"/>
        <v>54</v>
      </c>
      <c r="G574" t="s">
        <v>74</v>
      </c>
      <c r="H574">
        <v>94</v>
      </c>
      <c r="I574" s="12">
        <f t="shared" si="19"/>
        <v>0.12929848693259974</v>
      </c>
      <c r="J574" t="s">
        <v>21</v>
      </c>
      <c r="K574" t="s">
        <v>22</v>
      </c>
      <c r="L574">
        <v>1443416400</v>
      </c>
      <c r="M574" s="8">
        <v>42275</v>
      </c>
      <c r="N574">
        <v>1444798800</v>
      </c>
      <c r="O574" s="10">
        <v>42291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18"/>
        <v>112</v>
      </c>
      <c r="G575" t="s">
        <v>20</v>
      </c>
      <c r="H575">
        <v>300</v>
      </c>
      <c r="I575" s="12">
        <f t="shared" si="19"/>
        <v>0.4126547455295736</v>
      </c>
      <c r="J575" t="s">
        <v>21</v>
      </c>
      <c r="K575" t="s">
        <v>22</v>
      </c>
      <c r="L575">
        <v>1399006800</v>
      </c>
      <c r="M575" s="8">
        <v>41761</v>
      </c>
      <c r="N575">
        <v>1399179600</v>
      </c>
      <c r="O575" s="10">
        <v>41763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18"/>
        <v>369</v>
      </c>
      <c r="G576" t="s">
        <v>20</v>
      </c>
      <c r="H576">
        <v>144</v>
      </c>
      <c r="I576" s="12">
        <f t="shared" si="19"/>
        <v>0.19807427785419532</v>
      </c>
      <c r="J576" t="s">
        <v>21</v>
      </c>
      <c r="K576" t="s">
        <v>22</v>
      </c>
      <c r="L576">
        <v>1575698400</v>
      </c>
      <c r="M576" s="8">
        <v>43806</v>
      </c>
      <c r="N576">
        <v>1576562400</v>
      </c>
      <c r="O576" s="10">
        <v>43816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18"/>
        <v>63</v>
      </c>
      <c r="G577" t="s">
        <v>14</v>
      </c>
      <c r="H577">
        <v>558</v>
      </c>
      <c r="I577" s="12">
        <f t="shared" si="19"/>
        <v>0.76753782668500692</v>
      </c>
      <c r="J577" t="s">
        <v>21</v>
      </c>
      <c r="K577" t="s">
        <v>22</v>
      </c>
      <c r="L577">
        <v>1400562000</v>
      </c>
      <c r="M577" s="8">
        <v>41779</v>
      </c>
      <c r="N577">
        <v>1400821200</v>
      </c>
      <c r="O577" s="10">
        <v>41782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18"/>
        <v>65</v>
      </c>
      <c r="G578" t="s">
        <v>14</v>
      </c>
      <c r="H578">
        <v>64</v>
      </c>
      <c r="I578" s="12">
        <f t="shared" si="19"/>
        <v>8.8033012379642367E-2</v>
      </c>
      <c r="J578" t="s">
        <v>21</v>
      </c>
      <c r="K578" t="s">
        <v>22</v>
      </c>
      <c r="L578">
        <v>1509512400</v>
      </c>
      <c r="M578" s="8">
        <v>43040</v>
      </c>
      <c r="N578">
        <v>1510984800</v>
      </c>
      <c r="O578" s="10">
        <v>43057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20">ROUND(SUM(E579/D579)*100,0)</f>
        <v>19</v>
      </c>
      <c r="G579" t="s">
        <v>74</v>
      </c>
      <c r="H579">
        <v>37</v>
      </c>
      <c r="I579" s="12">
        <f t="shared" si="19"/>
        <v>5.0894085281980743E-2</v>
      </c>
      <c r="J579" t="s">
        <v>21</v>
      </c>
      <c r="K579" t="s">
        <v>22</v>
      </c>
      <c r="L579">
        <v>1299823200</v>
      </c>
      <c r="M579" s="8">
        <v>40613</v>
      </c>
      <c r="N579">
        <v>1302066000</v>
      </c>
      <c r="O579" s="10">
        <v>40639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20"/>
        <v>17</v>
      </c>
      <c r="G580" t="s">
        <v>14</v>
      </c>
      <c r="H580">
        <v>245</v>
      </c>
      <c r="I580" s="12">
        <f t="shared" si="19"/>
        <v>0.33700137551581844</v>
      </c>
      <c r="J580" t="s">
        <v>21</v>
      </c>
      <c r="K580" t="s">
        <v>22</v>
      </c>
      <c r="L580">
        <v>1322719200</v>
      </c>
      <c r="M580" s="8">
        <v>40878</v>
      </c>
      <c r="N580">
        <v>1322978400</v>
      </c>
      <c r="O580" s="10">
        <v>40881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20"/>
        <v>101</v>
      </c>
      <c r="G581" t="s">
        <v>20</v>
      </c>
      <c r="H581">
        <v>87</v>
      </c>
      <c r="I581" s="12">
        <f t="shared" si="19"/>
        <v>0.11966987620357634</v>
      </c>
      <c r="J581" t="s">
        <v>21</v>
      </c>
      <c r="K581" t="s">
        <v>22</v>
      </c>
      <c r="L581">
        <v>1312693200</v>
      </c>
      <c r="M581" s="8">
        <v>40762</v>
      </c>
      <c r="N581">
        <v>1313730000</v>
      </c>
      <c r="O581" s="10">
        <v>40774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20"/>
        <v>342</v>
      </c>
      <c r="G582" t="s">
        <v>20</v>
      </c>
      <c r="H582">
        <v>3116</v>
      </c>
      <c r="I582" s="12">
        <f t="shared" si="19"/>
        <v>4.2861072902338373</v>
      </c>
      <c r="J582" t="s">
        <v>21</v>
      </c>
      <c r="K582" t="s">
        <v>22</v>
      </c>
      <c r="L582">
        <v>1393394400</v>
      </c>
      <c r="M582" s="8">
        <v>41696</v>
      </c>
      <c r="N582">
        <v>1394085600</v>
      </c>
      <c r="O582" s="10">
        <v>41704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20"/>
        <v>64</v>
      </c>
      <c r="G583" t="s">
        <v>14</v>
      </c>
      <c r="H583">
        <v>71</v>
      </c>
      <c r="I583" s="12">
        <f t="shared" si="19"/>
        <v>9.7661623108665746E-2</v>
      </c>
      <c r="J583" t="s">
        <v>21</v>
      </c>
      <c r="K583" t="s">
        <v>22</v>
      </c>
      <c r="L583">
        <v>1304053200</v>
      </c>
      <c r="M583" s="8">
        <v>40662</v>
      </c>
      <c r="N583">
        <v>1305349200</v>
      </c>
      <c r="O583" s="10">
        <v>40677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20"/>
        <v>52</v>
      </c>
      <c r="G584" t="s">
        <v>14</v>
      </c>
      <c r="H584">
        <v>42</v>
      </c>
      <c r="I584" s="12">
        <f t="shared" si="19"/>
        <v>5.7771664374140302E-2</v>
      </c>
      <c r="J584" t="s">
        <v>21</v>
      </c>
      <c r="K584" t="s">
        <v>22</v>
      </c>
      <c r="L584">
        <v>1433912400</v>
      </c>
      <c r="M584" s="8">
        <v>42165</v>
      </c>
      <c r="N584">
        <v>1434344400</v>
      </c>
      <c r="O584" s="10">
        <v>42170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20"/>
        <v>322</v>
      </c>
      <c r="G585" t="s">
        <v>20</v>
      </c>
      <c r="H585">
        <v>909</v>
      </c>
      <c r="I585" s="12">
        <f t="shared" si="19"/>
        <v>1.250343878954608</v>
      </c>
      <c r="J585" t="s">
        <v>21</v>
      </c>
      <c r="K585" t="s">
        <v>22</v>
      </c>
      <c r="L585">
        <v>1329717600</v>
      </c>
      <c r="M585" s="8">
        <v>40959</v>
      </c>
      <c r="N585">
        <v>1331186400</v>
      </c>
      <c r="O585" s="10">
        <v>40976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20"/>
        <v>120</v>
      </c>
      <c r="G586" t="s">
        <v>20</v>
      </c>
      <c r="H586">
        <v>1613</v>
      </c>
      <c r="I586" s="12">
        <f t="shared" si="19"/>
        <v>2.2187070151306738</v>
      </c>
      <c r="J586" t="s">
        <v>21</v>
      </c>
      <c r="K586" t="s">
        <v>22</v>
      </c>
      <c r="L586">
        <v>1335330000</v>
      </c>
      <c r="M586" s="8">
        <v>41024</v>
      </c>
      <c r="N586">
        <v>1336539600</v>
      </c>
      <c r="O586" s="10">
        <v>41038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20"/>
        <v>147</v>
      </c>
      <c r="G587" t="s">
        <v>20</v>
      </c>
      <c r="H587">
        <v>136</v>
      </c>
      <c r="I587" s="12">
        <f t="shared" si="19"/>
        <v>0.18707015130674004</v>
      </c>
      <c r="J587" t="s">
        <v>21</v>
      </c>
      <c r="K587" t="s">
        <v>22</v>
      </c>
      <c r="L587">
        <v>1268888400</v>
      </c>
      <c r="M587" s="8">
        <v>40255</v>
      </c>
      <c r="N587">
        <v>1269752400</v>
      </c>
      <c r="O587" s="10">
        <v>40265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20"/>
        <v>951</v>
      </c>
      <c r="G588" t="s">
        <v>20</v>
      </c>
      <c r="H588">
        <v>130</v>
      </c>
      <c r="I588" s="12">
        <f t="shared" si="19"/>
        <v>0.17881705639614856</v>
      </c>
      <c r="J588" t="s">
        <v>21</v>
      </c>
      <c r="K588" t="s">
        <v>22</v>
      </c>
      <c r="L588">
        <v>1289973600</v>
      </c>
      <c r="M588" s="8">
        <v>40499</v>
      </c>
      <c r="N588">
        <v>1291615200</v>
      </c>
      <c r="O588" s="10">
        <v>40518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20"/>
        <v>73</v>
      </c>
      <c r="G589" t="s">
        <v>14</v>
      </c>
      <c r="H589">
        <v>156</v>
      </c>
      <c r="I589" s="12">
        <f t="shared" si="19"/>
        <v>0.21458046767537828</v>
      </c>
      <c r="J589" t="s">
        <v>15</v>
      </c>
      <c r="K589" t="s">
        <v>16</v>
      </c>
      <c r="L589">
        <v>1547877600</v>
      </c>
      <c r="M589" s="8">
        <v>43484</v>
      </c>
      <c r="N589">
        <v>1552366800</v>
      </c>
      <c r="O589" s="10">
        <v>43536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20"/>
        <v>79</v>
      </c>
      <c r="G590" t="s">
        <v>14</v>
      </c>
      <c r="H590">
        <v>1368</v>
      </c>
      <c r="I590" s="12">
        <f t="shared" si="19"/>
        <v>1.8817056396148555</v>
      </c>
      <c r="J590" t="s">
        <v>40</v>
      </c>
      <c r="K590" t="s">
        <v>41</v>
      </c>
      <c r="L590">
        <v>1269493200</v>
      </c>
      <c r="M590" s="8">
        <v>40262</v>
      </c>
      <c r="N590">
        <v>1272171600</v>
      </c>
      <c r="O590" s="10">
        <v>40293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20"/>
        <v>65</v>
      </c>
      <c r="G591" t="s">
        <v>14</v>
      </c>
      <c r="H591">
        <v>102</v>
      </c>
      <c r="I591" s="12">
        <f t="shared" si="19"/>
        <v>0.14030261348005502</v>
      </c>
      <c r="J591" t="s">
        <v>21</v>
      </c>
      <c r="K591" t="s">
        <v>22</v>
      </c>
      <c r="L591">
        <v>1436072400</v>
      </c>
      <c r="M591" s="8">
        <v>42190</v>
      </c>
      <c r="N591">
        <v>1436677200</v>
      </c>
      <c r="O591" s="10">
        <v>42197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20"/>
        <v>82</v>
      </c>
      <c r="G592" t="s">
        <v>14</v>
      </c>
      <c r="H592">
        <v>86</v>
      </c>
      <c r="I592" s="12">
        <f t="shared" si="19"/>
        <v>0.11829436038514443</v>
      </c>
      <c r="J592" t="s">
        <v>26</v>
      </c>
      <c r="K592" t="s">
        <v>27</v>
      </c>
      <c r="L592">
        <v>1419141600</v>
      </c>
      <c r="M592" s="8">
        <v>41994</v>
      </c>
      <c r="N592">
        <v>1420092000</v>
      </c>
      <c r="O592" s="10">
        <v>42005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20"/>
        <v>1038</v>
      </c>
      <c r="G593" t="s">
        <v>20</v>
      </c>
      <c r="H593">
        <v>102</v>
      </c>
      <c r="I593" s="12">
        <f t="shared" si="19"/>
        <v>0.14030261348005502</v>
      </c>
      <c r="J593" t="s">
        <v>21</v>
      </c>
      <c r="K593" t="s">
        <v>22</v>
      </c>
      <c r="L593">
        <v>1279083600</v>
      </c>
      <c r="M593" s="8">
        <v>40373</v>
      </c>
      <c r="N593">
        <v>1279947600</v>
      </c>
      <c r="O593" s="10">
        <v>40383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20"/>
        <v>13</v>
      </c>
      <c r="G594" t="s">
        <v>14</v>
      </c>
      <c r="H594">
        <v>253</v>
      </c>
      <c r="I594" s="12">
        <f t="shared" si="19"/>
        <v>0.34800550206327374</v>
      </c>
      <c r="J594" t="s">
        <v>21</v>
      </c>
      <c r="K594" t="s">
        <v>22</v>
      </c>
      <c r="L594">
        <v>1401426000</v>
      </c>
      <c r="M594" s="8">
        <v>41789</v>
      </c>
      <c r="N594">
        <v>1402203600</v>
      </c>
      <c r="O594" s="10">
        <v>41798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20"/>
        <v>155</v>
      </c>
      <c r="G595" t="s">
        <v>20</v>
      </c>
      <c r="H595">
        <v>4006</v>
      </c>
      <c r="I595" s="12">
        <f t="shared" si="19"/>
        <v>5.5103163686382395</v>
      </c>
      <c r="J595" t="s">
        <v>21</v>
      </c>
      <c r="K595" t="s">
        <v>22</v>
      </c>
      <c r="L595">
        <v>1395810000</v>
      </c>
      <c r="M595" s="8">
        <v>41724</v>
      </c>
      <c r="N595">
        <v>1396933200</v>
      </c>
      <c r="O595" s="10">
        <v>41737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20"/>
        <v>7</v>
      </c>
      <c r="G596" t="s">
        <v>14</v>
      </c>
      <c r="H596">
        <v>157</v>
      </c>
      <c r="I596" s="12">
        <f t="shared" si="19"/>
        <v>0.21595598349381018</v>
      </c>
      <c r="J596" t="s">
        <v>21</v>
      </c>
      <c r="K596" t="s">
        <v>22</v>
      </c>
      <c r="L596">
        <v>1467003600</v>
      </c>
      <c r="M596" s="8">
        <v>42548</v>
      </c>
      <c r="N596">
        <v>1467262800</v>
      </c>
      <c r="O596" s="10">
        <v>42551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20"/>
        <v>209</v>
      </c>
      <c r="G597" t="s">
        <v>20</v>
      </c>
      <c r="H597">
        <v>1629</v>
      </c>
      <c r="I597" s="12">
        <f t="shared" ref="I597:I660" si="21">SUM((H597/$H$1003))</f>
        <v>2.2407152682255846</v>
      </c>
      <c r="J597" t="s">
        <v>21</v>
      </c>
      <c r="K597" t="s">
        <v>22</v>
      </c>
      <c r="L597">
        <v>1268715600</v>
      </c>
      <c r="M597" s="8">
        <v>40253</v>
      </c>
      <c r="N597">
        <v>1270530000</v>
      </c>
      <c r="O597" s="10">
        <v>40274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20"/>
        <v>100</v>
      </c>
      <c r="G598" t="s">
        <v>14</v>
      </c>
      <c r="H598">
        <v>183</v>
      </c>
      <c r="I598" s="12">
        <f t="shared" si="21"/>
        <v>0.2517193947730399</v>
      </c>
      <c r="J598" t="s">
        <v>21</v>
      </c>
      <c r="K598" t="s">
        <v>22</v>
      </c>
      <c r="L598">
        <v>1457157600</v>
      </c>
      <c r="M598" s="8">
        <v>42434</v>
      </c>
      <c r="N598">
        <v>1457762400</v>
      </c>
      <c r="O598" s="10">
        <v>42441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20"/>
        <v>202</v>
      </c>
      <c r="G599" t="s">
        <v>20</v>
      </c>
      <c r="H599">
        <v>2188</v>
      </c>
      <c r="I599" s="12">
        <f t="shared" si="21"/>
        <v>3.0096286107290235</v>
      </c>
      <c r="J599" t="s">
        <v>21</v>
      </c>
      <c r="K599" t="s">
        <v>22</v>
      </c>
      <c r="L599">
        <v>1573970400</v>
      </c>
      <c r="M599" s="8">
        <v>43786</v>
      </c>
      <c r="N599">
        <v>1575525600</v>
      </c>
      <c r="O599" s="10">
        <v>43804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20"/>
        <v>162</v>
      </c>
      <c r="G600" t="s">
        <v>20</v>
      </c>
      <c r="H600">
        <v>2409</v>
      </c>
      <c r="I600" s="12">
        <f t="shared" si="21"/>
        <v>3.3136176066024761</v>
      </c>
      <c r="J600" t="s">
        <v>107</v>
      </c>
      <c r="K600" t="s">
        <v>108</v>
      </c>
      <c r="L600">
        <v>1276578000</v>
      </c>
      <c r="M600" s="8">
        <v>40344</v>
      </c>
      <c r="N600">
        <v>1279083600</v>
      </c>
      <c r="O600" s="10">
        <v>40373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20"/>
        <v>4</v>
      </c>
      <c r="G601" t="s">
        <v>14</v>
      </c>
      <c r="H601">
        <v>82</v>
      </c>
      <c r="I601" s="12">
        <f t="shared" si="21"/>
        <v>0.11279229711141678</v>
      </c>
      <c r="J601" t="s">
        <v>36</v>
      </c>
      <c r="K601" t="s">
        <v>37</v>
      </c>
      <c r="L601">
        <v>1423720800</v>
      </c>
      <c r="M601" s="8">
        <v>42047</v>
      </c>
      <c r="N601">
        <v>1424412000</v>
      </c>
      <c r="O601" s="10">
        <v>42055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20"/>
        <v>5</v>
      </c>
      <c r="G602" t="s">
        <v>14</v>
      </c>
      <c r="H602">
        <v>1</v>
      </c>
      <c r="I602" s="12">
        <f t="shared" si="21"/>
        <v>1.375515818431912E-3</v>
      </c>
      <c r="J602" t="s">
        <v>40</v>
      </c>
      <c r="K602" t="s">
        <v>41</v>
      </c>
      <c r="L602">
        <v>1375160400</v>
      </c>
      <c r="M602" s="8">
        <v>41485</v>
      </c>
      <c r="N602">
        <v>1376197200</v>
      </c>
      <c r="O602" s="10">
        <v>41497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20"/>
        <v>207</v>
      </c>
      <c r="G603" t="s">
        <v>20</v>
      </c>
      <c r="H603">
        <v>194</v>
      </c>
      <c r="I603" s="12">
        <f t="shared" si="21"/>
        <v>0.26685006877579093</v>
      </c>
      <c r="J603" t="s">
        <v>21</v>
      </c>
      <c r="K603" t="s">
        <v>22</v>
      </c>
      <c r="L603">
        <v>1401426000</v>
      </c>
      <c r="M603" s="8">
        <v>41789</v>
      </c>
      <c r="N603">
        <v>1402894800</v>
      </c>
      <c r="O603" s="10">
        <v>41806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20"/>
        <v>128</v>
      </c>
      <c r="G604" t="s">
        <v>20</v>
      </c>
      <c r="H604">
        <v>1140</v>
      </c>
      <c r="I604" s="12">
        <f t="shared" si="21"/>
        <v>1.5680880330123796</v>
      </c>
      <c r="J604" t="s">
        <v>21</v>
      </c>
      <c r="K604" t="s">
        <v>22</v>
      </c>
      <c r="L604">
        <v>1433480400</v>
      </c>
      <c r="M604" s="8">
        <v>42160</v>
      </c>
      <c r="N604">
        <v>1434430800</v>
      </c>
      <c r="O604" s="10">
        <v>42171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20"/>
        <v>120</v>
      </c>
      <c r="G605" t="s">
        <v>20</v>
      </c>
      <c r="H605">
        <v>102</v>
      </c>
      <c r="I605" s="12">
        <f t="shared" si="21"/>
        <v>0.14030261348005502</v>
      </c>
      <c r="J605" t="s">
        <v>21</v>
      </c>
      <c r="K605" t="s">
        <v>22</v>
      </c>
      <c r="L605">
        <v>1555563600</v>
      </c>
      <c r="M605" s="8">
        <v>43573</v>
      </c>
      <c r="N605">
        <v>1557896400</v>
      </c>
      <c r="O605" s="10">
        <v>43600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20"/>
        <v>171</v>
      </c>
      <c r="G606" t="s">
        <v>20</v>
      </c>
      <c r="H606">
        <v>2857</v>
      </c>
      <c r="I606" s="12">
        <f t="shared" si="21"/>
        <v>3.9298486932599723</v>
      </c>
      <c r="J606" t="s">
        <v>21</v>
      </c>
      <c r="K606" t="s">
        <v>22</v>
      </c>
      <c r="L606">
        <v>1295676000</v>
      </c>
      <c r="M606" s="8">
        <v>40565</v>
      </c>
      <c r="N606">
        <v>1297490400</v>
      </c>
      <c r="O606" s="10">
        <v>40586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20"/>
        <v>187</v>
      </c>
      <c r="G607" t="s">
        <v>20</v>
      </c>
      <c r="H607">
        <v>107</v>
      </c>
      <c r="I607" s="12">
        <f t="shared" si="21"/>
        <v>0.14718019257221457</v>
      </c>
      <c r="J607" t="s">
        <v>21</v>
      </c>
      <c r="K607" t="s">
        <v>22</v>
      </c>
      <c r="L607">
        <v>1443848400</v>
      </c>
      <c r="M607" s="8">
        <v>42280</v>
      </c>
      <c r="N607">
        <v>1447394400</v>
      </c>
      <c r="O607" s="10">
        <v>42321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20"/>
        <v>188</v>
      </c>
      <c r="G608" t="s">
        <v>20</v>
      </c>
      <c r="H608">
        <v>160</v>
      </c>
      <c r="I608" s="12">
        <f t="shared" si="21"/>
        <v>0.2200825309491059</v>
      </c>
      <c r="J608" t="s">
        <v>40</v>
      </c>
      <c r="K608" t="s">
        <v>41</v>
      </c>
      <c r="L608">
        <v>1457330400</v>
      </c>
      <c r="M608" s="8">
        <v>42436</v>
      </c>
      <c r="N608">
        <v>1458277200</v>
      </c>
      <c r="O608" s="10">
        <v>42447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20"/>
        <v>131</v>
      </c>
      <c r="G609" t="s">
        <v>20</v>
      </c>
      <c r="H609">
        <v>2230</v>
      </c>
      <c r="I609" s="12">
        <f t="shared" si="21"/>
        <v>3.0674002751031635</v>
      </c>
      <c r="J609" t="s">
        <v>21</v>
      </c>
      <c r="K609" t="s">
        <v>22</v>
      </c>
      <c r="L609">
        <v>1395550800</v>
      </c>
      <c r="M609" s="8">
        <v>41721</v>
      </c>
      <c r="N609">
        <v>1395723600</v>
      </c>
      <c r="O609" s="10">
        <v>41723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20"/>
        <v>284</v>
      </c>
      <c r="G610" t="s">
        <v>20</v>
      </c>
      <c r="H610">
        <v>316</v>
      </c>
      <c r="I610" s="12">
        <f t="shared" si="21"/>
        <v>0.43466299862448421</v>
      </c>
      <c r="J610" t="s">
        <v>21</v>
      </c>
      <c r="K610" t="s">
        <v>22</v>
      </c>
      <c r="L610">
        <v>1551852000</v>
      </c>
      <c r="M610" s="8">
        <v>43530</v>
      </c>
      <c r="N610">
        <v>1552197600</v>
      </c>
      <c r="O610" s="10">
        <v>43534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20"/>
        <v>120</v>
      </c>
      <c r="G611" t="s">
        <v>20</v>
      </c>
      <c r="H611">
        <v>117</v>
      </c>
      <c r="I611" s="12">
        <f t="shared" si="21"/>
        <v>0.1609353507565337</v>
      </c>
      <c r="J611" t="s">
        <v>21</v>
      </c>
      <c r="K611" t="s">
        <v>22</v>
      </c>
      <c r="L611">
        <v>1547618400</v>
      </c>
      <c r="M611" s="8">
        <v>43481</v>
      </c>
      <c r="N611">
        <v>1549087200</v>
      </c>
      <c r="O611" s="10">
        <v>43498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20"/>
        <v>419</v>
      </c>
      <c r="G612" t="s">
        <v>20</v>
      </c>
      <c r="H612">
        <v>6406</v>
      </c>
      <c r="I612" s="12">
        <f t="shared" si="21"/>
        <v>8.8115543328748274</v>
      </c>
      <c r="J612" t="s">
        <v>21</v>
      </c>
      <c r="K612" t="s">
        <v>22</v>
      </c>
      <c r="L612">
        <v>1355637600</v>
      </c>
      <c r="M612" s="8">
        <v>41259</v>
      </c>
      <c r="N612">
        <v>1356847200</v>
      </c>
      <c r="O612" s="10">
        <v>41273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20"/>
        <v>14</v>
      </c>
      <c r="G613" t="s">
        <v>74</v>
      </c>
      <c r="H613">
        <v>15</v>
      </c>
      <c r="I613" s="12">
        <f t="shared" si="21"/>
        <v>2.0632737276478678E-2</v>
      </c>
      <c r="J613" t="s">
        <v>21</v>
      </c>
      <c r="K613" t="s">
        <v>22</v>
      </c>
      <c r="L613">
        <v>1374728400</v>
      </c>
      <c r="M613" s="8">
        <v>41480</v>
      </c>
      <c r="N613">
        <v>1375765200</v>
      </c>
      <c r="O613" s="10">
        <v>41492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20"/>
        <v>139</v>
      </c>
      <c r="G614" t="s">
        <v>20</v>
      </c>
      <c r="H614">
        <v>192</v>
      </c>
      <c r="I614" s="12">
        <f t="shared" si="21"/>
        <v>0.26409903713892707</v>
      </c>
      <c r="J614" t="s">
        <v>21</v>
      </c>
      <c r="K614" t="s">
        <v>22</v>
      </c>
      <c r="L614">
        <v>1287810000</v>
      </c>
      <c r="M614" s="8">
        <v>40474</v>
      </c>
      <c r="N614">
        <v>1289800800</v>
      </c>
      <c r="O614" s="10">
        <v>40497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20"/>
        <v>174</v>
      </c>
      <c r="G615" t="s">
        <v>20</v>
      </c>
      <c r="H615">
        <v>26</v>
      </c>
      <c r="I615" s="12">
        <f t="shared" si="21"/>
        <v>3.5763411279229711E-2</v>
      </c>
      <c r="J615" t="s">
        <v>15</v>
      </c>
      <c r="K615" t="s">
        <v>16</v>
      </c>
      <c r="L615">
        <v>1503723600</v>
      </c>
      <c r="M615" s="8">
        <v>42973</v>
      </c>
      <c r="N615">
        <v>1504501200</v>
      </c>
      <c r="O615" s="10">
        <v>42982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20"/>
        <v>155</v>
      </c>
      <c r="G616" t="s">
        <v>20</v>
      </c>
      <c r="H616">
        <v>723</v>
      </c>
      <c r="I616" s="12">
        <f t="shared" si="21"/>
        <v>0.9944979367262724</v>
      </c>
      <c r="J616" t="s">
        <v>21</v>
      </c>
      <c r="K616" t="s">
        <v>22</v>
      </c>
      <c r="L616">
        <v>1484114400</v>
      </c>
      <c r="M616" s="8">
        <v>42746</v>
      </c>
      <c r="N616">
        <v>1485669600</v>
      </c>
      <c r="O616" s="10">
        <v>42764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20"/>
        <v>170</v>
      </c>
      <c r="G617" t="s">
        <v>20</v>
      </c>
      <c r="H617">
        <v>170</v>
      </c>
      <c r="I617" s="12">
        <f t="shared" si="21"/>
        <v>0.23383768913342504</v>
      </c>
      <c r="J617" t="s">
        <v>107</v>
      </c>
      <c r="K617" t="s">
        <v>108</v>
      </c>
      <c r="L617">
        <v>1461906000</v>
      </c>
      <c r="M617" s="8">
        <v>42489</v>
      </c>
      <c r="N617">
        <v>1462770000</v>
      </c>
      <c r="O617" s="10">
        <v>42499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20"/>
        <v>190</v>
      </c>
      <c r="G618" t="s">
        <v>20</v>
      </c>
      <c r="H618">
        <v>238</v>
      </c>
      <c r="I618" s="12">
        <f t="shared" si="21"/>
        <v>0.32737276478679506</v>
      </c>
      <c r="J618" t="s">
        <v>40</v>
      </c>
      <c r="K618" t="s">
        <v>41</v>
      </c>
      <c r="L618">
        <v>1379653200</v>
      </c>
      <c r="M618" s="8">
        <v>41537</v>
      </c>
      <c r="N618">
        <v>1379739600</v>
      </c>
      <c r="O618" s="10">
        <v>41538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20"/>
        <v>250</v>
      </c>
      <c r="G619" t="s">
        <v>20</v>
      </c>
      <c r="H619">
        <v>55</v>
      </c>
      <c r="I619" s="12">
        <f t="shared" si="21"/>
        <v>7.5653370013755161E-2</v>
      </c>
      <c r="J619" t="s">
        <v>21</v>
      </c>
      <c r="K619" t="s">
        <v>22</v>
      </c>
      <c r="L619">
        <v>1401858000</v>
      </c>
      <c r="M619" s="8">
        <v>41794</v>
      </c>
      <c r="N619">
        <v>1402722000</v>
      </c>
      <c r="O619" s="10">
        <v>41804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20"/>
        <v>49</v>
      </c>
      <c r="G620" t="s">
        <v>14</v>
      </c>
      <c r="H620">
        <v>1198</v>
      </c>
      <c r="I620" s="12">
        <f t="shared" si="21"/>
        <v>1.6478679504814306</v>
      </c>
      <c r="J620" t="s">
        <v>21</v>
      </c>
      <c r="K620" t="s">
        <v>22</v>
      </c>
      <c r="L620">
        <v>1367470800</v>
      </c>
      <c r="M620" s="8">
        <v>41396</v>
      </c>
      <c r="N620">
        <v>1369285200</v>
      </c>
      <c r="O620" s="10">
        <v>41417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20"/>
        <v>28</v>
      </c>
      <c r="G621" t="s">
        <v>14</v>
      </c>
      <c r="H621">
        <v>648</v>
      </c>
      <c r="I621" s="12">
        <f t="shared" si="21"/>
        <v>0.89133425034387892</v>
      </c>
      <c r="J621" t="s">
        <v>21</v>
      </c>
      <c r="K621" t="s">
        <v>22</v>
      </c>
      <c r="L621">
        <v>1304658000</v>
      </c>
      <c r="M621" s="8">
        <v>40669</v>
      </c>
      <c r="N621">
        <v>1304744400</v>
      </c>
      <c r="O621" s="10">
        <v>40670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20"/>
        <v>268</v>
      </c>
      <c r="G622" t="s">
        <v>20</v>
      </c>
      <c r="H622">
        <v>128</v>
      </c>
      <c r="I622" s="12">
        <f t="shared" si="21"/>
        <v>0.17606602475928473</v>
      </c>
      <c r="J622" t="s">
        <v>26</v>
      </c>
      <c r="K622" t="s">
        <v>27</v>
      </c>
      <c r="L622">
        <v>1467954000</v>
      </c>
      <c r="M622" s="8">
        <v>42559</v>
      </c>
      <c r="N622">
        <v>1468299600</v>
      </c>
      <c r="O622" s="10">
        <v>42563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20"/>
        <v>620</v>
      </c>
      <c r="G623" t="s">
        <v>20</v>
      </c>
      <c r="H623">
        <v>2144</v>
      </c>
      <c r="I623" s="12">
        <f t="shared" si="21"/>
        <v>2.9491059147180194</v>
      </c>
      <c r="J623" t="s">
        <v>21</v>
      </c>
      <c r="K623" t="s">
        <v>22</v>
      </c>
      <c r="L623">
        <v>1473742800</v>
      </c>
      <c r="M623" s="8">
        <v>42626</v>
      </c>
      <c r="N623">
        <v>1474174800</v>
      </c>
      <c r="O623" s="10">
        <v>42631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20"/>
        <v>3</v>
      </c>
      <c r="G624" t="s">
        <v>14</v>
      </c>
      <c r="H624">
        <v>64</v>
      </c>
      <c r="I624" s="12">
        <f t="shared" si="21"/>
        <v>8.8033012379642367E-2</v>
      </c>
      <c r="J624" t="s">
        <v>21</v>
      </c>
      <c r="K624" t="s">
        <v>22</v>
      </c>
      <c r="L624">
        <v>1523768400</v>
      </c>
      <c r="M624" s="8">
        <v>43205</v>
      </c>
      <c r="N624">
        <v>1526014800</v>
      </c>
      <c r="O624" s="10">
        <v>43231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20"/>
        <v>160</v>
      </c>
      <c r="G625" t="s">
        <v>20</v>
      </c>
      <c r="H625">
        <v>2693</v>
      </c>
      <c r="I625" s="12">
        <f t="shared" si="21"/>
        <v>3.7042640990371387</v>
      </c>
      <c r="J625" t="s">
        <v>40</v>
      </c>
      <c r="K625" t="s">
        <v>41</v>
      </c>
      <c r="L625">
        <v>1437022800</v>
      </c>
      <c r="M625" s="8">
        <v>42201</v>
      </c>
      <c r="N625">
        <v>1437454800</v>
      </c>
      <c r="O625" s="10">
        <v>42206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20"/>
        <v>279</v>
      </c>
      <c r="G626" t="s">
        <v>20</v>
      </c>
      <c r="H626">
        <v>432</v>
      </c>
      <c r="I626" s="12">
        <f t="shared" si="21"/>
        <v>0.59422283356258598</v>
      </c>
      <c r="J626" t="s">
        <v>21</v>
      </c>
      <c r="K626" t="s">
        <v>22</v>
      </c>
      <c r="L626">
        <v>1422165600</v>
      </c>
      <c r="M626" s="8">
        <v>42029</v>
      </c>
      <c r="N626">
        <v>1422684000</v>
      </c>
      <c r="O626" s="10">
        <v>42035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20"/>
        <v>77</v>
      </c>
      <c r="G627" t="s">
        <v>14</v>
      </c>
      <c r="H627">
        <v>62</v>
      </c>
      <c r="I627" s="12">
        <f t="shared" si="21"/>
        <v>8.528198074277854E-2</v>
      </c>
      <c r="J627" t="s">
        <v>21</v>
      </c>
      <c r="K627" t="s">
        <v>22</v>
      </c>
      <c r="L627">
        <v>1580104800</v>
      </c>
      <c r="M627" s="8">
        <v>43857</v>
      </c>
      <c r="N627">
        <v>1581314400</v>
      </c>
      <c r="O627" s="10">
        <v>43871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20"/>
        <v>206</v>
      </c>
      <c r="G628" t="s">
        <v>20</v>
      </c>
      <c r="H628">
        <v>189</v>
      </c>
      <c r="I628" s="12">
        <f t="shared" si="21"/>
        <v>0.25997248968363135</v>
      </c>
      <c r="J628" t="s">
        <v>21</v>
      </c>
      <c r="K628" t="s">
        <v>22</v>
      </c>
      <c r="L628">
        <v>1285650000</v>
      </c>
      <c r="M628" s="8">
        <v>40449</v>
      </c>
      <c r="N628">
        <v>1286427600</v>
      </c>
      <c r="O628" s="10">
        <v>40458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20"/>
        <v>694</v>
      </c>
      <c r="G629" t="s">
        <v>20</v>
      </c>
      <c r="H629">
        <v>154</v>
      </c>
      <c r="I629" s="12">
        <f t="shared" si="21"/>
        <v>0.21182943603851445</v>
      </c>
      <c r="J629" t="s">
        <v>40</v>
      </c>
      <c r="K629" t="s">
        <v>41</v>
      </c>
      <c r="L629">
        <v>1276664400</v>
      </c>
      <c r="M629" s="8">
        <v>40345</v>
      </c>
      <c r="N629">
        <v>1278738000</v>
      </c>
      <c r="O629" s="10">
        <v>40369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20"/>
        <v>152</v>
      </c>
      <c r="G630" t="s">
        <v>20</v>
      </c>
      <c r="H630">
        <v>96</v>
      </c>
      <c r="I630" s="12">
        <f t="shared" si="21"/>
        <v>0.13204951856946354</v>
      </c>
      <c r="J630" t="s">
        <v>21</v>
      </c>
      <c r="K630" t="s">
        <v>22</v>
      </c>
      <c r="L630">
        <v>1286168400</v>
      </c>
      <c r="M630" s="8">
        <v>40455</v>
      </c>
      <c r="N630">
        <v>1286427600</v>
      </c>
      <c r="O630" s="10">
        <v>40458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20"/>
        <v>65</v>
      </c>
      <c r="G631" t="s">
        <v>14</v>
      </c>
      <c r="H631">
        <v>750</v>
      </c>
      <c r="I631" s="12">
        <f t="shared" si="21"/>
        <v>1.0316368638239339</v>
      </c>
      <c r="J631" t="s">
        <v>21</v>
      </c>
      <c r="K631" t="s">
        <v>22</v>
      </c>
      <c r="L631">
        <v>1467781200</v>
      </c>
      <c r="M631" s="8">
        <v>42557</v>
      </c>
      <c r="N631">
        <v>1467954000</v>
      </c>
      <c r="O631" s="10">
        <v>42559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20"/>
        <v>63</v>
      </c>
      <c r="G632" t="s">
        <v>74</v>
      </c>
      <c r="H632">
        <v>87</v>
      </c>
      <c r="I632" s="12">
        <f t="shared" si="21"/>
        <v>0.11966987620357634</v>
      </c>
      <c r="J632" t="s">
        <v>21</v>
      </c>
      <c r="K632" t="s">
        <v>22</v>
      </c>
      <c r="L632">
        <v>1556686800</v>
      </c>
      <c r="M632" s="8">
        <v>43586</v>
      </c>
      <c r="N632">
        <v>1557637200</v>
      </c>
      <c r="O632" s="10">
        <v>43597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20"/>
        <v>310</v>
      </c>
      <c r="G633" t="s">
        <v>20</v>
      </c>
      <c r="H633">
        <v>3063</v>
      </c>
      <c r="I633" s="12">
        <f t="shared" si="21"/>
        <v>4.2132049518569463</v>
      </c>
      <c r="J633" t="s">
        <v>21</v>
      </c>
      <c r="K633" t="s">
        <v>22</v>
      </c>
      <c r="L633">
        <v>1553576400</v>
      </c>
      <c r="M633" s="8">
        <v>43550</v>
      </c>
      <c r="N633">
        <v>1553922000</v>
      </c>
      <c r="O633" s="10">
        <v>43554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20"/>
        <v>43</v>
      </c>
      <c r="G634" t="s">
        <v>47</v>
      </c>
      <c r="H634">
        <v>278</v>
      </c>
      <c r="I634" s="12">
        <f t="shared" si="21"/>
        <v>0.38239339752407153</v>
      </c>
      <c r="J634" t="s">
        <v>21</v>
      </c>
      <c r="K634" t="s">
        <v>22</v>
      </c>
      <c r="L634">
        <v>1414904400</v>
      </c>
      <c r="M634" s="8">
        <v>41945</v>
      </c>
      <c r="N634">
        <v>1416463200</v>
      </c>
      <c r="O634" s="10">
        <v>41963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20"/>
        <v>83</v>
      </c>
      <c r="G635" t="s">
        <v>14</v>
      </c>
      <c r="H635">
        <v>105</v>
      </c>
      <c r="I635" s="12">
        <f t="shared" si="21"/>
        <v>0.14442916093535077</v>
      </c>
      <c r="J635" t="s">
        <v>21</v>
      </c>
      <c r="K635" t="s">
        <v>22</v>
      </c>
      <c r="L635">
        <v>1446876000</v>
      </c>
      <c r="M635" s="8">
        <v>42315</v>
      </c>
      <c r="N635">
        <v>1447221600</v>
      </c>
      <c r="O635" s="10">
        <v>42319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20"/>
        <v>79</v>
      </c>
      <c r="G636" t="s">
        <v>74</v>
      </c>
      <c r="H636">
        <v>1658</v>
      </c>
      <c r="I636" s="12">
        <f t="shared" si="21"/>
        <v>2.2806052269601103</v>
      </c>
      <c r="J636" t="s">
        <v>21</v>
      </c>
      <c r="K636" t="s">
        <v>22</v>
      </c>
      <c r="L636">
        <v>1490418000</v>
      </c>
      <c r="M636" s="8">
        <v>42819</v>
      </c>
      <c r="N636">
        <v>1491627600</v>
      </c>
      <c r="O636" s="10">
        <v>42833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20"/>
        <v>114</v>
      </c>
      <c r="G637" t="s">
        <v>20</v>
      </c>
      <c r="H637">
        <v>2266</v>
      </c>
      <c r="I637" s="12">
        <f t="shared" si="21"/>
        <v>3.1169188445667126</v>
      </c>
      <c r="J637" t="s">
        <v>21</v>
      </c>
      <c r="K637" t="s">
        <v>22</v>
      </c>
      <c r="L637">
        <v>1360389600</v>
      </c>
      <c r="M637" s="8">
        <v>41314</v>
      </c>
      <c r="N637">
        <v>1363150800</v>
      </c>
      <c r="O637" s="10">
        <v>41346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20"/>
        <v>65</v>
      </c>
      <c r="G638" t="s">
        <v>14</v>
      </c>
      <c r="H638">
        <v>2604</v>
      </c>
      <c r="I638" s="12">
        <f t="shared" si="21"/>
        <v>3.5818431911966986</v>
      </c>
      <c r="J638" t="s">
        <v>36</v>
      </c>
      <c r="K638" t="s">
        <v>37</v>
      </c>
      <c r="L638">
        <v>1326866400</v>
      </c>
      <c r="M638" s="8">
        <v>40926</v>
      </c>
      <c r="N638">
        <v>1330754400</v>
      </c>
      <c r="O638" s="10">
        <v>40971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20"/>
        <v>79</v>
      </c>
      <c r="G639" t="s">
        <v>14</v>
      </c>
      <c r="H639">
        <v>65</v>
      </c>
      <c r="I639" s="12">
        <f t="shared" si="21"/>
        <v>8.940852819807428E-2</v>
      </c>
      <c r="J639" t="s">
        <v>21</v>
      </c>
      <c r="K639" t="s">
        <v>22</v>
      </c>
      <c r="L639">
        <v>1479103200</v>
      </c>
      <c r="M639" s="8">
        <v>42688</v>
      </c>
      <c r="N639">
        <v>1479794400</v>
      </c>
      <c r="O639" s="10">
        <v>42696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20"/>
        <v>11</v>
      </c>
      <c r="G640" t="s">
        <v>14</v>
      </c>
      <c r="H640">
        <v>94</v>
      </c>
      <c r="I640" s="12">
        <f t="shared" si="21"/>
        <v>0.12929848693259974</v>
      </c>
      <c r="J640" t="s">
        <v>21</v>
      </c>
      <c r="K640" t="s">
        <v>22</v>
      </c>
      <c r="L640">
        <v>1280206800</v>
      </c>
      <c r="M640" s="8">
        <v>40386</v>
      </c>
      <c r="N640">
        <v>1281243600</v>
      </c>
      <c r="O640" s="10">
        <v>40398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20"/>
        <v>56</v>
      </c>
      <c r="G641" t="s">
        <v>47</v>
      </c>
      <c r="H641">
        <v>45</v>
      </c>
      <c r="I641" s="12">
        <f t="shared" si="21"/>
        <v>6.1898211829436035E-2</v>
      </c>
      <c r="J641" t="s">
        <v>21</v>
      </c>
      <c r="K641" t="s">
        <v>22</v>
      </c>
      <c r="L641">
        <v>1532754000</v>
      </c>
      <c r="M641" s="8">
        <v>43309</v>
      </c>
      <c r="N641">
        <v>1532754000</v>
      </c>
      <c r="O641" s="10">
        <v>43309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20"/>
        <v>17</v>
      </c>
      <c r="G642" t="s">
        <v>14</v>
      </c>
      <c r="H642">
        <v>257</v>
      </c>
      <c r="I642" s="12">
        <f t="shared" si="21"/>
        <v>0.35350756533700139</v>
      </c>
      <c r="J642" t="s">
        <v>21</v>
      </c>
      <c r="K642" t="s">
        <v>22</v>
      </c>
      <c r="L642">
        <v>1453096800</v>
      </c>
      <c r="M642" s="8">
        <v>42387</v>
      </c>
      <c r="N642">
        <v>1453356000</v>
      </c>
      <c r="O642" s="10">
        <v>42390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22">ROUND(SUM(E643/D643)*100,0)</f>
        <v>120</v>
      </c>
      <c r="G643" t="s">
        <v>20</v>
      </c>
      <c r="H643">
        <v>194</v>
      </c>
      <c r="I643" s="12">
        <f t="shared" si="21"/>
        <v>0.26685006877579093</v>
      </c>
      <c r="J643" t="s">
        <v>98</v>
      </c>
      <c r="K643" t="s">
        <v>99</v>
      </c>
      <c r="L643">
        <v>1487570400</v>
      </c>
      <c r="M643" s="8">
        <v>42786</v>
      </c>
      <c r="N643">
        <v>1489986000</v>
      </c>
      <c r="O643" s="10">
        <v>42814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22"/>
        <v>145</v>
      </c>
      <c r="G644" t="s">
        <v>20</v>
      </c>
      <c r="H644">
        <v>129</v>
      </c>
      <c r="I644" s="12">
        <f t="shared" si="21"/>
        <v>0.17744154057771663</v>
      </c>
      <c r="J644" t="s">
        <v>15</v>
      </c>
      <c r="K644" t="s">
        <v>16</v>
      </c>
      <c r="L644">
        <v>1545026400</v>
      </c>
      <c r="M644" s="8">
        <v>43451</v>
      </c>
      <c r="N644">
        <v>1545804000</v>
      </c>
      <c r="O644" s="10">
        <v>43460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22"/>
        <v>221</v>
      </c>
      <c r="G645" t="s">
        <v>20</v>
      </c>
      <c r="H645">
        <v>375</v>
      </c>
      <c r="I645" s="12">
        <f t="shared" si="21"/>
        <v>0.51581843191196697</v>
      </c>
      <c r="J645" t="s">
        <v>21</v>
      </c>
      <c r="K645" t="s">
        <v>22</v>
      </c>
      <c r="L645">
        <v>1488348000</v>
      </c>
      <c r="M645" s="8">
        <v>42795</v>
      </c>
      <c r="N645">
        <v>1489899600</v>
      </c>
      <c r="O645" s="10">
        <v>42813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22"/>
        <v>48</v>
      </c>
      <c r="G646" t="s">
        <v>14</v>
      </c>
      <c r="H646">
        <v>2928</v>
      </c>
      <c r="I646" s="12">
        <f t="shared" si="21"/>
        <v>4.0275103163686383</v>
      </c>
      <c r="J646" t="s">
        <v>15</v>
      </c>
      <c r="K646" t="s">
        <v>16</v>
      </c>
      <c r="L646">
        <v>1545112800</v>
      </c>
      <c r="M646" s="8">
        <v>43452</v>
      </c>
      <c r="N646">
        <v>1546495200</v>
      </c>
      <c r="O646" s="10">
        <v>43468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22"/>
        <v>93</v>
      </c>
      <c r="G647" t="s">
        <v>14</v>
      </c>
      <c r="H647">
        <v>4697</v>
      </c>
      <c r="I647" s="12">
        <f t="shared" si="21"/>
        <v>6.4607977991746903</v>
      </c>
      <c r="J647" t="s">
        <v>21</v>
      </c>
      <c r="K647" t="s">
        <v>22</v>
      </c>
      <c r="L647">
        <v>1537938000</v>
      </c>
      <c r="M647" s="8">
        <v>43369</v>
      </c>
      <c r="N647">
        <v>1539752400</v>
      </c>
      <c r="O647" s="10">
        <v>43390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22"/>
        <v>89</v>
      </c>
      <c r="G648" t="s">
        <v>14</v>
      </c>
      <c r="H648">
        <v>2915</v>
      </c>
      <c r="I648" s="12">
        <f t="shared" si="21"/>
        <v>4.0096286107290231</v>
      </c>
      <c r="J648" t="s">
        <v>21</v>
      </c>
      <c r="K648" t="s">
        <v>22</v>
      </c>
      <c r="L648">
        <v>1363150800</v>
      </c>
      <c r="M648" s="8">
        <v>41346</v>
      </c>
      <c r="N648">
        <v>1364101200</v>
      </c>
      <c r="O648" s="10">
        <v>41357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22"/>
        <v>41</v>
      </c>
      <c r="G649" t="s">
        <v>14</v>
      </c>
      <c r="H649">
        <v>18</v>
      </c>
      <c r="I649" s="12">
        <f t="shared" si="21"/>
        <v>2.4759284731774415E-2</v>
      </c>
      <c r="J649" t="s">
        <v>21</v>
      </c>
      <c r="K649" t="s">
        <v>22</v>
      </c>
      <c r="L649">
        <v>1523250000</v>
      </c>
      <c r="M649" s="8">
        <v>43199</v>
      </c>
      <c r="N649">
        <v>1525323600</v>
      </c>
      <c r="O649" s="10">
        <v>43223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22"/>
        <v>63</v>
      </c>
      <c r="G650" t="s">
        <v>74</v>
      </c>
      <c r="H650">
        <v>723</v>
      </c>
      <c r="I650" s="12">
        <f t="shared" si="21"/>
        <v>0.9944979367262724</v>
      </c>
      <c r="J650" t="s">
        <v>21</v>
      </c>
      <c r="K650" t="s">
        <v>22</v>
      </c>
      <c r="L650">
        <v>1499317200</v>
      </c>
      <c r="M650" s="8">
        <v>42922</v>
      </c>
      <c r="N650">
        <v>1500872400</v>
      </c>
      <c r="O650" s="10">
        <v>42940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22"/>
        <v>48</v>
      </c>
      <c r="G651" t="s">
        <v>14</v>
      </c>
      <c r="H651">
        <v>602</v>
      </c>
      <c r="I651" s="12">
        <f t="shared" si="21"/>
        <v>0.82806052269601105</v>
      </c>
      <c r="J651" t="s">
        <v>98</v>
      </c>
      <c r="K651" t="s">
        <v>99</v>
      </c>
      <c r="L651">
        <v>1287550800</v>
      </c>
      <c r="M651" s="8">
        <v>40471</v>
      </c>
      <c r="N651">
        <v>1288501200</v>
      </c>
      <c r="O651" s="10">
        <v>40482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22"/>
        <v>2</v>
      </c>
      <c r="G652" t="s">
        <v>14</v>
      </c>
      <c r="H652">
        <v>1</v>
      </c>
      <c r="I652" s="12">
        <f t="shared" si="21"/>
        <v>1.375515818431912E-3</v>
      </c>
      <c r="J652" t="s">
        <v>21</v>
      </c>
      <c r="K652" t="s">
        <v>22</v>
      </c>
      <c r="L652">
        <v>1404795600</v>
      </c>
      <c r="M652" s="8">
        <v>41828</v>
      </c>
      <c r="N652">
        <v>1407128400</v>
      </c>
      <c r="O652" s="10">
        <v>41855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22"/>
        <v>88</v>
      </c>
      <c r="G653" t="s">
        <v>14</v>
      </c>
      <c r="H653">
        <v>3868</v>
      </c>
      <c r="I653" s="12">
        <f t="shared" si="21"/>
        <v>5.3204951856946359</v>
      </c>
      <c r="J653" t="s">
        <v>107</v>
      </c>
      <c r="K653" t="s">
        <v>108</v>
      </c>
      <c r="L653">
        <v>1393048800</v>
      </c>
      <c r="M653" s="8">
        <v>41692</v>
      </c>
      <c r="N653">
        <v>1394344800</v>
      </c>
      <c r="O653" s="10">
        <v>41707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22"/>
        <v>127</v>
      </c>
      <c r="G654" t="s">
        <v>20</v>
      </c>
      <c r="H654">
        <v>409</v>
      </c>
      <c r="I654" s="12">
        <f t="shared" si="21"/>
        <v>0.56258596973865205</v>
      </c>
      <c r="J654" t="s">
        <v>21</v>
      </c>
      <c r="K654" t="s">
        <v>22</v>
      </c>
      <c r="L654">
        <v>1470373200</v>
      </c>
      <c r="M654" s="8">
        <v>42587</v>
      </c>
      <c r="N654">
        <v>1474088400</v>
      </c>
      <c r="O654" s="10">
        <v>42630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22"/>
        <v>2339</v>
      </c>
      <c r="G655" t="s">
        <v>20</v>
      </c>
      <c r="H655">
        <v>234</v>
      </c>
      <c r="I655" s="12">
        <f t="shared" si="21"/>
        <v>0.3218707015130674</v>
      </c>
      <c r="J655" t="s">
        <v>21</v>
      </c>
      <c r="K655" t="s">
        <v>22</v>
      </c>
      <c r="L655">
        <v>1460091600</v>
      </c>
      <c r="M655" s="8">
        <v>42468</v>
      </c>
      <c r="N655">
        <v>1460264400</v>
      </c>
      <c r="O655" s="10">
        <v>42470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22"/>
        <v>508</v>
      </c>
      <c r="G656" t="s">
        <v>20</v>
      </c>
      <c r="H656">
        <v>3016</v>
      </c>
      <c r="I656" s="12">
        <f t="shared" si="21"/>
        <v>4.1485557083906466</v>
      </c>
      <c r="J656" t="s">
        <v>21</v>
      </c>
      <c r="K656" t="s">
        <v>22</v>
      </c>
      <c r="L656">
        <v>1440392400</v>
      </c>
      <c r="M656" s="8">
        <v>42240</v>
      </c>
      <c r="N656">
        <v>1440824400</v>
      </c>
      <c r="O656" s="10">
        <v>42245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22"/>
        <v>191</v>
      </c>
      <c r="G657" t="s">
        <v>20</v>
      </c>
      <c r="H657">
        <v>264</v>
      </c>
      <c r="I657" s="12">
        <f t="shared" si="21"/>
        <v>0.36313617606602477</v>
      </c>
      <c r="J657" t="s">
        <v>21</v>
      </c>
      <c r="K657" t="s">
        <v>22</v>
      </c>
      <c r="L657">
        <v>1488434400</v>
      </c>
      <c r="M657" s="8">
        <v>42796</v>
      </c>
      <c r="N657">
        <v>1489554000</v>
      </c>
      <c r="O657" s="10">
        <v>42809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22"/>
        <v>42</v>
      </c>
      <c r="G658" t="s">
        <v>14</v>
      </c>
      <c r="H658">
        <v>504</v>
      </c>
      <c r="I658" s="12">
        <f t="shared" si="21"/>
        <v>0.69325997248968363</v>
      </c>
      <c r="J658" t="s">
        <v>26</v>
      </c>
      <c r="K658" t="s">
        <v>27</v>
      </c>
      <c r="L658">
        <v>1514440800</v>
      </c>
      <c r="M658" s="8">
        <v>43097</v>
      </c>
      <c r="N658">
        <v>1514872800</v>
      </c>
      <c r="O658" s="10">
        <v>43102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22"/>
        <v>8</v>
      </c>
      <c r="G659" t="s">
        <v>14</v>
      </c>
      <c r="H659">
        <v>14</v>
      </c>
      <c r="I659" s="12">
        <f t="shared" si="21"/>
        <v>1.9257221458046769E-2</v>
      </c>
      <c r="J659" t="s">
        <v>21</v>
      </c>
      <c r="K659" t="s">
        <v>22</v>
      </c>
      <c r="L659">
        <v>1514354400</v>
      </c>
      <c r="M659" s="8">
        <v>43096</v>
      </c>
      <c r="N659">
        <v>1515736800</v>
      </c>
      <c r="O659" s="10">
        <v>43112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22"/>
        <v>60</v>
      </c>
      <c r="G660" t="s">
        <v>74</v>
      </c>
      <c r="H660">
        <v>390</v>
      </c>
      <c r="I660" s="12">
        <f t="shared" si="21"/>
        <v>0.53645116918844571</v>
      </c>
      <c r="J660" t="s">
        <v>21</v>
      </c>
      <c r="K660" t="s">
        <v>22</v>
      </c>
      <c r="L660">
        <v>1440910800</v>
      </c>
      <c r="M660" s="8">
        <v>42246</v>
      </c>
      <c r="N660">
        <v>1442898000</v>
      </c>
      <c r="O660" s="10">
        <v>42269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22"/>
        <v>47</v>
      </c>
      <c r="G661" t="s">
        <v>14</v>
      </c>
      <c r="H661">
        <v>750</v>
      </c>
      <c r="I661" s="12">
        <f t="shared" ref="I661:I724" si="23">SUM((H661/$H$1003))</f>
        <v>1.0316368638239339</v>
      </c>
      <c r="J661" t="s">
        <v>40</v>
      </c>
      <c r="K661" t="s">
        <v>41</v>
      </c>
      <c r="L661">
        <v>1296108000</v>
      </c>
      <c r="M661" s="8">
        <v>40570</v>
      </c>
      <c r="N661">
        <v>1296194400</v>
      </c>
      <c r="O661" s="10">
        <v>40571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22"/>
        <v>82</v>
      </c>
      <c r="G662" t="s">
        <v>14</v>
      </c>
      <c r="H662">
        <v>77</v>
      </c>
      <c r="I662" s="12">
        <f t="shared" si="23"/>
        <v>0.10591471801925723</v>
      </c>
      <c r="J662" t="s">
        <v>21</v>
      </c>
      <c r="K662" t="s">
        <v>22</v>
      </c>
      <c r="L662">
        <v>1440133200</v>
      </c>
      <c r="M662" s="8">
        <v>42237</v>
      </c>
      <c r="N662">
        <v>1440910800</v>
      </c>
      <c r="O662" s="10">
        <v>42246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22"/>
        <v>54</v>
      </c>
      <c r="G663" t="s">
        <v>14</v>
      </c>
      <c r="H663">
        <v>752</v>
      </c>
      <c r="I663" s="12">
        <f t="shared" si="23"/>
        <v>1.0343878954607979</v>
      </c>
      <c r="J663" t="s">
        <v>36</v>
      </c>
      <c r="K663" t="s">
        <v>37</v>
      </c>
      <c r="L663">
        <v>1332910800</v>
      </c>
      <c r="M663" s="8">
        <v>40996</v>
      </c>
      <c r="N663">
        <v>1335502800</v>
      </c>
      <c r="O663" s="10">
        <v>41026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22"/>
        <v>98</v>
      </c>
      <c r="G664" t="s">
        <v>14</v>
      </c>
      <c r="H664">
        <v>131</v>
      </c>
      <c r="I664" s="12">
        <f t="shared" si="23"/>
        <v>0.18019257221458046</v>
      </c>
      <c r="J664" t="s">
        <v>21</v>
      </c>
      <c r="K664" t="s">
        <v>22</v>
      </c>
      <c r="L664">
        <v>1544335200</v>
      </c>
      <c r="M664" s="8">
        <v>43443</v>
      </c>
      <c r="N664">
        <v>1544680800</v>
      </c>
      <c r="O664" s="10">
        <v>43447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22"/>
        <v>77</v>
      </c>
      <c r="G665" t="s">
        <v>14</v>
      </c>
      <c r="H665">
        <v>87</v>
      </c>
      <c r="I665" s="12">
        <f t="shared" si="23"/>
        <v>0.11966987620357634</v>
      </c>
      <c r="J665" t="s">
        <v>21</v>
      </c>
      <c r="K665" t="s">
        <v>22</v>
      </c>
      <c r="L665">
        <v>1286427600</v>
      </c>
      <c r="M665" s="8">
        <v>40458</v>
      </c>
      <c r="N665">
        <v>1288414800</v>
      </c>
      <c r="O665" s="10">
        <v>40481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22"/>
        <v>33</v>
      </c>
      <c r="G666" t="s">
        <v>14</v>
      </c>
      <c r="H666">
        <v>1063</v>
      </c>
      <c r="I666" s="12">
        <f t="shared" si="23"/>
        <v>1.4621733149931224</v>
      </c>
      <c r="J666" t="s">
        <v>21</v>
      </c>
      <c r="K666" t="s">
        <v>22</v>
      </c>
      <c r="L666">
        <v>1329717600</v>
      </c>
      <c r="M666" s="8">
        <v>40959</v>
      </c>
      <c r="N666">
        <v>1330581600</v>
      </c>
      <c r="O666" s="10">
        <v>40969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22"/>
        <v>240</v>
      </c>
      <c r="G667" t="s">
        <v>20</v>
      </c>
      <c r="H667">
        <v>272</v>
      </c>
      <c r="I667" s="12">
        <f t="shared" si="23"/>
        <v>0.37414030261348008</v>
      </c>
      <c r="J667" t="s">
        <v>21</v>
      </c>
      <c r="K667" t="s">
        <v>22</v>
      </c>
      <c r="L667">
        <v>1310187600</v>
      </c>
      <c r="M667" s="8">
        <v>40733</v>
      </c>
      <c r="N667">
        <v>1311397200</v>
      </c>
      <c r="O667" s="10">
        <v>40747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22"/>
        <v>64</v>
      </c>
      <c r="G668" t="s">
        <v>74</v>
      </c>
      <c r="H668">
        <v>25</v>
      </c>
      <c r="I668" s="12">
        <f t="shared" si="23"/>
        <v>3.4387895460797797E-2</v>
      </c>
      <c r="J668" t="s">
        <v>21</v>
      </c>
      <c r="K668" t="s">
        <v>22</v>
      </c>
      <c r="L668">
        <v>1377838800</v>
      </c>
      <c r="M668" s="8">
        <v>41516</v>
      </c>
      <c r="N668">
        <v>1378357200</v>
      </c>
      <c r="O668" s="10">
        <v>41522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22"/>
        <v>176</v>
      </c>
      <c r="G669" t="s">
        <v>20</v>
      </c>
      <c r="H669">
        <v>419</v>
      </c>
      <c r="I669" s="12">
        <f t="shared" si="23"/>
        <v>0.5763411279229711</v>
      </c>
      <c r="J669" t="s">
        <v>21</v>
      </c>
      <c r="K669" t="s">
        <v>22</v>
      </c>
      <c r="L669">
        <v>1410325200</v>
      </c>
      <c r="M669" s="8">
        <v>41892</v>
      </c>
      <c r="N669">
        <v>1411102800</v>
      </c>
      <c r="O669" s="10">
        <v>41901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22"/>
        <v>20</v>
      </c>
      <c r="G670" t="s">
        <v>14</v>
      </c>
      <c r="H670">
        <v>76</v>
      </c>
      <c r="I670" s="12">
        <f t="shared" si="23"/>
        <v>0.10453920220082531</v>
      </c>
      <c r="J670" t="s">
        <v>21</v>
      </c>
      <c r="K670" t="s">
        <v>22</v>
      </c>
      <c r="L670">
        <v>1343797200</v>
      </c>
      <c r="M670" s="8">
        <v>41122</v>
      </c>
      <c r="N670">
        <v>1344834000</v>
      </c>
      <c r="O670" s="10">
        <v>41134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22"/>
        <v>359</v>
      </c>
      <c r="G671" t="s">
        <v>20</v>
      </c>
      <c r="H671">
        <v>1621</v>
      </c>
      <c r="I671" s="12">
        <f t="shared" si="23"/>
        <v>2.2297111416781292</v>
      </c>
      <c r="J671" t="s">
        <v>107</v>
      </c>
      <c r="K671" t="s">
        <v>108</v>
      </c>
      <c r="L671">
        <v>1498453200</v>
      </c>
      <c r="M671" s="8">
        <v>42912</v>
      </c>
      <c r="N671">
        <v>1499230800</v>
      </c>
      <c r="O671" s="10">
        <v>42921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22"/>
        <v>469</v>
      </c>
      <c r="G672" t="s">
        <v>20</v>
      </c>
      <c r="H672">
        <v>1101</v>
      </c>
      <c r="I672" s="12">
        <f t="shared" si="23"/>
        <v>1.5144429160935351</v>
      </c>
      <c r="J672" t="s">
        <v>21</v>
      </c>
      <c r="K672" t="s">
        <v>22</v>
      </c>
      <c r="L672">
        <v>1456380000</v>
      </c>
      <c r="M672" s="8">
        <v>42425</v>
      </c>
      <c r="N672">
        <v>1457416800</v>
      </c>
      <c r="O672" s="10">
        <v>42437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22"/>
        <v>122</v>
      </c>
      <c r="G673" t="s">
        <v>20</v>
      </c>
      <c r="H673">
        <v>1073</v>
      </c>
      <c r="I673" s="12">
        <f t="shared" si="23"/>
        <v>1.4759284731774416</v>
      </c>
      <c r="J673" t="s">
        <v>21</v>
      </c>
      <c r="K673" t="s">
        <v>22</v>
      </c>
      <c r="L673">
        <v>1280552400</v>
      </c>
      <c r="M673" s="8">
        <v>40390</v>
      </c>
      <c r="N673">
        <v>1280898000</v>
      </c>
      <c r="O673" s="10">
        <v>40394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22"/>
        <v>56</v>
      </c>
      <c r="G674" t="s">
        <v>14</v>
      </c>
      <c r="H674">
        <v>4428</v>
      </c>
      <c r="I674" s="12">
        <f t="shared" si="23"/>
        <v>6.0907840440165062</v>
      </c>
      <c r="J674" t="s">
        <v>26</v>
      </c>
      <c r="K674" t="s">
        <v>27</v>
      </c>
      <c r="L674">
        <v>1521608400</v>
      </c>
      <c r="M674" s="8">
        <v>43180</v>
      </c>
      <c r="N674">
        <v>1522472400</v>
      </c>
      <c r="O674" s="10">
        <v>43190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22"/>
        <v>44</v>
      </c>
      <c r="G675" t="s">
        <v>14</v>
      </c>
      <c r="H675">
        <v>58</v>
      </c>
      <c r="I675" s="12">
        <f t="shared" si="23"/>
        <v>7.9779917469050887E-2</v>
      </c>
      <c r="J675" t="s">
        <v>107</v>
      </c>
      <c r="K675" t="s">
        <v>108</v>
      </c>
      <c r="L675">
        <v>1460696400</v>
      </c>
      <c r="M675" s="8">
        <v>42475</v>
      </c>
      <c r="N675">
        <v>1462510800</v>
      </c>
      <c r="O675" s="10">
        <v>42496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22"/>
        <v>34</v>
      </c>
      <c r="G676" t="s">
        <v>74</v>
      </c>
      <c r="H676">
        <v>1218</v>
      </c>
      <c r="I676" s="12">
        <f t="shared" si="23"/>
        <v>1.6753782668500687</v>
      </c>
      <c r="J676" t="s">
        <v>21</v>
      </c>
      <c r="K676" t="s">
        <v>22</v>
      </c>
      <c r="L676">
        <v>1313730000</v>
      </c>
      <c r="M676" s="8">
        <v>40774</v>
      </c>
      <c r="N676">
        <v>1317790800</v>
      </c>
      <c r="O676" s="10">
        <v>40821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22"/>
        <v>123</v>
      </c>
      <c r="G677" t="s">
        <v>20</v>
      </c>
      <c r="H677">
        <v>331</v>
      </c>
      <c r="I677" s="12">
        <f t="shared" si="23"/>
        <v>0.45529573590096284</v>
      </c>
      <c r="J677" t="s">
        <v>21</v>
      </c>
      <c r="K677" t="s">
        <v>22</v>
      </c>
      <c r="L677">
        <v>1568178000</v>
      </c>
      <c r="M677" s="8">
        <v>43719</v>
      </c>
      <c r="N677">
        <v>1568782800</v>
      </c>
      <c r="O677" s="10">
        <v>43726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22"/>
        <v>190</v>
      </c>
      <c r="G678" t="s">
        <v>20</v>
      </c>
      <c r="H678">
        <v>1170</v>
      </c>
      <c r="I678" s="12">
        <f t="shared" si="23"/>
        <v>1.6093535075653369</v>
      </c>
      <c r="J678" t="s">
        <v>21</v>
      </c>
      <c r="K678" t="s">
        <v>22</v>
      </c>
      <c r="L678">
        <v>1348635600</v>
      </c>
      <c r="M678" s="8">
        <v>41178</v>
      </c>
      <c r="N678">
        <v>1349413200</v>
      </c>
      <c r="O678" s="10">
        <v>41187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22"/>
        <v>84</v>
      </c>
      <c r="G679" t="s">
        <v>14</v>
      </c>
      <c r="H679">
        <v>111</v>
      </c>
      <c r="I679" s="12">
        <f t="shared" si="23"/>
        <v>0.15268225584594222</v>
      </c>
      <c r="J679" t="s">
        <v>21</v>
      </c>
      <c r="K679" t="s">
        <v>22</v>
      </c>
      <c r="L679">
        <v>1468126800</v>
      </c>
      <c r="M679" s="8">
        <v>42561</v>
      </c>
      <c r="N679">
        <v>1472446800</v>
      </c>
      <c r="O679" s="10">
        <v>42611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22"/>
        <v>18</v>
      </c>
      <c r="G680" t="s">
        <v>74</v>
      </c>
      <c r="H680">
        <v>215</v>
      </c>
      <c r="I680" s="12">
        <f t="shared" si="23"/>
        <v>0.29573590096286106</v>
      </c>
      <c r="J680" t="s">
        <v>21</v>
      </c>
      <c r="K680" t="s">
        <v>22</v>
      </c>
      <c r="L680">
        <v>1547877600</v>
      </c>
      <c r="M680" s="8">
        <v>43484</v>
      </c>
      <c r="N680">
        <v>1548050400</v>
      </c>
      <c r="O680" s="10">
        <v>43486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22"/>
        <v>1037</v>
      </c>
      <c r="G681" t="s">
        <v>20</v>
      </c>
      <c r="H681">
        <v>363</v>
      </c>
      <c r="I681" s="12">
        <f t="shared" si="23"/>
        <v>0.49931224209078406</v>
      </c>
      <c r="J681" t="s">
        <v>21</v>
      </c>
      <c r="K681" t="s">
        <v>22</v>
      </c>
      <c r="L681">
        <v>1571374800</v>
      </c>
      <c r="M681" s="8">
        <v>43756</v>
      </c>
      <c r="N681">
        <v>1571806800</v>
      </c>
      <c r="O681" s="10">
        <v>43761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22"/>
        <v>97</v>
      </c>
      <c r="G682" t="s">
        <v>14</v>
      </c>
      <c r="H682">
        <v>2955</v>
      </c>
      <c r="I682" s="12">
        <f t="shared" si="23"/>
        <v>4.0646492434662997</v>
      </c>
      <c r="J682" t="s">
        <v>21</v>
      </c>
      <c r="K682" t="s">
        <v>22</v>
      </c>
      <c r="L682">
        <v>1576303200</v>
      </c>
      <c r="M682" s="8">
        <v>43813</v>
      </c>
      <c r="N682">
        <v>1576476000</v>
      </c>
      <c r="O682" s="10">
        <v>43815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22"/>
        <v>86</v>
      </c>
      <c r="G683" t="s">
        <v>14</v>
      </c>
      <c r="H683">
        <v>1657</v>
      </c>
      <c r="I683" s="12">
        <f t="shared" si="23"/>
        <v>2.2792297111416779</v>
      </c>
      <c r="J683" t="s">
        <v>21</v>
      </c>
      <c r="K683" t="s">
        <v>22</v>
      </c>
      <c r="L683">
        <v>1324447200</v>
      </c>
      <c r="M683" s="8">
        <v>40898</v>
      </c>
      <c r="N683">
        <v>1324965600</v>
      </c>
      <c r="O683" s="10">
        <v>40904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22"/>
        <v>150</v>
      </c>
      <c r="G684" t="s">
        <v>20</v>
      </c>
      <c r="H684">
        <v>103</v>
      </c>
      <c r="I684" s="12">
        <f t="shared" si="23"/>
        <v>0.14167812929848694</v>
      </c>
      <c r="J684" t="s">
        <v>21</v>
      </c>
      <c r="K684" t="s">
        <v>22</v>
      </c>
      <c r="L684">
        <v>1386741600</v>
      </c>
      <c r="M684" s="8">
        <v>41619</v>
      </c>
      <c r="N684">
        <v>1387519200</v>
      </c>
      <c r="O684" s="10">
        <v>41628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22"/>
        <v>358</v>
      </c>
      <c r="G685" t="s">
        <v>20</v>
      </c>
      <c r="H685">
        <v>147</v>
      </c>
      <c r="I685" s="12">
        <f t="shared" si="23"/>
        <v>0.20220082530949107</v>
      </c>
      <c r="J685" t="s">
        <v>21</v>
      </c>
      <c r="K685" t="s">
        <v>22</v>
      </c>
      <c r="L685">
        <v>1537074000</v>
      </c>
      <c r="M685" s="8">
        <v>43359</v>
      </c>
      <c r="N685">
        <v>1537246800</v>
      </c>
      <c r="O685" s="10">
        <v>43361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22"/>
        <v>543</v>
      </c>
      <c r="G686" t="s">
        <v>20</v>
      </c>
      <c r="H686">
        <v>110</v>
      </c>
      <c r="I686" s="12">
        <f t="shared" si="23"/>
        <v>0.15130674002751032</v>
      </c>
      <c r="J686" t="s">
        <v>15</v>
      </c>
      <c r="K686" t="s">
        <v>16</v>
      </c>
      <c r="L686">
        <v>1277787600</v>
      </c>
      <c r="M686" s="8">
        <v>40358</v>
      </c>
      <c r="N686">
        <v>1279515600</v>
      </c>
      <c r="O686" s="10">
        <v>40378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22"/>
        <v>68</v>
      </c>
      <c r="G687" t="s">
        <v>14</v>
      </c>
      <c r="H687">
        <v>926</v>
      </c>
      <c r="I687" s="12">
        <f t="shared" si="23"/>
        <v>1.2737276478679505</v>
      </c>
      <c r="J687" t="s">
        <v>15</v>
      </c>
      <c r="K687" t="s">
        <v>16</v>
      </c>
      <c r="L687">
        <v>1440306000</v>
      </c>
      <c r="M687" s="8">
        <v>42239</v>
      </c>
      <c r="N687">
        <v>1442379600</v>
      </c>
      <c r="O687" s="10">
        <v>42263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22"/>
        <v>192</v>
      </c>
      <c r="G688" t="s">
        <v>20</v>
      </c>
      <c r="H688">
        <v>134</v>
      </c>
      <c r="I688" s="12">
        <f t="shared" si="23"/>
        <v>0.18431911966987621</v>
      </c>
      <c r="J688" t="s">
        <v>21</v>
      </c>
      <c r="K688" t="s">
        <v>22</v>
      </c>
      <c r="L688">
        <v>1522126800</v>
      </c>
      <c r="M688" s="8">
        <v>43186</v>
      </c>
      <c r="N688">
        <v>1523077200</v>
      </c>
      <c r="O688" s="10">
        <v>43197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22"/>
        <v>932</v>
      </c>
      <c r="G689" t="s">
        <v>20</v>
      </c>
      <c r="H689">
        <v>269</v>
      </c>
      <c r="I689" s="12">
        <f t="shared" si="23"/>
        <v>0.3700137551581843</v>
      </c>
      <c r="J689" t="s">
        <v>21</v>
      </c>
      <c r="K689" t="s">
        <v>22</v>
      </c>
      <c r="L689">
        <v>1489298400</v>
      </c>
      <c r="M689" s="8">
        <v>42806</v>
      </c>
      <c r="N689">
        <v>1489554000</v>
      </c>
      <c r="O689" s="10">
        <v>42809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22"/>
        <v>429</v>
      </c>
      <c r="G690" t="s">
        <v>20</v>
      </c>
      <c r="H690">
        <v>175</v>
      </c>
      <c r="I690" s="12">
        <f t="shared" si="23"/>
        <v>0.24071526822558459</v>
      </c>
      <c r="J690" t="s">
        <v>21</v>
      </c>
      <c r="K690" t="s">
        <v>22</v>
      </c>
      <c r="L690">
        <v>1547100000</v>
      </c>
      <c r="M690" s="8">
        <v>43475</v>
      </c>
      <c r="N690">
        <v>1548482400</v>
      </c>
      <c r="O690" s="10">
        <v>43491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22"/>
        <v>101</v>
      </c>
      <c r="G691" t="s">
        <v>20</v>
      </c>
      <c r="H691">
        <v>69</v>
      </c>
      <c r="I691" s="12">
        <f t="shared" si="23"/>
        <v>9.4910591471801919E-2</v>
      </c>
      <c r="J691" t="s">
        <v>21</v>
      </c>
      <c r="K691" t="s">
        <v>22</v>
      </c>
      <c r="L691">
        <v>1383022800</v>
      </c>
      <c r="M691" s="8">
        <v>41576</v>
      </c>
      <c r="N691">
        <v>1384063200</v>
      </c>
      <c r="O691" s="10">
        <v>41588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22"/>
        <v>227</v>
      </c>
      <c r="G692" t="s">
        <v>20</v>
      </c>
      <c r="H692">
        <v>190</v>
      </c>
      <c r="I692" s="12">
        <f t="shared" si="23"/>
        <v>0.26134800550206327</v>
      </c>
      <c r="J692" t="s">
        <v>21</v>
      </c>
      <c r="K692" t="s">
        <v>22</v>
      </c>
      <c r="L692">
        <v>1322373600</v>
      </c>
      <c r="M692" s="8">
        <v>40874</v>
      </c>
      <c r="N692">
        <v>1322892000</v>
      </c>
      <c r="O692" s="10">
        <v>40880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22"/>
        <v>142</v>
      </c>
      <c r="G693" t="s">
        <v>20</v>
      </c>
      <c r="H693">
        <v>237</v>
      </c>
      <c r="I693" s="12">
        <f t="shared" si="23"/>
        <v>0.32599724896836313</v>
      </c>
      <c r="J693" t="s">
        <v>21</v>
      </c>
      <c r="K693" t="s">
        <v>22</v>
      </c>
      <c r="L693">
        <v>1349240400</v>
      </c>
      <c r="M693" s="8">
        <v>41185</v>
      </c>
      <c r="N693">
        <v>1350709200</v>
      </c>
      <c r="O693" s="10">
        <v>41202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22"/>
        <v>91</v>
      </c>
      <c r="G694" t="s">
        <v>14</v>
      </c>
      <c r="H694">
        <v>77</v>
      </c>
      <c r="I694" s="12">
        <f t="shared" si="23"/>
        <v>0.10591471801925723</v>
      </c>
      <c r="J694" t="s">
        <v>40</v>
      </c>
      <c r="K694" t="s">
        <v>41</v>
      </c>
      <c r="L694">
        <v>1562648400</v>
      </c>
      <c r="M694" s="8">
        <v>43655</v>
      </c>
      <c r="N694">
        <v>1564203600</v>
      </c>
      <c r="O694" s="10">
        <v>43673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22"/>
        <v>64</v>
      </c>
      <c r="G695" t="s">
        <v>14</v>
      </c>
      <c r="H695">
        <v>1748</v>
      </c>
      <c r="I695" s="12">
        <f t="shared" si="23"/>
        <v>2.4044016506189823</v>
      </c>
      <c r="J695" t="s">
        <v>21</v>
      </c>
      <c r="K695" t="s">
        <v>22</v>
      </c>
      <c r="L695">
        <v>1508216400</v>
      </c>
      <c r="M695" s="8">
        <v>43025</v>
      </c>
      <c r="N695">
        <v>1509685200</v>
      </c>
      <c r="O695" s="10">
        <v>43042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22"/>
        <v>84</v>
      </c>
      <c r="G696" t="s">
        <v>14</v>
      </c>
      <c r="H696">
        <v>79</v>
      </c>
      <c r="I696" s="12">
        <f t="shared" si="23"/>
        <v>0.10866574965612105</v>
      </c>
      <c r="J696" t="s">
        <v>21</v>
      </c>
      <c r="K696" t="s">
        <v>22</v>
      </c>
      <c r="L696">
        <v>1511762400</v>
      </c>
      <c r="M696" s="8">
        <v>43066</v>
      </c>
      <c r="N696">
        <v>1514959200</v>
      </c>
      <c r="O696" s="10">
        <v>43103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22"/>
        <v>134</v>
      </c>
      <c r="G697" t="s">
        <v>20</v>
      </c>
      <c r="H697">
        <v>196</v>
      </c>
      <c r="I697" s="12">
        <f t="shared" si="23"/>
        <v>0.26960110041265473</v>
      </c>
      <c r="J697" t="s">
        <v>107</v>
      </c>
      <c r="K697" t="s">
        <v>108</v>
      </c>
      <c r="L697">
        <v>1447480800</v>
      </c>
      <c r="M697" s="8">
        <v>42322</v>
      </c>
      <c r="N697">
        <v>1448863200</v>
      </c>
      <c r="O697" s="10">
        <v>42338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22"/>
        <v>59</v>
      </c>
      <c r="G698" t="s">
        <v>14</v>
      </c>
      <c r="H698">
        <v>889</v>
      </c>
      <c r="I698" s="12">
        <f t="shared" si="23"/>
        <v>1.2228335625859696</v>
      </c>
      <c r="J698" t="s">
        <v>21</v>
      </c>
      <c r="K698" t="s">
        <v>22</v>
      </c>
      <c r="L698">
        <v>1429506000</v>
      </c>
      <c r="M698" s="8">
        <v>42114</v>
      </c>
      <c r="N698">
        <v>1429592400</v>
      </c>
      <c r="O698" s="10">
        <v>42115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22"/>
        <v>153</v>
      </c>
      <c r="G699" t="s">
        <v>20</v>
      </c>
      <c r="H699">
        <v>7295</v>
      </c>
      <c r="I699" s="12">
        <f t="shared" si="23"/>
        <v>10.034387895460798</v>
      </c>
      <c r="J699" t="s">
        <v>21</v>
      </c>
      <c r="K699" t="s">
        <v>22</v>
      </c>
      <c r="L699">
        <v>1522472400</v>
      </c>
      <c r="M699" s="8">
        <v>43190</v>
      </c>
      <c r="N699">
        <v>1522645200</v>
      </c>
      <c r="O699" s="10">
        <v>43192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22"/>
        <v>447</v>
      </c>
      <c r="G700" t="s">
        <v>20</v>
      </c>
      <c r="H700">
        <v>2893</v>
      </c>
      <c r="I700" s="12">
        <f t="shared" si="23"/>
        <v>3.9793672627235215</v>
      </c>
      <c r="J700" t="s">
        <v>15</v>
      </c>
      <c r="K700" t="s">
        <v>16</v>
      </c>
      <c r="L700">
        <v>1322114400</v>
      </c>
      <c r="M700" s="8">
        <v>40871</v>
      </c>
      <c r="N700">
        <v>1323324000</v>
      </c>
      <c r="O700" s="10">
        <v>40885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22"/>
        <v>84</v>
      </c>
      <c r="G701" t="s">
        <v>14</v>
      </c>
      <c r="H701">
        <v>56</v>
      </c>
      <c r="I701" s="12">
        <f t="shared" si="23"/>
        <v>7.7028885832187075E-2</v>
      </c>
      <c r="J701" t="s">
        <v>21</v>
      </c>
      <c r="K701" t="s">
        <v>22</v>
      </c>
      <c r="L701">
        <v>1561438800</v>
      </c>
      <c r="M701" s="8">
        <v>43641</v>
      </c>
      <c r="N701">
        <v>1561525200</v>
      </c>
      <c r="O701" s="10">
        <v>43642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22"/>
        <v>3</v>
      </c>
      <c r="G702" t="s">
        <v>14</v>
      </c>
      <c r="H702">
        <v>1</v>
      </c>
      <c r="I702" s="12">
        <f t="shared" si="23"/>
        <v>1.375515818431912E-3</v>
      </c>
      <c r="J702" t="s">
        <v>21</v>
      </c>
      <c r="K702" t="s">
        <v>22</v>
      </c>
      <c r="L702">
        <v>1264399200</v>
      </c>
      <c r="M702" s="8">
        <v>40203</v>
      </c>
      <c r="N702">
        <v>1265695200</v>
      </c>
      <c r="O702" s="10">
        <v>40218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22"/>
        <v>175</v>
      </c>
      <c r="G703" t="s">
        <v>20</v>
      </c>
      <c r="H703">
        <v>820</v>
      </c>
      <c r="I703" s="12">
        <f t="shared" si="23"/>
        <v>1.1279229711141678</v>
      </c>
      <c r="J703" t="s">
        <v>21</v>
      </c>
      <c r="K703" t="s">
        <v>22</v>
      </c>
      <c r="L703">
        <v>1301202000</v>
      </c>
      <c r="M703" s="8">
        <v>40629</v>
      </c>
      <c r="N703">
        <v>1301806800</v>
      </c>
      <c r="O703" s="10">
        <v>40636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22"/>
        <v>54</v>
      </c>
      <c r="G704" t="s">
        <v>14</v>
      </c>
      <c r="H704">
        <v>83</v>
      </c>
      <c r="I704" s="12">
        <f t="shared" si="23"/>
        <v>0.11416781292984869</v>
      </c>
      <c r="J704" t="s">
        <v>21</v>
      </c>
      <c r="K704" t="s">
        <v>22</v>
      </c>
      <c r="L704">
        <v>1374469200</v>
      </c>
      <c r="M704" s="8">
        <v>41477</v>
      </c>
      <c r="N704">
        <v>1374901200</v>
      </c>
      <c r="O704" s="10">
        <v>41482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22"/>
        <v>312</v>
      </c>
      <c r="G705" t="s">
        <v>20</v>
      </c>
      <c r="H705">
        <v>2038</v>
      </c>
      <c r="I705" s="12">
        <f t="shared" si="23"/>
        <v>2.8033012379642366</v>
      </c>
      <c r="J705" t="s">
        <v>21</v>
      </c>
      <c r="K705" t="s">
        <v>22</v>
      </c>
      <c r="L705">
        <v>1334984400</v>
      </c>
      <c r="M705" s="8">
        <v>41020</v>
      </c>
      <c r="N705">
        <v>1336453200</v>
      </c>
      <c r="O705" s="10">
        <v>41037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22"/>
        <v>123</v>
      </c>
      <c r="G706" t="s">
        <v>20</v>
      </c>
      <c r="H706">
        <v>116</v>
      </c>
      <c r="I706" s="12">
        <f t="shared" si="23"/>
        <v>0.15955983493810177</v>
      </c>
      <c r="J706" t="s">
        <v>21</v>
      </c>
      <c r="K706" t="s">
        <v>22</v>
      </c>
      <c r="L706">
        <v>1467608400</v>
      </c>
      <c r="M706" s="8">
        <v>42555</v>
      </c>
      <c r="N706">
        <v>1468904400</v>
      </c>
      <c r="O706" s="10">
        <v>42570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24">ROUND(SUM(E707/D707)*100,0)</f>
        <v>99</v>
      </c>
      <c r="G707" t="s">
        <v>14</v>
      </c>
      <c r="H707">
        <v>2025</v>
      </c>
      <c r="I707" s="12">
        <f t="shared" si="23"/>
        <v>2.7854195323246218</v>
      </c>
      <c r="J707" t="s">
        <v>40</v>
      </c>
      <c r="K707" t="s">
        <v>41</v>
      </c>
      <c r="L707">
        <v>1386741600</v>
      </c>
      <c r="M707" s="8">
        <v>41619</v>
      </c>
      <c r="N707">
        <v>1387087200</v>
      </c>
      <c r="O707" s="10">
        <v>41623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24"/>
        <v>128</v>
      </c>
      <c r="G708" t="s">
        <v>20</v>
      </c>
      <c r="H708">
        <v>1345</v>
      </c>
      <c r="I708" s="12">
        <f t="shared" si="23"/>
        <v>1.8500687757909215</v>
      </c>
      <c r="J708" t="s">
        <v>26</v>
      </c>
      <c r="K708" t="s">
        <v>27</v>
      </c>
      <c r="L708">
        <v>1546754400</v>
      </c>
      <c r="M708" s="8">
        <v>43471</v>
      </c>
      <c r="N708">
        <v>1547445600</v>
      </c>
      <c r="O708" s="10">
        <v>43479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24"/>
        <v>159</v>
      </c>
      <c r="G709" t="s">
        <v>20</v>
      </c>
      <c r="H709">
        <v>168</v>
      </c>
      <c r="I709" s="12">
        <f t="shared" si="23"/>
        <v>0.23108665749656121</v>
      </c>
      <c r="J709" t="s">
        <v>21</v>
      </c>
      <c r="K709" t="s">
        <v>22</v>
      </c>
      <c r="L709">
        <v>1544248800</v>
      </c>
      <c r="M709" s="8">
        <v>43442</v>
      </c>
      <c r="N709">
        <v>1547359200</v>
      </c>
      <c r="O709" s="10">
        <v>43478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24"/>
        <v>707</v>
      </c>
      <c r="G710" t="s">
        <v>20</v>
      </c>
      <c r="H710">
        <v>137</v>
      </c>
      <c r="I710" s="12">
        <f t="shared" si="23"/>
        <v>0.18844566712517194</v>
      </c>
      <c r="J710" t="s">
        <v>98</v>
      </c>
      <c r="K710" t="s">
        <v>99</v>
      </c>
      <c r="L710">
        <v>1495429200</v>
      </c>
      <c r="M710" s="8">
        <v>42877</v>
      </c>
      <c r="N710">
        <v>1496293200</v>
      </c>
      <c r="O710" s="10">
        <v>42887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24"/>
        <v>142</v>
      </c>
      <c r="G711" t="s">
        <v>20</v>
      </c>
      <c r="H711">
        <v>186</v>
      </c>
      <c r="I711" s="12">
        <f t="shared" si="23"/>
        <v>0.25584594222833562</v>
      </c>
      <c r="J711" t="s">
        <v>107</v>
      </c>
      <c r="K711" t="s">
        <v>108</v>
      </c>
      <c r="L711">
        <v>1334811600</v>
      </c>
      <c r="M711" s="8">
        <v>41018</v>
      </c>
      <c r="N711">
        <v>1335416400</v>
      </c>
      <c r="O711" s="10">
        <v>41025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24"/>
        <v>148</v>
      </c>
      <c r="G712" t="s">
        <v>20</v>
      </c>
      <c r="H712">
        <v>125</v>
      </c>
      <c r="I712" s="12">
        <f t="shared" si="23"/>
        <v>0.17193947730398901</v>
      </c>
      <c r="J712" t="s">
        <v>21</v>
      </c>
      <c r="K712" t="s">
        <v>22</v>
      </c>
      <c r="L712">
        <v>1531544400</v>
      </c>
      <c r="M712" s="8">
        <v>43295</v>
      </c>
      <c r="N712">
        <v>1532149200</v>
      </c>
      <c r="O712" s="10">
        <v>43302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24"/>
        <v>20</v>
      </c>
      <c r="G713" t="s">
        <v>14</v>
      </c>
      <c r="H713">
        <v>14</v>
      </c>
      <c r="I713" s="12">
        <f t="shared" si="23"/>
        <v>1.9257221458046769E-2</v>
      </c>
      <c r="J713" t="s">
        <v>107</v>
      </c>
      <c r="K713" t="s">
        <v>108</v>
      </c>
      <c r="L713">
        <v>1453615200</v>
      </c>
      <c r="M713" s="8">
        <v>42393</v>
      </c>
      <c r="N713">
        <v>1453788000</v>
      </c>
      <c r="O713" s="10">
        <v>42395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24"/>
        <v>1841</v>
      </c>
      <c r="G714" t="s">
        <v>20</v>
      </c>
      <c r="H714">
        <v>202</v>
      </c>
      <c r="I714" s="12">
        <f t="shared" si="23"/>
        <v>0.27785419532324623</v>
      </c>
      <c r="J714" t="s">
        <v>21</v>
      </c>
      <c r="K714" t="s">
        <v>22</v>
      </c>
      <c r="L714">
        <v>1467954000</v>
      </c>
      <c r="M714" s="8">
        <v>42559</v>
      </c>
      <c r="N714">
        <v>1471496400</v>
      </c>
      <c r="O714" s="10">
        <v>42600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24"/>
        <v>162</v>
      </c>
      <c r="G715" t="s">
        <v>20</v>
      </c>
      <c r="H715">
        <v>103</v>
      </c>
      <c r="I715" s="12">
        <f t="shared" si="23"/>
        <v>0.14167812929848694</v>
      </c>
      <c r="J715" t="s">
        <v>21</v>
      </c>
      <c r="K715" t="s">
        <v>22</v>
      </c>
      <c r="L715">
        <v>1471842000</v>
      </c>
      <c r="M715" s="8">
        <v>42604</v>
      </c>
      <c r="N715">
        <v>1472878800</v>
      </c>
      <c r="O715" s="10">
        <v>42616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24"/>
        <v>473</v>
      </c>
      <c r="G716" t="s">
        <v>20</v>
      </c>
      <c r="H716">
        <v>1785</v>
      </c>
      <c r="I716" s="12">
        <f t="shared" si="23"/>
        <v>2.4552957359009628</v>
      </c>
      <c r="J716" t="s">
        <v>21</v>
      </c>
      <c r="K716" t="s">
        <v>22</v>
      </c>
      <c r="L716">
        <v>1408424400</v>
      </c>
      <c r="M716" s="8">
        <v>41870</v>
      </c>
      <c r="N716">
        <v>1408510800</v>
      </c>
      <c r="O716" s="10">
        <v>41871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24"/>
        <v>24</v>
      </c>
      <c r="G717" t="s">
        <v>14</v>
      </c>
      <c r="H717">
        <v>656</v>
      </c>
      <c r="I717" s="12">
        <f t="shared" si="23"/>
        <v>0.90233837689133423</v>
      </c>
      <c r="J717" t="s">
        <v>21</v>
      </c>
      <c r="K717" t="s">
        <v>22</v>
      </c>
      <c r="L717">
        <v>1281157200</v>
      </c>
      <c r="M717" s="8">
        <v>40397</v>
      </c>
      <c r="N717">
        <v>1281589200</v>
      </c>
      <c r="O717" s="10">
        <v>40402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24"/>
        <v>518</v>
      </c>
      <c r="G718" t="s">
        <v>20</v>
      </c>
      <c r="H718">
        <v>157</v>
      </c>
      <c r="I718" s="12">
        <f t="shared" si="23"/>
        <v>0.21595598349381018</v>
      </c>
      <c r="J718" t="s">
        <v>21</v>
      </c>
      <c r="K718" t="s">
        <v>22</v>
      </c>
      <c r="L718">
        <v>1373432400</v>
      </c>
      <c r="M718" s="8">
        <v>41465</v>
      </c>
      <c r="N718">
        <v>1375851600</v>
      </c>
      <c r="O718" s="10">
        <v>41493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24"/>
        <v>248</v>
      </c>
      <c r="G719" t="s">
        <v>20</v>
      </c>
      <c r="H719">
        <v>555</v>
      </c>
      <c r="I719" s="12">
        <f t="shared" si="23"/>
        <v>0.76341127922971119</v>
      </c>
      <c r="J719" t="s">
        <v>21</v>
      </c>
      <c r="K719" t="s">
        <v>22</v>
      </c>
      <c r="L719">
        <v>1313989200</v>
      </c>
      <c r="M719" s="8">
        <v>40777</v>
      </c>
      <c r="N719">
        <v>1315803600</v>
      </c>
      <c r="O719" s="10">
        <v>40798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24"/>
        <v>100</v>
      </c>
      <c r="G720" t="s">
        <v>20</v>
      </c>
      <c r="H720">
        <v>297</v>
      </c>
      <c r="I720" s="12">
        <f t="shared" si="23"/>
        <v>0.40852819807427787</v>
      </c>
      <c r="J720" t="s">
        <v>21</v>
      </c>
      <c r="K720" t="s">
        <v>22</v>
      </c>
      <c r="L720">
        <v>1371445200</v>
      </c>
      <c r="M720" s="8">
        <v>41442</v>
      </c>
      <c r="N720">
        <v>1373691600</v>
      </c>
      <c r="O720" s="10">
        <v>41468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24"/>
        <v>153</v>
      </c>
      <c r="G721" t="s">
        <v>20</v>
      </c>
      <c r="H721">
        <v>123</v>
      </c>
      <c r="I721" s="12">
        <f t="shared" si="23"/>
        <v>0.16918844566712518</v>
      </c>
      <c r="J721" t="s">
        <v>21</v>
      </c>
      <c r="K721" t="s">
        <v>22</v>
      </c>
      <c r="L721">
        <v>1338267600</v>
      </c>
      <c r="M721" s="8">
        <v>41058</v>
      </c>
      <c r="N721">
        <v>1339218000</v>
      </c>
      <c r="O721" s="10">
        <v>41069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24"/>
        <v>37</v>
      </c>
      <c r="G722" t="s">
        <v>74</v>
      </c>
      <c r="H722">
        <v>38</v>
      </c>
      <c r="I722" s="12">
        <f t="shared" si="23"/>
        <v>5.2269601100412656E-2</v>
      </c>
      <c r="J722" t="s">
        <v>36</v>
      </c>
      <c r="K722" t="s">
        <v>37</v>
      </c>
      <c r="L722">
        <v>1519192800</v>
      </c>
      <c r="M722" s="8">
        <v>43152</v>
      </c>
      <c r="N722">
        <v>1520402400</v>
      </c>
      <c r="O722" s="10">
        <v>43166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24"/>
        <v>4</v>
      </c>
      <c r="G723" t="s">
        <v>74</v>
      </c>
      <c r="H723">
        <v>60</v>
      </c>
      <c r="I723" s="12">
        <f t="shared" si="23"/>
        <v>8.2530949105914714E-2</v>
      </c>
      <c r="J723" t="s">
        <v>21</v>
      </c>
      <c r="K723" t="s">
        <v>22</v>
      </c>
      <c r="L723">
        <v>1522818000</v>
      </c>
      <c r="M723" s="8">
        <v>43194</v>
      </c>
      <c r="N723">
        <v>1523336400</v>
      </c>
      <c r="O723" s="10">
        <v>43200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24"/>
        <v>157</v>
      </c>
      <c r="G724" t="s">
        <v>20</v>
      </c>
      <c r="H724">
        <v>3036</v>
      </c>
      <c r="I724" s="12">
        <f t="shared" si="23"/>
        <v>4.1760660247592849</v>
      </c>
      <c r="J724" t="s">
        <v>21</v>
      </c>
      <c r="K724" t="s">
        <v>22</v>
      </c>
      <c r="L724">
        <v>1509948000</v>
      </c>
      <c r="M724" s="8">
        <v>43045</v>
      </c>
      <c r="N724">
        <v>1512280800</v>
      </c>
      <c r="O724" s="10">
        <v>43072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24"/>
        <v>270</v>
      </c>
      <c r="G725" t="s">
        <v>20</v>
      </c>
      <c r="H725">
        <v>144</v>
      </c>
      <c r="I725" s="12">
        <f t="shared" ref="I725:I788" si="25">SUM((H725/$H$1003))</f>
        <v>0.19807427785419532</v>
      </c>
      <c r="J725" t="s">
        <v>26</v>
      </c>
      <c r="K725" t="s">
        <v>27</v>
      </c>
      <c r="L725">
        <v>1456898400</v>
      </c>
      <c r="M725" s="8">
        <v>42431</v>
      </c>
      <c r="N725">
        <v>1458709200</v>
      </c>
      <c r="O725" s="10">
        <v>42452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24"/>
        <v>134</v>
      </c>
      <c r="G726" t="s">
        <v>20</v>
      </c>
      <c r="H726">
        <v>121</v>
      </c>
      <c r="I726" s="12">
        <f t="shared" si="25"/>
        <v>0.16643741403026135</v>
      </c>
      <c r="J726" t="s">
        <v>40</v>
      </c>
      <c r="K726" t="s">
        <v>41</v>
      </c>
      <c r="L726">
        <v>1413954000</v>
      </c>
      <c r="M726" s="8">
        <v>41934</v>
      </c>
      <c r="N726">
        <v>1414126800</v>
      </c>
      <c r="O726" s="10">
        <v>41936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24"/>
        <v>50</v>
      </c>
      <c r="G727" t="s">
        <v>14</v>
      </c>
      <c r="H727">
        <v>1596</v>
      </c>
      <c r="I727" s="12">
        <f t="shared" si="25"/>
        <v>2.1953232462173315</v>
      </c>
      <c r="J727" t="s">
        <v>21</v>
      </c>
      <c r="K727" t="s">
        <v>22</v>
      </c>
      <c r="L727">
        <v>1416031200</v>
      </c>
      <c r="M727" s="8">
        <v>41958</v>
      </c>
      <c r="N727">
        <v>1416204000</v>
      </c>
      <c r="O727" s="10">
        <v>41960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24"/>
        <v>89</v>
      </c>
      <c r="G728" t="s">
        <v>74</v>
      </c>
      <c r="H728">
        <v>524</v>
      </c>
      <c r="I728" s="12">
        <f t="shared" si="25"/>
        <v>0.72077028885832184</v>
      </c>
      <c r="J728" t="s">
        <v>21</v>
      </c>
      <c r="K728" t="s">
        <v>22</v>
      </c>
      <c r="L728">
        <v>1287982800</v>
      </c>
      <c r="M728" s="8">
        <v>40476</v>
      </c>
      <c r="N728">
        <v>1288501200</v>
      </c>
      <c r="O728" s="10">
        <v>40482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24"/>
        <v>165</v>
      </c>
      <c r="G729" t="s">
        <v>20</v>
      </c>
      <c r="H729">
        <v>181</v>
      </c>
      <c r="I729" s="12">
        <f t="shared" si="25"/>
        <v>0.24896836313617607</v>
      </c>
      <c r="J729" t="s">
        <v>21</v>
      </c>
      <c r="K729" t="s">
        <v>22</v>
      </c>
      <c r="L729">
        <v>1547964000</v>
      </c>
      <c r="M729" s="8">
        <v>43485</v>
      </c>
      <c r="N729">
        <v>1552971600</v>
      </c>
      <c r="O729" s="10">
        <v>43543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24"/>
        <v>18</v>
      </c>
      <c r="G730" t="s">
        <v>14</v>
      </c>
      <c r="H730">
        <v>10</v>
      </c>
      <c r="I730" s="12">
        <f t="shared" si="25"/>
        <v>1.3755158184319119E-2</v>
      </c>
      <c r="J730" t="s">
        <v>21</v>
      </c>
      <c r="K730" t="s">
        <v>22</v>
      </c>
      <c r="L730">
        <v>1464152400</v>
      </c>
      <c r="M730" s="8">
        <v>42515</v>
      </c>
      <c r="N730">
        <v>1465102800</v>
      </c>
      <c r="O730" s="10">
        <v>42526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24"/>
        <v>186</v>
      </c>
      <c r="G731" t="s">
        <v>20</v>
      </c>
      <c r="H731">
        <v>122</v>
      </c>
      <c r="I731" s="12">
        <f t="shared" si="25"/>
        <v>0.16781292984869325</v>
      </c>
      <c r="J731" t="s">
        <v>21</v>
      </c>
      <c r="K731" t="s">
        <v>22</v>
      </c>
      <c r="L731">
        <v>1359957600</v>
      </c>
      <c r="M731" s="8">
        <v>41309</v>
      </c>
      <c r="N731">
        <v>1360130400</v>
      </c>
      <c r="O731" s="10">
        <v>41311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24"/>
        <v>413</v>
      </c>
      <c r="G732" t="s">
        <v>20</v>
      </c>
      <c r="H732">
        <v>1071</v>
      </c>
      <c r="I732" s="12">
        <f t="shared" si="25"/>
        <v>1.4731774415405776</v>
      </c>
      <c r="J732" t="s">
        <v>15</v>
      </c>
      <c r="K732" t="s">
        <v>16</v>
      </c>
      <c r="L732">
        <v>1432357200</v>
      </c>
      <c r="M732" s="8">
        <v>42147</v>
      </c>
      <c r="N732">
        <v>1432875600</v>
      </c>
      <c r="O732" s="10">
        <v>42153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24"/>
        <v>90</v>
      </c>
      <c r="G733" t="s">
        <v>74</v>
      </c>
      <c r="H733">
        <v>219</v>
      </c>
      <c r="I733" s="12">
        <f t="shared" si="25"/>
        <v>0.30123796423658872</v>
      </c>
      <c r="J733" t="s">
        <v>21</v>
      </c>
      <c r="K733" t="s">
        <v>22</v>
      </c>
      <c r="L733">
        <v>1500786000</v>
      </c>
      <c r="M733" s="8">
        <v>42939</v>
      </c>
      <c r="N733">
        <v>1500872400</v>
      </c>
      <c r="O733" s="10">
        <v>42940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24"/>
        <v>92</v>
      </c>
      <c r="G734" t="s">
        <v>14</v>
      </c>
      <c r="H734">
        <v>1121</v>
      </c>
      <c r="I734" s="12">
        <f t="shared" si="25"/>
        <v>1.5419532324621734</v>
      </c>
      <c r="J734" t="s">
        <v>21</v>
      </c>
      <c r="K734" t="s">
        <v>22</v>
      </c>
      <c r="L734">
        <v>1490158800</v>
      </c>
      <c r="M734" s="8">
        <v>42816</v>
      </c>
      <c r="N734">
        <v>1492146000</v>
      </c>
      <c r="O734" s="10">
        <v>42839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24"/>
        <v>527</v>
      </c>
      <c r="G735" t="s">
        <v>20</v>
      </c>
      <c r="H735">
        <v>980</v>
      </c>
      <c r="I735" s="12">
        <f t="shared" si="25"/>
        <v>1.3480055020632737</v>
      </c>
      <c r="J735" t="s">
        <v>21</v>
      </c>
      <c r="K735" t="s">
        <v>22</v>
      </c>
      <c r="L735">
        <v>1406178000</v>
      </c>
      <c r="M735" s="8">
        <v>41844</v>
      </c>
      <c r="N735">
        <v>1407301200</v>
      </c>
      <c r="O735" s="10">
        <v>41857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24"/>
        <v>319</v>
      </c>
      <c r="G736" t="s">
        <v>20</v>
      </c>
      <c r="H736">
        <v>536</v>
      </c>
      <c r="I736" s="12">
        <f t="shared" si="25"/>
        <v>0.73727647867950485</v>
      </c>
      <c r="J736" t="s">
        <v>21</v>
      </c>
      <c r="K736" t="s">
        <v>22</v>
      </c>
      <c r="L736">
        <v>1485583200</v>
      </c>
      <c r="M736" s="8">
        <v>42763</v>
      </c>
      <c r="N736">
        <v>1486620000</v>
      </c>
      <c r="O736" s="10">
        <v>42775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24"/>
        <v>354</v>
      </c>
      <c r="G737" t="s">
        <v>20</v>
      </c>
      <c r="H737">
        <v>1991</v>
      </c>
      <c r="I737" s="12">
        <f t="shared" si="25"/>
        <v>2.7386519944979368</v>
      </c>
      <c r="J737" t="s">
        <v>21</v>
      </c>
      <c r="K737" t="s">
        <v>22</v>
      </c>
      <c r="L737">
        <v>1459314000</v>
      </c>
      <c r="M737" s="8">
        <v>42459</v>
      </c>
      <c r="N737">
        <v>1459918800</v>
      </c>
      <c r="O737" s="10">
        <v>42466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24"/>
        <v>33</v>
      </c>
      <c r="G738" t="s">
        <v>74</v>
      </c>
      <c r="H738">
        <v>29</v>
      </c>
      <c r="I738" s="12">
        <f t="shared" si="25"/>
        <v>3.9889958734525444E-2</v>
      </c>
      <c r="J738" t="s">
        <v>21</v>
      </c>
      <c r="K738" t="s">
        <v>22</v>
      </c>
      <c r="L738">
        <v>1424412000</v>
      </c>
      <c r="M738" s="8">
        <v>42055</v>
      </c>
      <c r="N738">
        <v>1424757600</v>
      </c>
      <c r="O738" s="10">
        <v>42059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24"/>
        <v>136</v>
      </c>
      <c r="G739" t="s">
        <v>20</v>
      </c>
      <c r="H739">
        <v>180</v>
      </c>
      <c r="I739" s="12">
        <f t="shared" si="25"/>
        <v>0.24759284731774414</v>
      </c>
      <c r="J739" t="s">
        <v>21</v>
      </c>
      <c r="K739" t="s">
        <v>22</v>
      </c>
      <c r="L739">
        <v>1478844000</v>
      </c>
      <c r="M739" s="8">
        <v>42685</v>
      </c>
      <c r="N739">
        <v>1479880800</v>
      </c>
      <c r="O739" s="10">
        <v>42697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24"/>
        <v>2</v>
      </c>
      <c r="G740" t="s">
        <v>14</v>
      </c>
      <c r="H740">
        <v>15</v>
      </c>
      <c r="I740" s="12">
        <f t="shared" si="25"/>
        <v>2.0632737276478678E-2</v>
      </c>
      <c r="J740" t="s">
        <v>21</v>
      </c>
      <c r="K740" t="s">
        <v>22</v>
      </c>
      <c r="L740">
        <v>1416117600</v>
      </c>
      <c r="M740" s="8">
        <v>41959</v>
      </c>
      <c r="N740">
        <v>1418018400</v>
      </c>
      <c r="O740" s="10">
        <v>41981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24"/>
        <v>61</v>
      </c>
      <c r="G741" t="s">
        <v>14</v>
      </c>
      <c r="H741">
        <v>191</v>
      </c>
      <c r="I741" s="12">
        <f t="shared" si="25"/>
        <v>0.2627235213204952</v>
      </c>
      <c r="J741" t="s">
        <v>21</v>
      </c>
      <c r="K741" t="s">
        <v>22</v>
      </c>
      <c r="L741">
        <v>1340946000</v>
      </c>
      <c r="M741" s="8">
        <v>41089</v>
      </c>
      <c r="N741">
        <v>1341032400</v>
      </c>
      <c r="O741" s="10">
        <v>41090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24"/>
        <v>30</v>
      </c>
      <c r="G742" t="s">
        <v>14</v>
      </c>
      <c r="H742">
        <v>16</v>
      </c>
      <c r="I742" s="12">
        <f t="shared" si="25"/>
        <v>2.2008253094910592E-2</v>
      </c>
      <c r="J742" t="s">
        <v>21</v>
      </c>
      <c r="K742" t="s">
        <v>22</v>
      </c>
      <c r="L742">
        <v>1486101600</v>
      </c>
      <c r="M742" s="8">
        <v>42769</v>
      </c>
      <c r="N742">
        <v>1486360800</v>
      </c>
      <c r="O742" s="10">
        <v>42772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24"/>
        <v>1179</v>
      </c>
      <c r="G743" t="s">
        <v>20</v>
      </c>
      <c r="H743">
        <v>130</v>
      </c>
      <c r="I743" s="12">
        <f t="shared" si="25"/>
        <v>0.17881705639614856</v>
      </c>
      <c r="J743" t="s">
        <v>21</v>
      </c>
      <c r="K743" t="s">
        <v>22</v>
      </c>
      <c r="L743">
        <v>1274590800</v>
      </c>
      <c r="M743" s="8">
        <v>40321</v>
      </c>
      <c r="N743">
        <v>1274677200</v>
      </c>
      <c r="O743" s="10">
        <v>40322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24"/>
        <v>1126</v>
      </c>
      <c r="G744" t="s">
        <v>20</v>
      </c>
      <c r="H744">
        <v>122</v>
      </c>
      <c r="I744" s="12">
        <f t="shared" si="25"/>
        <v>0.16781292984869325</v>
      </c>
      <c r="J744" t="s">
        <v>21</v>
      </c>
      <c r="K744" t="s">
        <v>22</v>
      </c>
      <c r="L744">
        <v>1263880800</v>
      </c>
      <c r="M744" s="8">
        <v>40197</v>
      </c>
      <c r="N744">
        <v>1267509600</v>
      </c>
      <c r="O744" s="10">
        <v>40239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24"/>
        <v>13</v>
      </c>
      <c r="G745" t="s">
        <v>14</v>
      </c>
      <c r="H745">
        <v>17</v>
      </c>
      <c r="I745" s="12">
        <f t="shared" si="25"/>
        <v>2.3383768913342505E-2</v>
      </c>
      <c r="J745" t="s">
        <v>21</v>
      </c>
      <c r="K745" t="s">
        <v>22</v>
      </c>
      <c r="L745">
        <v>1445403600</v>
      </c>
      <c r="M745" s="8">
        <v>42298</v>
      </c>
      <c r="N745">
        <v>1445922000</v>
      </c>
      <c r="O745" s="10">
        <v>42304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24"/>
        <v>712</v>
      </c>
      <c r="G746" t="s">
        <v>20</v>
      </c>
      <c r="H746">
        <v>140</v>
      </c>
      <c r="I746" s="12">
        <f t="shared" si="25"/>
        <v>0.19257221458046767</v>
      </c>
      <c r="J746" t="s">
        <v>21</v>
      </c>
      <c r="K746" t="s">
        <v>22</v>
      </c>
      <c r="L746">
        <v>1533877200</v>
      </c>
      <c r="M746" s="8">
        <v>43322</v>
      </c>
      <c r="N746">
        <v>1534050000</v>
      </c>
      <c r="O746" s="10">
        <v>43324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24"/>
        <v>30</v>
      </c>
      <c r="G747" t="s">
        <v>14</v>
      </c>
      <c r="H747">
        <v>34</v>
      </c>
      <c r="I747" s="12">
        <f t="shared" si="25"/>
        <v>4.676753782668501E-2</v>
      </c>
      <c r="J747" t="s">
        <v>21</v>
      </c>
      <c r="K747" t="s">
        <v>22</v>
      </c>
      <c r="L747">
        <v>1275195600</v>
      </c>
      <c r="M747" s="8">
        <v>40328</v>
      </c>
      <c r="N747">
        <v>1277528400</v>
      </c>
      <c r="O747" s="10">
        <v>40355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24"/>
        <v>213</v>
      </c>
      <c r="G748" t="s">
        <v>20</v>
      </c>
      <c r="H748">
        <v>3388</v>
      </c>
      <c r="I748" s="12">
        <f t="shared" si="25"/>
        <v>4.6602475928473179</v>
      </c>
      <c r="J748" t="s">
        <v>21</v>
      </c>
      <c r="K748" t="s">
        <v>22</v>
      </c>
      <c r="L748">
        <v>1318136400</v>
      </c>
      <c r="M748" s="8">
        <v>40825</v>
      </c>
      <c r="N748">
        <v>1318568400</v>
      </c>
      <c r="O748" s="10">
        <v>40830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24"/>
        <v>229</v>
      </c>
      <c r="G749" t="s">
        <v>20</v>
      </c>
      <c r="H749">
        <v>280</v>
      </c>
      <c r="I749" s="12">
        <f t="shared" si="25"/>
        <v>0.38514442916093533</v>
      </c>
      <c r="J749" t="s">
        <v>21</v>
      </c>
      <c r="K749" t="s">
        <v>22</v>
      </c>
      <c r="L749">
        <v>1283403600</v>
      </c>
      <c r="M749" s="8">
        <v>40423</v>
      </c>
      <c r="N749">
        <v>1284354000</v>
      </c>
      <c r="O749" s="10">
        <v>40434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24"/>
        <v>35</v>
      </c>
      <c r="G750" t="s">
        <v>74</v>
      </c>
      <c r="H750">
        <v>614</v>
      </c>
      <c r="I750" s="12">
        <f t="shared" si="25"/>
        <v>0.84456671251719395</v>
      </c>
      <c r="J750" t="s">
        <v>21</v>
      </c>
      <c r="K750" t="s">
        <v>22</v>
      </c>
      <c r="L750">
        <v>1267423200</v>
      </c>
      <c r="M750" s="8">
        <v>40238</v>
      </c>
      <c r="N750">
        <v>1269579600</v>
      </c>
      <c r="O750" s="10">
        <v>40263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24"/>
        <v>157</v>
      </c>
      <c r="G751" t="s">
        <v>20</v>
      </c>
      <c r="H751">
        <v>366</v>
      </c>
      <c r="I751" s="12">
        <f t="shared" si="25"/>
        <v>0.50343878954607979</v>
      </c>
      <c r="J751" t="s">
        <v>107</v>
      </c>
      <c r="K751" t="s">
        <v>108</v>
      </c>
      <c r="L751">
        <v>1412744400</v>
      </c>
      <c r="M751" s="8">
        <v>41920</v>
      </c>
      <c r="N751">
        <v>1413781200</v>
      </c>
      <c r="O751" s="10">
        <v>41932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24"/>
        <v>1</v>
      </c>
      <c r="G752" t="s">
        <v>14</v>
      </c>
      <c r="H752">
        <v>1</v>
      </c>
      <c r="I752" s="12">
        <f t="shared" si="25"/>
        <v>1.375515818431912E-3</v>
      </c>
      <c r="J752" t="s">
        <v>40</v>
      </c>
      <c r="K752" t="s">
        <v>41</v>
      </c>
      <c r="L752">
        <v>1277960400</v>
      </c>
      <c r="M752" s="8">
        <v>40360</v>
      </c>
      <c r="N752">
        <v>1280120400</v>
      </c>
      <c r="O752" s="10">
        <v>40385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24"/>
        <v>232</v>
      </c>
      <c r="G753" t="s">
        <v>20</v>
      </c>
      <c r="H753">
        <v>270</v>
      </c>
      <c r="I753" s="12">
        <f t="shared" si="25"/>
        <v>0.37138927097661623</v>
      </c>
      <c r="J753" t="s">
        <v>21</v>
      </c>
      <c r="K753" t="s">
        <v>22</v>
      </c>
      <c r="L753">
        <v>1458190800</v>
      </c>
      <c r="M753" s="8">
        <v>42446</v>
      </c>
      <c r="N753">
        <v>1459486800</v>
      </c>
      <c r="O753" s="10">
        <v>42461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24"/>
        <v>92</v>
      </c>
      <c r="G754" t="s">
        <v>74</v>
      </c>
      <c r="H754">
        <v>114</v>
      </c>
      <c r="I754" s="12">
        <f t="shared" si="25"/>
        <v>0.15680880330123798</v>
      </c>
      <c r="J754" t="s">
        <v>21</v>
      </c>
      <c r="K754" t="s">
        <v>22</v>
      </c>
      <c r="L754">
        <v>1280984400</v>
      </c>
      <c r="M754" s="8">
        <v>40395</v>
      </c>
      <c r="N754">
        <v>1282539600</v>
      </c>
      <c r="O754" s="10">
        <v>40413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24"/>
        <v>257</v>
      </c>
      <c r="G755" t="s">
        <v>20</v>
      </c>
      <c r="H755">
        <v>137</v>
      </c>
      <c r="I755" s="12">
        <f t="shared" si="25"/>
        <v>0.18844566712517194</v>
      </c>
      <c r="J755" t="s">
        <v>21</v>
      </c>
      <c r="K755" t="s">
        <v>22</v>
      </c>
      <c r="L755">
        <v>1274590800</v>
      </c>
      <c r="M755" s="8">
        <v>40321</v>
      </c>
      <c r="N755">
        <v>1275886800</v>
      </c>
      <c r="O755" s="10">
        <v>40336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24"/>
        <v>168</v>
      </c>
      <c r="G756" t="s">
        <v>20</v>
      </c>
      <c r="H756">
        <v>3205</v>
      </c>
      <c r="I756" s="12">
        <f t="shared" si="25"/>
        <v>4.4085281980742774</v>
      </c>
      <c r="J756" t="s">
        <v>21</v>
      </c>
      <c r="K756" t="s">
        <v>22</v>
      </c>
      <c r="L756">
        <v>1351400400</v>
      </c>
      <c r="M756" s="8">
        <v>41210</v>
      </c>
      <c r="N756">
        <v>1355983200</v>
      </c>
      <c r="O756" s="10">
        <v>41263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24"/>
        <v>167</v>
      </c>
      <c r="G757" t="s">
        <v>20</v>
      </c>
      <c r="H757">
        <v>288</v>
      </c>
      <c r="I757" s="12">
        <f t="shared" si="25"/>
        <v>0.39614855570839064</v>
      </c>
      <c r="J757" t="s">
        <v>36</v>
      </c>
      <c r="K757" t="s">
        <v>37</v>
      </c>
      <c r="L757">
        <v>1514354400</v>
      </c>
      <c r="M757" s="8">
        <v>43096</v>
      </c>
      <c r="N757">
        <v>1515391200</v>
      </c>
      <c r="O757" s="10">
        <v>43108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24"/>
        <v>772</v>
      </c>
      <c r="G758" t="s">
        <v>20</v>
      </c>
      <c r="H758">
        <v>148</v>
      </c>
      <c r="I758" s="12">
        <f t="shared" si="25"/>
        <v>0.20357634112792297</v>
      </c>
      <c r="J758" t="s">
        <v>21</v>
      </c>
      <c r="K758" t="s">
        <v>22</v>
      </c>
      <c r="L758">
        <v>1421733600</v>
      </c>
      <c r="M758" s="8">
        <v>42024</v>
      </c>
      <c r="N758">
        <v>1422252000</v>
      </c>
      <c r="O758" s="10">
        <v>42030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24"/>
        <v>407</v>
      </c>
      <c r="G759" t="s">
        <v>20</v>
      </c>
      <c r="H759">
        <v>114</v>
      </c>
      <c r="I759" s="12">
        <f t="shared" si="25"/>
        <v>0.15680880330123798</v>
      </c>
      <c r="J759" t="s">
        <v>21</v>
      </c>
      <c r="K759" t="s">
        <v>22</v>
      </c>
      <c r="L759">
        <v>1305176400</v>
      </c>
      <c r="M759" s="8">
        <v>40675</v>
      </c>
      <c r="N759">
        <v>1305522000</v>
      </c>
      <c r="O759" s="10">
        <v>40679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24"/>
        <v>564</v>
      </c>
      <c r="G760" t="s">
        <v>20</v>
      </c>
      <c r="H760">
        <v>1518</v>
      </c>
      <c r="I760" s="12">
        <f t="shared" si="25"/>
        <v>2.0880330123796425</v>
      </c>
      <c r="J760" t="s">
        <v>15</v>
      </c>
      <c r="K760" t="s">
        <v>16</v>
      </c>
      <c r="L760">
        <v>1414126800</v>
      </c>
      <c r="M760" s="8">
        <v>41936</v>
      </c>
      <c r="N760">
        <v>1414904400</v>
      </c>
      <c r="O760" s="10">
        <v>41945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24"/>
        <v>68</v>
      </c>
      <c r="G761" t="s">
        <v>14</v>
      </c>
      <c r="H761">
        <v>1274</v>
      </c>
      <c r="I761" s="12">
        <f t="shared" si="25"/>
        <v>1.7524071526822558</v>
      </c>
      <c r="J761" t="s">
        <v>21</v>
      </c>
      <c r="K761" t="s">
        <v>22</v>
      </c>
      <c r="L761">
        <v>1517810400</v>
      </c>
      <c r="M761" s="8">
        <v>43136</v>
      </c>
      <c r="N761">
        <v>1520402400</v>
      </c>
      <c r="O761" s="10">
        <v>43166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24"/>
        <v>34</v>
      </c>
      <c r="G762" t="s">
        <v>14</v>
      </c>
      <c r="H762">
        <v>210</v>
      </c>
      <c r="I762" s="12">
        <f t="shared" si="25"/>
        <v>0.28885832187070154</v>
      </c>
      <c r="J762" t="s">
        <v>107</v>
      </c>
      <c r="K762" t="s">
        <v>108</v>
      </c>
      <c r="L762">
        <v>1564635600</v>
      </c>
      <c r="M762" s="8">
        <v>43678</v>
      </c>
      <c r="N762">
        <v>1567141200</v>
      </c>
      <c r="O762" s="10">
        <v>43707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24"/>
        <v>655</v>
      </c>
      <c r="G763" t="s">
        <v>20</v>
      </c>
      <c r="H763">
        <v>166</v>
      </c>
      <c r="I763" s="12">
        <f t="shared" si="25"/>
        <v>0.22833562585969738</v>
      </c>
      <c r="J763" t="s">
        <v>21</v>
      </c>
      <c r="K763" t="s">
        <v>22</v>
      </c>
      <c r="L763">
        <v>1500699600</v>
      </c>
      <c r="M763" s="8">
        <v>42938</v>
      </c>
      <c r="N763">
        <v>1501131600</v>
      </c>
      <c r="O763" s="10">
        <v>42943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24"/>
        <v>177</v>
      </c>
      <c r="G764" t="s">
        <v>20</v>
      </c>
      <c r="H764">
        <v>100</v>
      </c>
      <c r="I764" s="12">
        <f t="shared" si="25"/>
        <v>0.13755158184319119</v>
      </c>
      <c r="J764" t="s">
        <v>26</v>
      </c>
      <c r="K764" t="s">
        <v>27</v>
      </c>
      <c r="L764">
        <v>1354082400</v>
      </c>
      <c r="M764" s="8">
        <v>41241</v>
      </c>
      <c r="N764">
        <v>1355032800</v>
      </c>
      <c r="O764" s="10">
        <v>41252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24"/>
        <v>113</v>
      </c>
      <c r="G765" t="s">
        <v>20</v>
      </c>
      <c r="H765">
        <v>235</v>
      </c>
      <c r="I765" s="12">
        <f t="shared" si="25"/>
        <v>0.32324621733149933</v>
      </c>
      <c r="J765" t="s">
        <v>21</v>
      </c>
      <c r="K765" t="s">
        <v>22</v>
      </c>
      <c r="L765">
        <v>1336453200</v>
      </c>
      <c r="M765" s="8">
        <v>41037</v>
      </c>
      <c r="N765">
        <v>1339477200</v>
      </c>
      <c r="O765" s="10">
        <v>41072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24"/>
        <v>728</v>
      </c>
      <c r="G766" t="s">
        <v>20</v>
      </c>
      <c r="H766">
        <v>148</v>
      </c>
      <c r="I766" s="12">
        <f t="shared" si="25"/>
        <v>0.20357634112792297</v>
      </c>
      <c r="J766" t="s">
        <v>21</v>
      </c>
      <c r="K766" t="s">
        <v>22</v>
      </c>
      <c r="L766">
        <v>1305262800</v>
      </c>
      <c r="M766" s="8">
        <v>40676</v>
      </c>
      <c r="N766">
        <v>1305954000</v>
      </c>
      <c r="O766" s="10">
        <v>40684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24"/>
        <v>208</v>
      </c>
      <c r="G767" t="s">
        <v>20</v>
      </c>
      <c r="H767">
        <v>198</v>
      </c>
      <c r="I767" s="12">
        <f t="shared" si="25"/>
        <v>0.27235213204951858</v>
      </c>
      <c r="J767" t="s">
        <v>21</v>
      </c>
      <c r="K767" t="s">
        <v>22</v>
      </c>
      <c r="L767">
        <v>1492232400</v>
      </c>
      <c r="M767" s="8">
        <v>42840</v>
      </c>
      <c r="N767">
        <v>1494392400</v>
      </c>
      <c r="O767" s="10">
        <v>42865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24"/>
        <v>31</v>
      </c>
      <c r="G768" t="s">
        <v>14</v>
      </c>
      <c r="H768">
        <v>248</v>
      </c>
      <c r="I768" s="12">
        <f t="shared" si="25"/>
        <v>0.34112792297111416</v>
      </c>
      <c r="J768" t="s">
        <v>26</v>
      </c>
      <c r="K768" t="s">
        <v>27</v>
      </c>
      <c r="L768">
        <v>1537333200</v>
      </c>
      <c r="M768" s="8">
        <v>43362</v>
      </c>
      <c r="N768">
        <v>1537419600</v>
      </c>
      <c r="O768" s="10">
        <v>43363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24"/>
        <v>57</v>
      </c>
      <c r="G769" t="s">
        <v>14</v>
      </c>
      <c r="H769">
        <v>513</v>
      </c>
      <c r="I769" s="12">
        <f t="shared" si="25"/>
        <v>0.70563961485557081</v>
      </c>
      <c r="J769" t="s">
        <v>21</v>
      </c>
      <c r="K769" t="s">
        <v>22</v>
      </c>
      <c r="L769">
        <v>1444107600</v>
      </c>
      <c r="M769" s="8">
        <v>42283</v>
      </c>
      <c r="N769">
        <v>1447999200</v>
      </c>
      <c r="O769" s="10">
        <v>42328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24"/>
        <v>231</v>
      </c>
      <c r="G770" t="s">
        <v>20</v>
      </c>
      <c r="H770">
        <v>150</v>
      </c>
      <c r="I770" s="12">
        <f t="shared" si="25"/>
        <v>0.2063273727647868</v>
      </c>
      <c r="J770" t="s">
        <v>21</v>
      </c>
      <c r="K770" t="s">
        <v>22</v>
      </c>
      <c r="L770">
        <v>1386741600</v>
      </c>
      <c r="M770" s="8">
        <v>41619</v>
      </c>
      <c r="N770">
        <v>1388037600</v>
      </c>
      <c r="O770" s="10">
        <v>41634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26">ROUND(SUM(E771/D771)*100,0)</f>
        <v>87</v>
      </c>
      <c r="G771" t="s">
        <v>14</v>
      </c>
      <c r="H771">
        <v>3410</v>
      </c>
      <c r="I771" s="12">
        <f t="shared" si="25"/>
        <v>4.69050894085282</v>
      </c>
      <c r="J771" t="s">
        <v>21</v>
      </c>
      <c r="K771" t="s">
        <v>22</v>
      </c>
      <c r="L771">
        <v>1376542800</v>
      </c>
      <c r="M771" s="8">
        <v>41501</v>
      </c>
      <c r="N771">
        <v>1378789200</v>
      </c>
      <c r="O771" s="10">
        <v>41527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26"/>
        <v>271</v>
      </c>
      <c r="G772" t="s">
        <v>20</v>
      </c>
      <c r="H772">
        <v>216</v>
      </c>
      <c r="I772" s="12">
        <f t="shared" si="25"/>
        <v>0.29711141678129299</v>
      </c>
      <c r="J772" t="s">
        <v>107</v>
      </c>
      <c r="K772" t="s">
        <v>108</v>
      </c>
      <c r="L772">
        <v>1397451600</v>
      </c>
      <c r="M772" s="8">
        <v>41743</v>
      </c>
      <c r="N772">
        <v>1398056400</v>
      </c>
      <c r="O772" s="10">
        <v>41750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26"/>
        <v>49</v>
      </c>
      <c r="G773" t="s">
        <v>74</v>
      </c>
      <c r="H773">
        <v>26</v>
      </c>
      <c r="I773" s="12">
        <f t="shared" si="25"/>
        <v>3.5763411279229711E-2</v>
      </c>
      <c r="J773" t="s">
        <v>21</v>
      </c>
      <c r="K773" t="s">
        <v>22</v>
      </c>
      <c r="L773">
        <v>1548482400</v>
      </c>
      <c r="M773" s="8">
        <v>43491</v>
      </c>
      <c r="N773">
        <v>1550815200</v>
      </c>
      <c r="O773" s="10">
        <v>43518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26"/>
        <v>113</v>
      </c>
      <c r="G774" t="s">
        <v>20</v>
      </c>
      <c r="H774">
        <v>5139</v>
      </c>
      <c r="I774" s="12">
        <f t="shared" si="25"/>
        <v>7.0687757909215954</v>
      </c>
      <c r="J774" t="s">
        <v>21</v>
      </c>
      <c r="K774" t="s">
        <v>22</v>
      </c>
      <c r="L774">
        <v>1549692000</v>
      </c>
      <c r="M774" s="8">
        <v>43505</v>
      </c>
      <c r="N774">
        <v>1550037600</v>
      </c>
      <c r="O774" s="10">
        <v>43509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26"/>
        <v>191</v>
      </c>
      <c r="G775" t="s">
        <v>20</v>
      </c>
      <c r="H775">
        <v>2353</v>
      </c>
      <c r="I775" s="12">
        <f t="shared" si="25"/>
        <v>3.236588720770289</v>
      </c>
      <c r="J775" t="s">
        <v>21</v>
      </c>
      <c r="K775" t="s">
        <v>22</v>
      </c>
      <c r="L775">
        <v>1492059600</v>
      </c>
      <c r="M775" s="8">
        <v>42838</v>
      </c>
      <c r="N775">
        <v>1492923600</v>
      </c>
      <c r="O775" s="10">
        <v>42848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26"/>
        <v>136</v>
      </c>
      <c r="G776" t="s">
        <v>20</v>
      </c>
      <c r="H776">
        <v>78</v>
      </c>
      <c r="I776" s="12">
        <f t="shared" si="25"/>
        <v>0.10729023383768914</v>
      </c>
      <c r="J776" t="s">
        <v>107</v>
      </c>
      <c r="K776" t="s">
        <v>108</v>
      </c>
      <c r="L776">
        <v>1463979600</v>
      </c>
      <c r="M776" s="8">
        <v>42513</v>
      </c>
      <c r="N776">
        <v>1467522000</v>
      </c>
      <c r="O776" s="10">
        <v>42554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26"/>
        <v>10</v>
      </c>
      <c r="G777" t="s">
        <v>14</v>
      </c>
      <c r="H777">
        <v>10</v>
      </c>
      <c r="I777" s="12">
        <f t="shared" si="25"/>
        <v>1.3755158184319119E-2</v>
      </c>
      <c r="J777" t="s">
        <v>21</v>
      </c>
      <c r="K777" t="s">
        <v>22</v>
      </c>
      <c r="L777">
        <v>1415253600</v>
      </c>
      <c r="M777" s="8">
        <v>41949</v>
      </c>
      <c r="N777">
        <v>1416117600</v>
      </c>
      <c r="O777" s="10">
        <v>41959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26"/>
        <v>66</v>
      </c>
      <c r="G778" t="s">
        <v>14</v>
      </c>
      <c r="H778">
        <v>2201</v>
      </c>
      <c r="I778" s="12">
        <f t="shared" si="25"/>
        <v>3.0275103163686383</v>
      </c>
      <c r="J778" t="s">
        <v>21</v>
      </c>
      <c r="K778" t="s">
        <v>22</v>
      </c>
      <c r="L778">
        <v>1562216400</v>
      </c>
      <c r="M778" s="8">
        <v>43650</v>
      </c>
      <c r="N778">
        <v>1563771600</v>
      </c>
      <c r="O778" s="10">
        <v>43668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26"/>
        <v>49</v>
      </c>
      <c r="G779" t="s">
        <v>14</v>
      </c>
      <c r="H779">
        <v>676</v>
      </c>
      <c r="I779" s="12">
        <f t="shared" si="25"/>
        <v>0.92984869325997244</v>
      </c>
      <c r="J779" t="s">
        <v>21</v>
      </c>
      <c r="K779" t="s">
        <v>22</v>
      </c>
      <c r="L779">
        <v>1316754000</v>
      </c>
      <c r="M779" s="8">
        <v>40809</v>
      </c>
      <c r="N779">
        <v>1319259600</v>
      </c>
      <c r="O779" s="10">
        <v>40838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26"/>
        <v>788</v>
      </c>
      <c r="G780" t="s">
        <v>20</v>
      </c>
      <c r="H780">
        <v>174</v>
      </c>
      <c r="I780" s="12">
        <f t="shared" si="25"/>
        <v>0.23933975240715269</v>
      </c>
      <c r="J780" t="s">
        <v>98</v>
      </c>
      <c r="K780" t="s">
        <v>99</v>
      </c>
      <c r="L780">
        <v>1313211600</v>
      </c>
      <c r="M780" s="8">
        <v>40768</v>
      </c>
      <c r="N780">
        <v>1313643600</v>
      </c>
      <c r="O780" s="10">
        <v>40773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26"/>
        <v>80</v>
      </c>
      <c r="G781" t="s">
        <v>14</v>
      </c>
      <c r="H781">
        <v>831</v>
      </c>
      <c r="I781" s="12">
        <f t="shared" si="25"/>
        <v>1.1430536451169189</v>
      </c>
      <c r="J781" t="s">
        <v>21</v>
      </c>
      <c r="K781" t="s">
        <v>22</v>
      </c>
      <c r="L781">
        <v>1439528400</v>
      </c>
      <c r="M781" s="8">
        <v>42230</v>
      </c>
      <c r="N781">
        <v>1440306000</v>
      </c>
      <c r="O781" s="10">
        <v>42239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26"/>
        <v>106</v>
      </c>
      <c r="G782" t="s">
        <v>20</v>
      </c>
      <c r="H782">
        <v>164</v>
      </c>
      <c r="I782" s="12">
        <f t="shared" si="25"/>
        <v>0.22558459422283356</v>
      </c>
      <c r="J782" t="s">
        <v>21</v>
      </c>
      <c r="K782" t="s">
        <v>22</v>
      </c>
      <c r="L782">
        <v>1469163600</v>
      </c>
      <c r="M782" s="8">
        <v>42573</v>
      </c>
      <c r="N782">
        <v>1470805200</v>
      </c>
      <c r="O782" s="10">
        <v>42592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26"/>
        <v>51</v>
      </c>
      <c r="G783" t="s">
        <v>74</v>
      </c>
      <c r="H783">
        <v>56</v>
      </c>
      <c r="I783" s="12">
        <f t="shared" si="25"/>
        <v>7.7028885832187075E-2</v>
      </c>
      <c r="J783" t="s">
        <v>98</v>
      </c>
      <c r="K783" t="s">
        <v>99</v>
      </c>
      <c r="L783">
        <v>1288501200</v>
      </c>
      <c r="M783" s="8">
        <v>40482</v>
      </c>
      <c r="N783">
        <v>1292911200</v>
      </c>
      <c r="O783" s="10">
        <v>40533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26"/>
        <v>215</v>
      </c>
      <c r="G784" t="s">
        <v>20</v>
      </c>
      <c r="H784">
        <v>161</v>
      </c>
      <c r="I784" s="12">
        <f t="shared" si="25"/>
        <v>0.22145804676753783</v>
      </c>
      <c r="J784" t="s">
        <v>21</v>
      </c>
      <c r="K784" t="s">
        <v>22</v>
      </c>
      <c r="L784">
        <v>1298959200</v>
      </c>
      <c r="M784" s="8">
        <v>40603</v>
      </c>
      <c r="N784">
        <v>1301374800</v>
      </c>
      <c r="O784" s="10">
        <v>40631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26"/>
        <v>141</v>
      </c>
      <c r="G785" t="s">
        <v>20</v>
      </c>
      <c r="H785">
        <v>138</v>
      </c>
      <c r="I785" s="12">
        <f t="shared" si="25"/>
        <v>0.18982118294360384</v>
      </c>
      <c r="J785" t="s">
        <v>21</v>
      </c>
      <c r="K785" t="s">
        <v>22</v>
      </c>
      <c r="L785">
        <v>1387260000</v>
      </c>
      <c r="M785" s="8">
        <v>41625</v>
      </c>
      <c r="N785">
        <v>1387864800</v>
      </c>
      <c r="O785" s="10">
        <v>41632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26"/>
        <v>115</v>
      </c>
      <c r="G786" t="s">
        <v>20</v>
      </c>
      <c r="H786">
        <v>3308</v>
      </c>
      <c r="I786" s="12">
        <f t="shared" si="25"/>
        <v>4.5502063273727646</v>
      </c>
      <c r="J786" t="s">
        <v>21</v>
      </c>
      <c r="K786" t="s">
        <v>22</v>
      </c>
      <c r="L786">
        <v>1457244000</v>
      </c>
      <c r="M786" s="8">
        <v>42435</v>
      </c>
      <c r="N786">
        <v>1458190800</v>
      </c>
      <c r="O786" s="10">
        <v>42446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26"/>
        <v>193</v>
      </c>
      <c r="G787" t="s">
        <v>20</v>
      </c>
      <c r="H787">
        <v>127</v>
      </c>
      <c r="I787" s="12">
        <f t="shared" si="25"/>
        <v>0.17469050894085281</v>
      </c>
      <c r="J787" t="s">
        <v>26</v>
      </c>
      <c r="K787" t="s">
        <v>27</v>
      </c>
      <c r="L787">
        <v>1556341200</v>
      </c>
      <c r="M787" s="8">
        <v>43582</v>
      </c>
      <c r="N787">
        <v>1559278800</v>
      </c>
      <c r="O787" s="10">
        <v>43616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26"/>
        <v>730</v>
      </c>
      <c r="G788" t="s">
        <v>20</v>
      </c>
      <c r="H788">
        <v>207</v>
      </c>
      <c r="I788" s="12">
        <f t="shared" si="25"/>
        <v>0.28473177441540576</v>
      </c>
      <c r="J788" t="s">
        <v>107</v>
      </c>
      <c r="K788" t="s">
        <v>108</v>
      </c>
      <c r="L788">
        <v>1522126800</v>
      </c>
      <c r="M788" s="8">
        <v>43186</v>
      </c>
      <c r="N788">
        <v>1522731600</v>
      </c>
      <c r="O788" s="10">
        <v>43193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26"/>
        <v>100</v>
      </c>
      <c r="G789" t="s">
        <v>14</v>
      </c>
      <c r="H789">
        <v>859</v>
      </c>
      <c r="I789" s="12">
        <f t="shared" ref="I789:I852" si="27">SUM((H789/$H$1003))</f>
        <v>1.1815680880330124</v>
      </c>
      <c r="J789" t="s">
        <v>15</v>
      </c>
      <c r="K789" t="s">
        <v>16</v>
      </c>
      <c r="L789">
        <v>1305954000</v>
      </c>
      <c r="M789" s="8">
        <v>40684</v>
      </c>
      <c r="N789">
        <v>1306731600</v>
      </c>
      <c r="O789" s="10">
        <v>40693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26"/>
        <v>88</v>
      </c>
      <c r="G790" t="s">
        <v>47</v>
      </c>
      <c r="H790">
        <v>31</v>
      </c>
      <c r="I790" s="12">
        <f t="shared" si="27"/>
        <v>4.264099037138927E-2</v>
      </c>
      <c r="J790" t="s">
        <v>21</v>
      </c>
      <c r="K790" t="s">
        <v>22</v>
      </c>
      <c r="L790">
        <v>1350709200</v>
      </c>
      <c r="M790" s="8">
        <v>41202</v>
      </c>
      <c r="N790">
        <v>1352527200</v>
      </c>
      <c r="O790" s="10">
        <v>41223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26"/>
        <v>37</v>
      </c>
      <c r="G791" t="s">
        <v>14</v>
      </c>
      <c r="H791">
        <v>45</v>
      </c>
      <c r="I791" s="12">
        <f t="shared" si="27"/>
        <v>6.1898211829436035E-2</v>
      </c>
      <c r="J791" t="s">
        <v>21</v>
      </c>
      <c r="K791" t="s">
        <v>22</v>
      </c>
      <c r="L791">
        <v>1401166800</v>
      </c>
      <c r="M791" s="8">
        <v>41786</v>
      </c>
      <c r="N791">
        <v>1404363600</v>
      </c>
      <c r="O791" s="10">
        <v>41823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26"/>
        <v>31</v>
      </c>
      <c r="G792" t="s">
        <v>74</v>
      </c>
      <c r="H792">
        <v>1113</v>
      </c>
      <c r="I792" s="12">
        <f t="shared" si="27"/>
        <v>1.530949105914718</v>
      </c>
      <c r="J792" t="s">
        <v>21</v>
      </c>
      <c r="K792" t="s">
        <v>22</v>
      </c>
      <c r="L792">
        <v>1266127200</v>
      </c>
      <c r="M792" s="8">
        <v>40223</v>
      </c>
      <c r="N792">
        <v>1266645600</v>
      </c>
      <c r="O792" s="10">
        <v>40229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26"/>
        <v>26</v>
      </c>
      <c r="G793" t="s">
        <v>14</v>
      </c>
      <c r="H793">
        <v>6</v>
      </c>
      <c r="I793" s="12">
        <f t="shared" si="27"/>
        <v>8.253094910591471E-3</v>
      </c>
      <c r="J793" t="s">
        <v>21</v>
      </c>
      <c r="K793" t="s">
        <v>22</v>
      </c>
      <c r="L793">
        <v>1481436000</v>
      </c>
      <c r="M793" s="8">
        <v>42715</v>
      </c>
      <c r="N793">
        <v>1482818400</v>
      </c>
      <c r="O793" s="10">
        <v>42731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26"/>
        <v>34</v>
      </c>
      <c r="G794" t="s">
        <v>14</v>
      </c>
      <c r="H794">
        <v>7</v>
      </c>
      <c r="I794" s="12">
        <f t="shared" si="27"/>
        <v>9.6286107290233843E-3</v>
      </c>
      <c r="J794" t="s">
        <v>21</v>
      </c>
      <c r="K794" t="s">
        <v>22</v>
      </c>
      <c r="L794">
        <v>1372222800</v>
      </c>
      <c r="M794" s="8">
        <v>41451</v>
      </c>
      <c r="N794">
        <v>1374642000</v>
      </c>
      <c r="O794" s="10">
        <v>41479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26"/>
        <v>1186</v>
      </c>
      <c r="G795" t="s">
        <v>20</v>
      </c>
      <c r="H795">
        <v>181</v>
      </c>
      <c r="I795" s="12">
        <f t="shared" si="27"/>
        <v>0.24896836313617607</v>
      </c>
      <c r="J795" t="s">
        <v>98</v>
      </c>
      <c r="K795" t="s">
        <v>99</v>
      </c>
      <c r="L795">
        <v>1372136400</v>
      </c>
      <c r="M795" s="8">
        <v>41450</v>
      </c>
      <c r="N795">
        <v>1372482000</v>
      </c>
      <c r="O795" s="10">
        <v>41454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26"/>
        <v>125</v>
      </c>
      <c r="G796" t="s">
        <v>20</v>
      </c>
      <c r="H796">
        <v>110</v>
      </c>
      <c r="I796" s="12">
        <f t="shared" si="27"/>
        <v>0.15130674002751032</v>
      </c>
      <c r="J796" t="s">
        <v>21</v>
      </c>
      <c r="K796" t="s">
        <v>22</v>
      </c>
      <c r="L796">
        <v>1513922400</v>
      </c>
      <c r="M796" s="8">
        <v>43091</v>
      </c>
      <c r="N796">
        <v>1514959200</v>
      </c>
      <c r="O796" s="10">
        <v>43103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26"/>
        <v>14</v>
      </c>
      <c r="G797" t="s">
        <v>14</v>
      </c>
      <c r="H797">
        <v>31</v>
      </c>
      <c r="I797" s="12">
        <f t="shared" si="27"/>
        <v>4.264099037138927E-2</v>
      </c>
      <c r="J797" t="s">
        <v>21</v>
      </c>
      <c r="K797" t="s">
        <v>22</v>
      </c>
      <c r="L797">
        <v>1477976400</v>
      </c>
      <c r="M797" s="8">
        <v>42675</v>
      </c>
      <c r="N797">
        <v>1478235600</v>
      </c>
      <c r="O797" s="10">
        <v>42678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26"/>
        <v>55</v>
      </c>
      <c r="G798" t="s">
        <v>14</v>
      </c>
      <c r="H798">
        <v>78</v>
      </c>
      <c r="I798" s="12">
        <f t="shared" si="27"/>
        <v>0.10729023383768914</v>
      </c>
      <c r="J798" t="s">
        <v>21</v>
      </c>
      <c r="K798" t="s">
        <v>22</v>
      </c>
      <c r="L798">
        <v>1407474000</v>
      </c>
      <c r="M798" s="8">
        <v>41859</v>
      </c>
      <c r="N798">
        <v>1408078800</v>
      </c>
      <c r="O798" s="10">
        <v>41866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26"/>
        <v>110</v>
      </c>
      <c r="G799" t="s">
        <v>20</v>
      </c>
      <c r="H799">
        <v>185</v>
      </c>
      <c r="I799" s="12">
        <f t="shared" si="27"/>
        <v>0.25447042640990369</v>
      </c>
      <c r="J799" t="s">
        <v>21</v>
      </c>
      <c r="K799" t="s">
        <v>22</v>
      </c>
      <c r="L799">
        <v>1546149600</v>
      </c>
      <c r="M799" s="8">
        <v>43464</v>
      </c>
      <c r="N799">
        <v>1548136800</v>
      </c>
      <c r="O799" s="10">
        <v>43487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26"/>
        <v>188</v>
      </c>
      <c r="G800" t="s">
        <v>20</v>
      </c>
      <c r="H800">
        <v>121</v>
      </c>
      <c r="I800" s="12">
        <f t="shared" si="27"/>
        <v>0.16643741403026135</v>
      </c>
      <c r="J800" t="s">
        <v>21</v>
      </c>
      <c r="K800" t="s">
        <v>22</v>
      </c>
      <c r="L800">
        <v>1338440400</v>
      </c>
      <c r="M800" s="8">
        <v>41060</v>
      </c>
      <c r="N800">
        <v>1340859600</v>
      </c>
      <c r="O800" s="10">
        <v>41088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26"/>
        <v>87</v>
      </c>
      <c r="G801" t="s">
        <v>14</v>
      </c>
      <c r="H801">
        <v>1225</v>
      </c>
      <c r="I801" s="12">
        <f t="shared" si="27"/>
        <v>1.6850068775790921</v>
      </c>
      <c r="J801" t="s">
        <v>40</v>
      </c>
      <c r="K801" t="s">
        <v>41</v>
      </c>
      <c r="L801">
        <v>1454133600</v>
      </c>
      <c r="M801" s="8">
        <v>42399</v>
      </c>
      <c r="N801">
        <v>1454479200</v>
      </c>
      <c r="O801" s="10">
        <v>42403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26"/>
        <v>1</v>
      </c>
      <c r="G802" t="s">
        <v>14</v>
      </c>
      <c r="H802">
        <v>1</v>
      </c>
      <c r="I802" s="12">
        <f t="shared" si="27"/>
        <v>1.375515818431912E-3</v>
      </c>
      <c r="J802" t="s">
        <v>98</v>
      </c>
      <c r="K802" t="s">
        <v>99</v>
      </c>
      <c r="L802">
        <v>1434085200</v>
      </c>
      <c r="M802" s="8">
        <v>42167</v>
      </c>
      <c r="N802">
        <v>1434430800</v>
      </c>
      <c r="O802" s="10">
        <v>42171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26"/>
        <v>203</v>
      </c>
      <c r="G803" t="s">
        <v>20</v>
      </c>
      <c r="H803">
        <v>106</v>
      </c>
      <c r="I803" s="12">
        <f t="shared" si="27"/>
        <v>0.14580467675378267</v>
      </c>
      <c r="J803" t="s">
        <v>21</v>
      </c>
      <c r="K803" t="s">
        <v>22</v>
      </c>
      <c r="L803">
        <v>1577772000</v>
      </c>
      <c r="M803" s="8">
        <v>43830</v>
      </c>
      <c r="N803">
        <v>1579672800</v>
      </c>
      <c r="O803" s="10">
        <v>43852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26"/>
        <v>197</v>
      </c>
      <c r="G804" t="s">
        <v>20</v>
      </c>
      <c r="H804">
        <v>142</v>
      </c>
      <c r="I804" s="12">
        <f t="shared" si="27"/>
        <v>0.19532324621733149</v>
      </c>
      <c r="J804" t="s">
        <v>21</v>
      </c>
      <c r="K804" t="s">
        <v>22</v>
      </c>
      <c r="L804">
        <v>1562216400</v>
      </c>
      <c r="M804" s="8">
        <v>43650</v>
      </c>
      <c r="N804">
        <v>1562389200</v>
      </c>
      <c r="O804" s="10">
        <v>43652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26"/>
        <v>107</v>
      </c>
      <c r="G805" t="s">
        <v>20</v>
      </c>
      <c r="H805">
        <v>233</v>
      </c>
      <c r="I805" s="12">
        <f t="shared" si="27"/>
        <v>0.32049518569463548</v>
      </c>
      <c r="J805" t="s">
        <v>21</v>
      </c>
      <c r="K805" t="s">
        <v>22</v>
      </c>
      <c r="L805">
        <v>1548568800</v>
      </c>
      <c r="M805" s="8">
        <v>43492</v>
      </c>
      <c r="N805">
        <v>1551506400</v>
      </c>
      <c r="O805" s="10">
        <v>43526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26"/>
        <v>269</v>
      </c>
      <c r="G806" t="s">
        <v>20</v>
      </c>
      <c r="H806">
        <v>218</v>
      </c>
      <c r="I806" s="12">
        <f t="shared" si="27"/>
        <v>0.29986244841815679</v>
      </c>
      <c r="J806" t="s">
        <v>21</v>
      </c>
      <c r="K806" t="s">
        <v>22</v>
      </c>
      <c r="L806">
        <v>1514872800</v>
      </c>
      <c r="M806" s="8">
        <v>43102</v>
      </c>
      <c r="N806">
        <v>1516600800</v>
      </c>
      <c r="O806" s="10">
        <v>43122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26"/>
        <v>51</v>
      </c>
      <c r="G807" t="s">
        <v>14</v>
      </c>
      <c r="H807">
        <v>67</v>
      </c>
      <c r="I807" s="12">
        <f t="shared" si="27"/>
        <v>9.2159559834938107E-2</v>
      </c>
      <c r="J807" t="s">
        <v>26</v>
      </c>
      <c r="K807" t="s">
        <v>27</v>
      </c>
      <c r="L807">
        <v>1416031200</v>
      </c>
      <c r="M807" s="8">
        <v>41958</v>
      </c>
      <c r="N807">
        <v>1420437600</v>
      </c>
      <c r="O807" s="10">
        <v>42009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26"/>
        <v>1180</v>
      </c>
      <c r="G808" t="s">
        <v>20</v>
      </c>
      <c r="H808">
        <v>76</v>
      </c>
      <c r="I808" s="12">
        <f t="shared" si="27"/>
        <v>0.10453920220082531</v>
      </c>
      <c r="J808" t="s">
        <v>21</v>
      </c>
      <c r="K808" t="s">
        <v>22</v>
      </c>
      <c r="L808">
        <v>1330927200</v>
      </c>
      <c r="M808" s="8">
        <v>40973</v>
      </c>
      <c r="N808">
        <v>1332997200</v>
      </c>
      <c r="O808" s="10">
        <v>40997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26"/>
        <v>264</v>
      </c>
      <c r="G809" t="s">
        <v>20</v>
      </c>
      <c r="H809">
        <v>43</v>
      </c>
      <c r="I809" s="12">
        <f t="shared" si="27"/>
        <v>5.9147180192572216E-2</v>
      </c>
      <c r="J809" t="s">
        <v>21</v>
      </c>
      <c r="K809" t="s">
        <v>22</v>
      </c>
      <c r="L809">
        <v>1571115600</v>
      </c>
      <c r="M809" s="8">
        <v>43753</v>
      </c>
      <c r="N809">
        <v>1574920800</v>
      </c>
      <c r="O809" s="10">
        <v>43797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26"/>
        <v>30</v>
      </c>
      <c r="G810" t="s">
        <v>14</v>
      </c>
      <c r="H810">
        <v>19</v>
      </c>
      <c r="I810" s="12">
        <f t="shared" si="27"/>
        <v>2.6134800550206328E-2</v>
      </c>
      <c r="J810" t="s">
        <v>21</v>
      </c>
      <c r="K810" t="s">
        <v>22</v>
      </c>
      <c r="L810">
        <v>1463461200</v>
      </c>
      <c r="M810" s="8">
        <v>42507</v>
      </c>
      <c r="N810">
        <v>1464930000</v>
      </c>
      <c r="O810" s="10">
        <v>42524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26"/>
        <v>63</v>
      </c>
      <c r="G811" t="s">
        <v>14</v>
      </c>
      <c r="H811">
        <v>2108</v>
      </c>
      <c r="I811" s="12">
        <f t="shared" si="27"/>
        <v>2.8995873452544703</v>
      </c>
      <c r="J811" t="s">
        <v>98</v>
      </c>
      <c r="K811" t="s">
        <v>99</v>
      </c>
      <c r="L811">
        <v>1344920400</v>
      </c>
      <c r="M811" s="8">
        <v>41135</v>
      </c>
      <c r="N811">
        <v>1345006800</v>
      </c>
      <c r="O811" s="10">
        <v>41136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26"/>
        <v>193</v>
      </c>
      <c r="G812" t="s">
        <v>20</v>
      </c>
      <c r="H812">
        <v>221</v>
      </c>
      <c r="I812" s="12">
        <f t="shared" si="27"/>
        <v>0.30398899587345257</v>
      </c>
      <c r="J812" t="s">
        <v>21</v>
      </c>
      <c r="K812" t="s">
        <v>22</v>
      </c>
      <c r="L812">
        <v>1511848800</v>
      </c>
      <c r="M812" s="8">
        <v>43067</v>
      </c>
      <c r="N812">
        <v>1512712800</v>
      </c>
      <c r="O812" s="10">
        <v>43077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26"/>
        <v>77</v>
      </c>
      <c r="G813" t="s">
        <v>14</v>
      </c>
      <c r="H813">
        <v>679</v>
      </c>
      <c r="I813" s="12">
        <f t="shared" si="27"/>
        <v>0.93397524071526827</v>
      </c>
      <c r="J813" t="s">
        <v>21</v>
      </c>
      <c r="K813" t="s">
        <v>22</v>
      </c>
      <c r="L813">
        <v>1452319200</v>
      </c>
      <c r="M813" s="8">
        <v>42378</v>
      </c>
      <c r="N813">
        <v>1452492000</v>
      </c>
      <c r="O813" s="10">
        <v>42380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26"/>
        <v>226</v>
      </c>
      <c r="G814" t="s">
        <v>20</v>
      </c>
      <c r="H814">
        <v>2805</v>
      </c>
      <c r="I814" s="12">
        <f t="shared" si="27"/>
        <v>3.8583218707015132</v>
      </c>
      <c r="J814" t="s">
        <v>15</v>
      </c>
      <c r="K814" t="s">
        <v>16</v>
      </c>
      <c r="L814">
        <v>1523854800</v>
      </c>
      <c r="M814" s="8">
        <v>43206</v>
      </c>
      <c r="N814">
        <v>1524286800</v>
      </c>
      <c r="O814" s="10">
        <v>43211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26"/>
        <v>239</v>
      </c>
      <c r="G815" t="s">
        <v>20</v>
      </c>
      <c r="H815">
        <v>68</v>
      </c>
      <c r="I815" s="12">
        <f t="shared" si="27"/>
        <v>9.353507565337002E-2</v>
      </c>
      <c r="J815" t="s">
        <v>21</v>
      </c>
      <c r="K815" t="s">
        <v>22</v>
      </c>
      <c r="L815">
        <v>1346043600</v>
      </c>
      <c r="M815" s="8">
        <v>41148</v>
      </c>
      <c r="N815">
        <v>1346907600</v>
      </c>
      <c r="O815" s="10">
        <v>41158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26"/>
        <v>92</v>
      </c>
      <c r="G816" t="s">
        <v>14</v>
      </c>
      <c r="H816">
        <v>36</v>
      </c>
      <c r="I816" s="12">
        <f t="shared" si="27"/>
        <v>4.951856946354883E-2</v>
      </c>
      <c r="J816" t="s">
        <v>36</v>
      </c>
      <c r="K816" t="s">
        <v>37</v>
      </c>
      <c r="L816">
        <v>1464325200</v>
      </c>
      <c r="M816" s="8">
        <v>42517</v>
      </c>
      <c r="N816">
        <v>1464498000</v>
      </c>
      <c r="O816" s="10">
        <v>42519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26"/>
        <v>130</v>
      </c>
      <c r="G817" t="s">
        <v>20</v>
      </c>
      <c r="H817">
        <v>183</v>
      </c>
      <c r="I817" s="12">
        <f t="shared" si="27"/>
        <v>0.2517193947730399</v>
      </c>
      <c r="J817" t="s">
        <v>15</v>
      </c>
      <c r="K817" t="s">
        <v>16</v>
      </c>
      <c r="L817">
        <v>1511935200</v>
      </c>
      <c r="M817" s="8">
        <v>43068</v>
      </c>
      <c r="N817">
        <v>1514181600</v>
      </c>
      <c r="O817" s="10">
        <v>43094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26"/>
        <v>615</v>
      </c>
      <c r="G818" t="s">
        <v>20</v>
      </c>
      <c r="H818">
        <v>133</v>
      </c>
      <c r="I818" s="12">
        <f t="shared" si="27"/>
        <v>0.18294360385144429</v>
      </c>
      <c r="J818" t="s">
        <v>21</v>
      </c>
      <c r="K818" t="s">
        <v>22</v>
      </c>
      <c r="L818">
        <v>1392012000</v>
      </c>
      <c r="M818" s="8">
        <v>41680</v>
      </c>
      <c r="N818">
        <v>1392184800</v>
      </c>
      <c r="O818" s="10">
        <v>41682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26"/>
        <v>369</v>
      </c>
      <c r="G819" t="s">
        <v>20</v>
      </c>
      <c r="H819">
        <v>2489</v>
      </c>
      <c r="I819" s="12">
        <f t="shared" si="27"/>
        <v>3.4236588720770289</v>
      </c>
      <c r="J819" t="s">
        <v>107</v>
      </c>
      <c r="K819" t="s">
        <v>108</v>
      </c>
      <c r="L819">
        <v>1556946000</v>
      </c>
      <c r="M819" s="8">
        <v>43589</v>
      </c>
      <c r="N819">
        <v>1559365200</v>
      </c>
      <c r="O819" s="10">
        <v>43617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26"/>
        <v>1095</v>
      </c>
      <c r="G820" t="s">
        <v>20</v>
      </c>
      <c r="H820">
        <v>69</v>
      </c>
      <c r="I820" s="12">
        <f t="shared" si="27"/>
        <v>9.4910591471801919E-2</v>
      </c>
      <c r="J820" t="s">
        <v>21</v>
      </c>
      <c r="K820" t="s">
        <v>22</v>
      </c>
      <c r="L820">
        <v>1548050400</v>
      </c>
      <c r="M820" s="8">
        <v>43486</v>
      </c>
      <c r="N820">
        <v>1549173600</v>
      </c>
      <c r="O820" s="10">
        <v>43499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26"/>
        <v>51</v>
      </c>
      <c r="G821" t="s">
        <v>14</v>
      </c>
      <c r="H821">
        <v>47</v>
      </c>
      <c r="I821" s="12">
        <f t="shared" si="27"/>
        <v>6.4649243466299869E-2</v>
      </c>
      <c r="J821" t="s">
        <v>21</v>
      </c>
      <c r="K821" t="s">
        <v>22</v>
      </c>
      <c r="L821">
        <v>1353736800</v>
      </c>
      <c r="M821" s="8">
        <v>41237</v>
      </c>
      <c r="N821">
        <v>1355032800</v>
      </c>
      <c r="O821" s="10">
        <v>41252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26"/>
        <v>801</v>
      </c>
      <c r="G822" t="s">
        <v>20</v>
      </c>
      <c r="H822">
        <v>279</v>
      </c>
      <c r="I822" s="12">
        <f t="shared" si="27"/>
        <v>0.38376891334250346</v>
      </c>
      <c r="J822" t="s">
        <v>40</v>
      </c>
      <c r="K822" t="s">
        <v>41</v>
      </c>
      <c r="L822">
        <v>1532840400</v>
      </c>
      <c r="M822" s="8">
        <v>43310</v>
      </c>
      <c r="N822">
        <v>1533963600</v>
      </c>
      <c r="O822" s="10">
        <v>43323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26"/>
        <v>291</v>
      </c>
      <c r="G823" t="s">
        <v>20</v>
      </c>
      <c r="H823">
        <v>210</v>
      </c>
      <c r="I823" s="12">
        <f t="shared" si="27"/>
        <v>0.28885832187070154</v>
      </c>
      <c r="J823" t="s">
        <v>21</v>
      </c>
      <c r="K823" t="s">
        <v>22</v>
      </c>
      <c r="L823">
        <v>1488261600</v>
      </c>
      <c r="M823" s="8">
        <v>42794</v>
      </c>
      <c r="N823">
        <v>1489381200</v>
      </c>
      <c r="O823" s="10">
        <v>42807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26"/>
        <v>350</v>
      </c>
      <c r="G824" t="s">
        <v>20</v>
      </c>
      <c r="H824">
        <v>2100</v>
      </c>
      <c r="I824" s="12">
        <f t="shared" si="27"/>
        <v>2.8885832187070153</v>
      </c>
      <c r="J824" t="s">
        <v>21</v>
      </c>
      <c r="K824" t="s">
        <v>22</v>
      </c>
      <c r="L824">
        <v>1393567200</v>
      </c>
      <c r="M824" s="8">
        <v>41698</v>
      </c>
      <c r="N824">
        <v>1395032400</v>
      </c>
      <c r="O824" s="10">
        <v>41715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26"/>
        <v>357</v>
      </c>
      <c r="G825" t="s">
        <v>20</v>
      </c>
      <c r="H825">
        <v>252</v>
      </c>
      <c r="I825" s="12">
        <f t="shared" si="27"/>
        <v>0.34662998624484181</v>
      </c>
      <c r="J825" t="s">
        <v>21</v>
      </c>
      <c r="K825" t="s">
        <v>22</v>
      </c>
      <c r="L825">
        <v>1410325200</v>
      </c>
      <c r="M825" s="8">
        <v>41892</v>
      </c>
      <c r="N825">
        <v>1412485200</v>
      </c>
      <c r="O825" s="10">
        <v>41917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26"/>
        <v>126</v>
      </c>
      <c r="G826" t="s">
        <v>20</v>
      </c>
      <c r="H826">
        <v>1280</v>
      </c>
      <c r="I826" s="12">
        <f t="shared" si="27"/>
        <v>1.7606602475928472</v>
      </c>
      <c r="J826" t="s">
        <v>21</v>
      </c>
      <c r="K826" t="s">
        <v>22</v>
      </c>
      <c r="L826">
        <v>1276923600</v>
      </c>
      <c r="M826" s="8">
        <v>40348</v>
      </c>
      <c r="N826">
        <v>1279688400</v>
      </c>
      <c r="O826" s="10">
        <v>40380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26"/>
        <v>388</v>
      </c>
      <c r="G827" t="s">
        <v>20</v>
      </c>
      <c r="H827">
        <v>157</v>
      </c>
      <c r="I827" s="12">
        <f t="shared" si="27"/>
        <v>0.21595598349381018</v>
      </c>
      <c r="J827" t="s">
        <v>40</v>
      </c>
      <c r="K827" t="s">
        <v>41</v>
      </c>
      <c r="L827">
        <v>1500958800</v>
      </c>
      <c r="M827" s="8">
        <v>42941</v>
      </c>
      <c r="N827">
        <v>1501995600</v>
      </c>
      <c r="O827" s="10">
        <v>42953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26"/>
        <v>457</v>
      </c>
      <c r="G828" t="s">
        <v>20</v>
      </c>
      <c r="H828">
        <v>194</v>
      </c>
      <c r="I828" s="12">
        <f t="shared" si="27"/>
        <v>0.26685006877579093</v>
      </c>
      <c r="J828" t="s">
        <v>21</v>
      </c>
      <c r="K828" t="s">
        <v>22</v>
      </c>
      <c r="L828">
        <v>1292220000</v>
      </c>
      <c r="M828" s="8">
        <v>40525</v>
      </c>
      <c r="N828">
        <v>1294639200</v>
      </c>
      <c r="O828" s="10">
        <v>40553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26"/>
        <v>267</v>
      </c>
      <c r="G829" t="s">
        <v>20</v>
      </c>
      <c r="H829">
        <v>82</v>
      </c>
      <c r="I829" s="12">
        <f t="shared" si="27"/>
        <v>0.11279229711141678</v>
      </c>
      <c r="J829" t="s">
        <v>26</v>
      </c>
      <c r="K829" t="s">
        <v>27</v>
      </c>
      <c r="L829">
        <v>1304398800</v>
      </c>
      <c r="M829" s="8">
        <v>40666</v>
      </c>
      <c r="N829">
        <v>1305435600</v>
      </c>
      <c r="O829" s="10">
        <v>40678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26"/>
        <v>69</v>
      </c>
      <c r="G830" t="s">
        <v>14</v>
      </c>
      <c r="H830">
        <v>70</v>
      </c>
      <c r="I830" s="12">
        <f t="shared" si="27"/>
        <v>9.6286107290233833E-2</v>
      </c>
      <c r="J830" t="s">
        <v>21</v>
      </c>
      <c r="K830" t="s">
        <v>22</v>
      </c>
      <c r="L830">
        <v>1535432400</v>
      </c>
      <c r="M830" s="8">
        <v>43340</v>
      </c>
      <c r="N830">
        <v>1537592400</v>
      </c>
      <c r="O830" s="10">
        <v>43365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26"/>
        <v>51</v>
      </c>
      <c r="G831" t="s">
        <v>14</v>
      </c>
      <c r="H831">
        <v>154</v>
      </c>
      <c r="I831" s="12">
        <f t="shared" si="27"/>
        <v>0.21182943603851445</v>
      </c>
      <c r="J831" t="s">
        <v>21</v>
      </c>
      <c r="K831" t="s">
        <v>22</v>
      </c>
      <c r="L831">
        <v>1433826000</v>
      </c>
      <c r="M831" s="8">
        <v>42164</v>
      </c>
      <c r="N831">
        <v>1435122000</v>
      </c>
      <c r="O831" s="10">
        <v>42179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26"/>
        <v>1</v>
      </c>
      <c r="G832" t="s">
        <v>14</v>
      </c>
      <c r="H832">
        <v>22</v>
      </c>
      <c r="I832" s="12">
        <f t="shared" si="27"/>
        <v>3.0261348005502064E-2</v>
      </c>
      <c r="J832" t="s">
        <v>21</v>
      </c>
      <c r="K832" t="s">
        <v>22</v>
      </c>
      <c r="L832">
        <v>1514959200</v>
      </c>
      <c r="M832" s="8">
        <v>43103</v>
      </c>
      <c r="N832">
        <v>1520056800</v>
      </c>
      <c r="O832" s="10">
        <v>43162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26"/>
        <v>109</v>
      </c>
      <c r="G833" t="s">
        <v>20</v>
      </c>
      <c r="H833">
        <v>4233</v>
      </c>
      <c r="I833" s="12">
        <f t="shared" si="27"/>
        <v>5.8225584594222832</v>
      </c>
      <c r="J833" t="s">
        <v>21</v>
      </c>
      <c r="K833" t="s">
        <v>22</v>
      </c>
      <c r="L833">
        <v>1332738000</v>
      </c>
      <c r="M833" s="8">
        <v>40994</v>
      </c>
      <c r="N833">
        <v>1335675600</v>
      </c>
      <c r="O833" s="10">
        <v>41028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26"/>
        <v>315</v>
      </c>
      <c r="G834" t="s">
        <v>20</v>
      </c>
      <c r="H834">
        <v>1297</v>
      </c>
      <c r="I834" s="12">
        <f t="shared" si="27"/>
        <v>1.7840440165061897</v>
      </c>
      <c r="J834" t="s">
        <v>36</v>
      </c>
      <c r="K834" t="s">
        <v>37</v>
      </c>
      <c r="L834">
        <v>1445490000</v>
      </c>
      <c r="M834" s="8">
        <v>42299</v>
      </c>
      <c r="N834">
        <v>1448431200</v>
      </c>
      <c r="O834" s="10">
        <v>42333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28">ROUND(SUM(E835/D835)*100,0)</f>
        <v>158</v>
      </c>
      <c r="G835" t="s">
        <v>20</v>
      </c>
      <c r="H835">
        <v>165</v>
      </c>
      <c r="I835" s="12">
        <f t="shared" si="27"/>
        <v>0.22696011004126548</v>
      </c>
      <c r="J835" t="s">
        <v>36</v>
      </c>
      <c r="K835" t="s">
        <v>37</v>
      </c>
      <c r="L835">
        <v>1297663200</v>
      </c>
      <c r="M835" s="8">
        <v>40588</v>
      </c>
      <c r="N835">
        <v>1298613600</v>
      </c>
      <c r="O835" s="10">
        <v>40599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28"/>
        <v>154</v>
      </c>
      <c r="G836" t="s">
        <v>20</v>
      </c>
      <c r="H836">
        <v>119</v>
      </c>
      <c r="I836" s="12">
        <f t="shared" si="27"/>
        <v>0.16368638239339753</v>
      </c>
      <c r="J836" t="s">
        <v>21</v>
      </c>
      <c r="K836" t="s">
        <v>22</v>
      </c>
      <c r="L836">
        <v>1371963600</v>
      </c>
      <c r="M836" s="8">
        <v>41448</v>
      </c>
      <c r="N836">
        <v>1372482000</v>
      </c>
      <c r="O836" s="10">
        <v>41454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28"/>
        <v>90</v>
      </c>
      <c r="G837" t="s">
        <v>14</v>
      </c>
      <c r="H837">
        <v>1758</v>
      </c>
      <c r="I837" s="12">
        <f t="shared" si="27"/>
        <v>2.4181568088033014</v>
      </c>
      <c r="J837" t="s">
        <v>21</v>
      </c>
      <c r="K837" t="s">
        <v>22</v>
      </c>
      <c r="L837">
        <v>1425103200</v>
      </c>
      <c r="M837" s="8">
        <v>42063</v>
      </c>
      <c r="N837">
        <v>1425621600</v>
      </c>
      <c r="O837" s="10">
        <v>42069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28"/>
        <v>75</v>
      </c>
      <c r="G838" t="s">
        <v>14</v>
      </c>
      <c r="H838">
        <v>94</v>
      </c>
      <c r="I838" s="12">
        <f t="shared" si="27"/>
        <v>0.12929848693259974</v>
      </c>
      <c r="J838" t="s">
        <v>21</v>
      </c>
      <c r="K838" t="s">
        <v>22</v>
      </c>
      <c r="L838">
        <v>1265349600</v>
      </c>
      <c r="M838" s="8">
        <v>40214</v>
      </c>
      <c r="N838">
        <v>1266300000</v>
      </c>
      <c r="O838" s="10">
        <v>40225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28"/>
        <v>853</v>
      </c>
      <c r="G839" t="s">
        <v>20</v>
      </c>
      <c r="H839">
        <v>1797</v>
      </c>
      <c r="I839" s="12">
        <f t="shared" si="27"/>
        <v>2.4718019257221457</v>
      </c>
      <c r="J839" t="s">
        <v>21</v>
      </c>
      <c r="K839" t="s">
        <v>22</v>
      </c>
      <c r="L839">
        <v>1301202000</v>
      </c>
      <c r="M839" s="8">
        <v>40629</v>
      </c>
      <c r="N839">
        <v>1305867600</v>
      </c>
      <c r="O839" s="10">
        <v>40683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28"/>
        <v>139</v>
      </c>
      <c r="G840" t="s">
        <v>20</v>
      </c>
      <c r="H840">
        <v>261</v>
      </c>
      <c r="I840" s="12">
        <f t="shared" si="27"/>
        <v>0.35900962861072905</v>
      </c>
      <c r="J840" t="s">
        <v>21</v>
      </c>
      <c r="K840" t="s">
        <v>22</v>
      </c>
      <c r="L840">
        <v>1538024400</v>
      </c>
      <c r="M840" s="8">
        <v>43370</v>
      </c>
      <c r="N840">
        <v>1538802000</v>
      </c>
      <c r="O840" s="10">
        <v>43379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28"/>
        <v>190</v>
      </c>
      <c r="G841" t="s">
        <v>20</v>
      </c>
      <c r="H841">
        <v>157</v>
      </c>
      <c r="I841" s="12">
        <f t="shared" si="27"/>
        <v>0.21595598349381018</v>
      </c>
      <c r="J841" t="s">
        <v>21</v>
      </c>
      <c r="K841" t="s">
        <v>22</v>
      </c>
      <c r="L841">
        <v>1395032400</v>
      </c>
      <c r="M841" s="8">
        <v>41715</v>
      </c>
      <c r="N841">
        <v>1398920400</v>
      </c>
      <c r="O841" s="10">
        <v>41760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28"/>
        <v>100</v>
      </c>
      <c r="G842" t="s">
        <v>20</v>
      </c>
      <c r="H842">
        <v>3533</v>
      </c>
      <c r="I842" s="12">
        <f t="shared" si="27"/>
        <v>4.8596973865199447</v>
      </c>
      <c r="J842" t="s">
        <v>21</v>
      </c>
      <c r="K842" t="s">
        <v>22</v>
      </c>
      <c r="L842">
        <v>1405486800</v>
      </c>
      <c r="M842" s="8">
        <v>41836</v>
      </c>
      <c r="N842">
        <v>1405659600</v>
      </c>
      <c r="O842" s="10">
        <v>41838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28"/>
        <v>143</v>
      </c>
      <c r="G843" t="s">
        <v>20</v>
      </c>
      <c r="H843">
        <v>155</v>
      </c>
      <c r="I843" s="12">
        <f t="shared" si="27"/>
        <v>0.21320495185694635</v>
      </c>
      <c r="J843" t="s">
        <v>21</v>
      </c>
      <c r="K843" t="s">
        <v>22</v>
      </c>
      <c r="L843">
        <v>1455861600</v>
      </c>
      <c r="M843" s="8">
        <v>42419</v>
      </c>
      <c r="N843">
        <v>1457244000</v>
      </c>
      <c r="O843" s="10">
        <v>42435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28"/>
        <v>563</v>
      </c>
      <c r="G844" t="s">
        <v>20</v>
      </c>
      <c r="H844">
        <v>132</v>
      </c>
      <c r="I844" s="12">
        <f t="shared" si="27"/>
        <v>0.18156808803301239</v>
      </c>
      <c r="J844" t="s">
        <v>107</v>
      </c>
      <c r="K844" t="s">
        <v>108</v>
      </c>
      <c r="L844">
        <v>1529038800</v>
      </c>
      <c r="M844" s="8">
        <v>43266</v>
      </c>
      <c r="N844">
        <v>1529298000</v>
      </c>
      <c r="O844" s="10">
        <v>43269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28"/>
        <v>31</v>
      </c>
      <c r="G845" t="s">
        <v>14</v>
      </c>
      <c r="H845">
        <v>33</v>
      </c>
      <c r="I845" s="12">
        <f t="shared" si="27"/>
        <v>4.5392022008253097E-2</v>
      </c>
      <c r="J845" t="s">
        <v>21</v>
      </c>
      <c r="K845" t="s">
        <v>22</v>
      </c>
      <c r="L845">
        <v>1535259600</v>
      </c>
      <c r="M845" s="8">
        <v>43338</v>
      </c>
      <c r="N845">
        <v>1535778000</v>
      </c>
      <c r="O845" s="10">
        <v>43344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28"/>
        <v>99</v>
      </c>
      <c r="G846" t="s">
        <v>74</v>
      </c>
      <c r="H846">
        <v>94</v>
      </c>
      <c r="I846" s="12">
        <f t="shared" si="27"/>
        <v>0.12929848693259974</v>
      </c>
      <c r="J846" t="s">
        <v>21</v>
      </c>
      <c r="K846" t="s">
        <v>22</v>
      </c>
      <c r="L846">
        <v>1327212000</v>
      </c>
      <c r="M846" s="8">
        <v>40930</v>
      </c>
      <c r="N846">
        <v>1327471200</v>
      </c>
      <c r="O846" s="10">
        <v>40933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28"/>
        <v>198</v>
      </c>
      <c r="G847" t="s">
        <v>20</v>
      </c>
      <c r="H847">
        <v>1354</v>
      </c>
      <c r="I847" s="12">
        <f t="shared" si="27"/>
        <v>1.8624484181568088</v>
      </c>
      <c r="J847" t="s">
        <v>40</v>
      </c>
      <c r="K847" t="s">
        <v>41</v>
      </c>
      <c r="L847">
        <v>1526360400</v>
      </c>
      <c r="M847" s="8">
        <v>43235</v>
      </c>
      <c r="N847">
        <v>1529557200</v>
      </c>
      <c r="O847" s="10">
        <v>43272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28"/>
        <v>509</v>
      </c>
      <c r="G848" t="s">
        <v>20</v>
      </c>
      <c r="H848">
        <v>48</v>
      </c>
      <c r="I848" s="12">
        <f t="shared" si="27"/>
        <v>6.6024759284731768E-2</v>
      </c>
      <c r="J848" t="s">
        <v>21</v>
      </c>
      <c r="K848" t="s">
        <v>22</v>
      </c>
      <c r="L848">
        <v>1532149200</v>
      </c>
      <c r="M848" s="8">
        <v>43302</v>
      </c>
      <c r="N848">
        <v>1535259600</v>
      </c>
      <c r="O848" s="10">
        <v>43338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28"/>
        <v>238</v>
      </c>
      <c r="G849" t="s">
        <v>20</v>
      </c>
      <c r="H849">
        <v>110</v>
      </c>
      <c r="I849" s="12">
        <f t="shared" si="27"/>
        <v>0.15130674002751032</v>
      </c>
      <c r="J849" t="s">
        <v>21</v>
      </c>
      <c r="K849" t="s">
        <v>22</v>
      </c>
      <c r="L849">
        <v>1515304800</v>
      </c>
      <c r="M849" s="8">
        <v>43107</v>
      </c>
      <c r="N849">
        <v>1515564000</v>
      </c>
      <c r="O849" s="10">
        <v>43110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28"/>
        <v>338</v>
      </c>
      <c r="G850" t="s">
        <v>20</v>
      </c>
      <c r="H850">
        <v>172</v>
      </c>
      <c r="I850" s="12">
        <f t="shared" si="27"/>
        <v>0.23658872077028886</v>
      </c>
      <c r="J850" t="s">
        <v>21</v>
      </c>
      <c r="K850" t="s">
        <v>22</v>
      </c>
      <c r="L850">
        <v>1276318800</v>
      </c>
      <c r="M850" s="8">
        <v>40341</v>
      </c>
      <c r="N850">
        <v>1277096400</v>
      </c>
      <c r="O850" s="10">
        <v>40350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28"/>
        <v>133</v>
      </c>
      <c r="G851" t="s">
        <v>20</v>
      </c>
      <c r="H851">
        <v>307</v>
      </c>
      <c r="I851" s="12">
        <f t="shared" si="27"/>
        <v>0.42228335625859698</v>
      </c>
      <c r="J851" t="s">
        <v>21</v>
      </c>
      <c r="K851" t="s">
        <v>22</v>
      </c>
      <c r="L851">
        <v>1328767200</v>
      </c>
      <c r="M851" s="8">
        <v>40948</v>
      </c>
      <c r="N851">
        <v>1329026400</v>
      </c>
      <c r="O851" s="10">
        <v>40951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28"/>
        <v>1</v>
      </c>
      <c r="G852" t="s">
        <v>14</v>
      </c>
      <c r="H852">
        <v>1</v>
      </c>
      <c r="I852" s="12">
        <f t="shared" si="27"/>
        <v>1.375515818431912E-3</v>
      </c>
      <c r="J852" t="s">
        <v>21</v>
      </c>
      <c r="K852" t="s">
        <v>22</v>
      </c>
      <c r="L852">
        <v>1321682400</v>
      </c>
      <c r="M852" s="8">
        <v>40866</v>
      </c>
      <c r="N852">
        <v>1322978400</v>
      </c>
      <c r="O852" s="10">
        <v>40881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28"/>
        <v>208</v>
      </c>
      <c r="G853" t="s">
        <v>20</v>
      </c>
      <c r="H853">
        <v>160</v>
      </c>
      <c r="I853" s="12">
        <f t="shared" ref="I853:I916" si="29">SUM((H853/$H$1003))</f>
        <v>0.2200825309491059</v>
      </c>
      <c r="J853" t="s">
        <v>21</v>
      </c>
      <c r="K853" t="s">
        <v>22</v>
      </c>
      <c r="L853">
        <v>1335934800</v>
      </c>
      <c r="M853" s="8">
        <v>41031</v>
      </c>
      <c r="N853">
        <v>1338786000</v>
      </c>
      <c r="O853" s="10">
        <v>41064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28"/>
        <v>51</v>
      </c>
      <c r="G854" t="s">
        <v>14</v>
      </c>
      <c r="H854">
        <v>31</v>
      </c>
      <c r="I854" s="12">
        <f t="shared" si="29"/>
        <v>4.264099037138927E-2</v>
      </c>
      <c r="J854" t="s">
        <v>21</v>
      </c>
      <c r="K854" t="s">
        <v>22</v>
      </c>
      <c r="L854">
        <v>1310792400</v>
      </c>
      <c r="M854" s="8">
        <v>40740</v>
      </c>
      <c r="N854">
        <v>1311656400</v>
      </c>
      <c r="O854" s="10">
        <v>40750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28"/>
        <v>652</v>
      </c>
      <c r="G855" t="s">
        <v>20</v>
      </c>
      <c r="H855">
        <v>1467</v>
      </c>
      <c r="I855" s="12">
        <f t="shared" si="29"/>
        <v>2.0178817056396148</v>
      </c>
      <c r="J855" t="s">
        <v>15</v>
      </c>
      <c r="K855" t="s">
        <v>16</v>
      </c>
      <c r="L855">
        <v>1308546000</v>
      </c>
      <c r="M855" s="8">
        <v>40714</v>
      </c>
      <c r="N855">
        <v>1308978000</v>
      </c>
      <c r="O855" s="10">
        <v>40719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28"/>
        <v>114</v>
      </c>
      <c r="G856" t="s">
        <v>20</v>
      </c>
      <c r="H856">
        <v>2662</v>
      </c>
      <c r="I856" s="12">
        <f t="shared" si="29"/>
        <v>3.6616231086657498</v>
      </c>
      <c r="J856" t="s">
        <v>15</v>
      </c>
      <c r="K856" t="s">
        <v>16</v>
      </c>
      <c r="L856">
        <v>1574056800</v>
      </c>
      <c r="M856" s="8">
        <v>43787</v>
      </c>
      <c r="N856">
        <v>1576389600</v>
      </c>
      <c r="O856" s="10">
        <v>43814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28"/>
        <v>102</v>
      </c>
      <c r="G857" t="s">
        <v>20</v>
      </c>
      <c r="H857">
        <v>452</v>
      </c>
      <c r="I857" s="12">
        <f t="shared" si="29"/>
        <v>0.62173314993122419</v>
      </c>
      <c r="J857" t="s">
        <v>26</v>
      </c>
      <c r="K857" t="s">
        <v>27</v>
      </c>
      <c r="L857">
        <v>1308373200</v>
      </c>
      <c r="M857" s="8">
        <v>40712</v>
      </c>
      <c r="N857">
        <v>1311051600</v>
      </c>
      <c r="O857" s="10">
        <v>40743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28"/>
        <v>357</v>
      </c>
      <c r="G858" t="s">
        <v>20</v>
      </c>
      <c r="H858">
        <v>158</v>
      </c>
      <c r="I858" s="12">
        <f t="shared" si="29"/>
        <v>0.2173314993122421</v>
      </c>
      <c r="J858" t="s">
        <v>21</v>
      </c>
      <c r="K858" t="s">
        <v>22</v>
      </c>
      <c r="L858">
        <v>1335243600</v>
      </c>
      <c r="M858" s="8">
        <v>41023</v>
      </c>
      <c r="N858">
        <v>1336712400</v>
      </c>
      <c r="O858" s="10">
        <v>41040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28"/>
        <v>140</v>
      </c>
      <c r="G859" t="s">
        <v>20</v>
      </c>
      <c r="H859">
        <v>225</v>
      </c>
      <c r="I859" s="12">
        <f t="shared" si="29"/>
        <v>0.30949105914718017</v>
      </c>
      <c r="J859" t="s">
        <v>98</v>
      </c>
      <c r="K859" t="s">
        <v>99</v>
      </c>
      <c r="L859">
        <v>1328421600</v>
      </c>
      <c r="M859" s="8">
        <v>40944</v>
      </c>
      <c r="N859">
        <v>1330408800</v>
      </c>
      <c r="O859" s="10">
        <v>40967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28"/>
        <v>69</v>
      </c>
      <c r="G860" t="s">
        <v>14</v>
      </c>
      <c r="H860">
        <v>35</v>
      </c>
      <c r="I860" s="12">
        <f t="shared" si="29"/>
        <v>4.8143053645116916E-2</v>
      </c>
      <c r="J860" t="s">
        <v>21</v>
      </c>
      <c r="K860" t="s">
        <v>22</v>
      </c>
      <c r="L860">
        <v>1524286800</v>
      </c>
      <c r="M860" s="8">
        <v>43211</v>
      </c>
      <c r="N860">
        <v>1524891600</v>
      </c>
      <c r="O860" s="10">
        <v>43218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28"/>
        <v>36</v>
      </c>
      <c r="G861" t="s">
        <v>14</v>
      </c>
      <c r="H861">
        <v>63</v>
      </c>
      <c r="I861" s="12">
        <f t="shared" si="29"/>
        <v>8.6657496561210454E-2</v>
      </c>
      <c r="J861" t="s">
        <v>21</v>
      </c>
      <c r="K861" t="s">
        <v>22</v>
      </c>
      <c r="L861">
        <v>1362117600</v>
      </c>
      <c r="M861" s="8">
        <v>41334</v>
      </c>
      <c r="N861">
        <v>1363669200</v>
      </c>
      <c r="O861" s="10">
        <v>41352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28"/>
        <v>252</v>
      </c>
      <c r="G862" t="s">
        <v>20</v>
      </c>
      <c r="H862">
        <v>65</v>
      </c>
      <c r="I862" s="12">
        <f t="shared" si="29"/>
        <v>8.940852819807428E-2</v>
      </c>
      <c r="J862" t="s">
        <v>21</v>
      </c>
      <c r="K862" t="s">
        <v>22</v>
      </c>
      <c r="L862">
        <v>1550556000</v>
      </c>
      <c r="M862" s="8">
        <v>43515</v>
      </c>
      <c r="N862">
        <v>1551420000</v>
      </c>
      <c r="O862" s="10">
        <v>43525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28"/>
        <v>106</v>
      </c>
      <c r="G863" t="s">
        <v>20</v>
      </c>
      <c r="H863">
        <v>163</v>
      </c>
      <c r="I863" s="12">
        <f t="shared" si="29"/>
        <v>0.22420907840440166</v>
      </c>
      <c r="J863" t="s">
        <v>21</v>
      </c>
      <c r="K863" t="s">
        <v>22</v>
      </c>
      <c r="L863">
        <v>1269147600</v>
      </c>
      <c r="M863" s="8">
        <v>40258</v>
      </c>
      <c r="N863">
        <v>1269838800</v>
      </c>
      <c r="O863" s="10">
        <v>40266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28"/>
        <v>187</v>
      </c>
      <c r="G864" t="s">
        <v>20</v>
      </c>
      <c r="H864">
        <v>85</v>
      </c>
      <c r="I864" s="12">
        <f t="shared" si="29"/>
        <v>0.11691884456671252</v>
      </c>
      <c r="J864" t="s">
        <v>21</v>
      </c>
      <c r="K864" t="s">
        <v>22</v>
      </c>
      <c r="L864">
        <v>1312174800</v>
      </c>
      <c r="M864" s="8">
        <v>40756</v>
      </c>
      <c r="N864">
        <v>1312520400</v>
      </c>
      <c r="O864" s="10">
        <v>40760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28"/>
        <v>387</v>
      </c>
      <c r="G865" t="s">
        <v>20</v>
      </c>
      <c r="H865">
        <v>217</v>
      </c>
      <c r="I865" s="12">
        <f t="shared" si="29"/>
        <v>0.29848693259972492</v>
      </c>
      <c r="J865" t="s">
        <v>21</v>
      </c>
      <c r="K865" t="s">
        <v>22</v>
      </c>
      <c r="L865">
        <v>1434517200</v>
      </c>
      <c r="M865" s="8">
        <v>42172</v>
      </c>
      <c r="N865">
        <v>1436504400</v>
      </c>
      <c r="O865" s="10">
        <v>42195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28"/>
        <v>347</v>
      </c>
      <c r="G866" t="s">
        <v>20</v>
      </c>
      <c r="H866">
        <v>150</v>
      </c>
      <c r="I866" s="12">
        <f t="shared" si="29"/>
        <v>0.2063273727647868</v>
      </c>
      <c r="J866" t="s">
        <v>21</v>
      </c>
      <c r="K866" t="s">
        <v>22</v>
      </c>
      <c r="L866">
        <v>1471582800</v>
      </c>
      <c r="M866" s="8">
        <v>42601</v>
      </c>
      <c r="N866">
        <v>1472014800</v>
      </c>
      <c r="O866" s="10">
        <v>42606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28"/>
        <v>186</v>
      </c>
      <c r="G867" t="s">
        <v>20</v>
      </c>
      <c r="H867">
        <v>3272</v>
      </c>
      <c r="I867" s="12">
        <f t="shared" si="29"/>
        <v>4.5006877579092164</v>
      </c>
      <c r="J867" t="s">
        <v>21</v>
      </c>
      <c r="K867" t="s">
        <v>22</v>
      </c>
      <c r="L867">
        <v>1410757200</v>
      </c>
      <c r="M867" s="8">
        <v>41897</v>
      </c>
      <c r="N867">
        <v>1411534800</v>
      </c>
      <c r="O867" s="10">
        <v>41906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28"/>
        <v>43</v>
      </c>
      <c r="G868" t="s">
        <v>74</v>
      </c>
      <c r="H868">
        <v>898</v>
      </c>
      <c r="I868" s="12">
        <f t="shared" si="29"/>
        <v>1.2352132049518569</v>
      </c>
      <c r="J868" t="s">
        <v>21</v>
      </c>
      <c r="K868" t="s">
        <v>22</v>
      </c>
      <c r="L868">
        <v>1304830800</v>
      </c>
      <c r="M868" s="8">
        <v>40671</v>
      </c>
      <c r="N868">
        <v>1304917200</v>
      </c>
      <c r="O868" s="10">
        <v>40672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28"/>
        <v>162</v>
      </c>
      <c r="G869" t="s">
        <v>20</v>
      </c>
      <c r="H869">
        <v>300</v>
      </c>
      <c r="I869" s="12">
        <f t="shared" si="29"/>
        <v>0.4126547455295736</v>
      </c>
      <c r="J869" t="s">
        <v>21</v>
      </c>
      <c r="K869" t="s">
        <v>22</v>
      </c>
      <c r="L869">
        <v>1539061200</v>
      </c>
      <c r="M869" s="8">
        <v>43382</v>
      </c>
      <c r="N869">
        <v>1539579600</v>
      </c>
      <c r="O869" s="10">
        <v>43388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28"/>
        <v>185</v>
      </c>
      <c r="G870" t="s">
        <v>20</v>
      </c>
      <c r="H870">
        <v>126</v>
      </c>
      <c r="I870" s="12">
        <f t="shared" si="29"/>
        <v>0.17331499312242091</v>
      </c>
      <c r="J870" t="s">
        <v>21</v>
      </c>
      <c r="K870" t="s">
        <v>22</v>
      </c>
      <c r="L870">
        <v>1381554000</v>
      </c>
      <c r="M870" s="8">
        <v>41559</v>
      </c>
      <c r="N870">
        <v>1382504400</v>
      </c>
      <c r="O870" s="10">
        <v>41570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28"/>
        <v>24</v>
      </c>
      <c r="G871" t="s">
        <v>14</v>
      </c>
      <c r="H871">
        <v>526</v>
      </c>
      <c r="I871" s="12">
        <f t="shared" si="29"/>
        <v>0.72352132049518569</v>
      </c>
      <c r="J871" t="s">
        <v>21</v>
      </c>
      <c r="K871" t="s">
        <v>22</v>
      </c>
      <c r="L871">
        <v>1277096400</v>
      </c>
      <c r="M871" s="8">
        <v>40350</v>
      </c>
      <c r="N871">
        <v>1278306000</v>
      </c>
      <c r="O871" s="10">
        <v>40364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28"/>
        <v>90</v>
      </c>
      <c r="G872" t="s">
        <v>14</v>
      </c>
      <c r="H872">
        <v>121</v>
      </c>
      <c r="I872" s="12">
        <f t="shared" si="29"/>
        <v>0.16643741403026135</v>
      </c>
      <c r="J872" t="s">
        <v>21</v>
      </c>
      <c r="K872" t="s">
        <v>22</v>
      </c>
      <c r="L872">
        <v>1440392400</v>
      </c>
      <c r="M872" s="8">
        <v>42240</v>
      </c>
      <c r="N872">
        <v>1442552400</v>
      </c>
      <c r="O872" s="10">
        <v>42265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28"/>
        <v>273</v>
      </c>
      <c r="G873" t="s">
        <v>20</v>
      </c>
      <c r="H873">
        <v>2320</v>
      </c>
      <c r="I873" s="12">
        <f t="shared" si="29"/>
        <v>3.1911966987620359</v>
      </c>
      <c r="J873" t="s">
        <v>21</v>
      </c>
      <c r="K873" t="s">
        <v>22</v>
      </c>
      <c r="L873">
        <v>1509512400</v>
      </c>
      <c r="M873" s="8">
        <v>43040</v>
      </c>
      <c r="N873">
        <v>1511071200</v>
      </c>
      <c r="O873" s="10">
        <v>43058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28"/>
        <v>170</v>
      </c>
      <c r="G874" t="s">
        <v>20</v>
      </c>
      <c r="H874">
        <v>81</v>
      </c>
      <c r="I874" s="12">
        <f t="shared" si="29"/>
        <v>0.11141678129298486</v>
      </c>
      <c r="J874" t="s">
        <v>26</v>
      </c>
      <c r="K874" t="s">
        <v>27</v>
      </c>
      <c r="L874">
        <v>1535950800</v>
      </c>
      <c r="M874" s="8">
        <v>43346</v>
      </c>
      <c r="N874">
        <v>1536382800</v>
      </c>
      <c r="O874" s="10">
        <v>43351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28"/>
        <v>188</v>
      </c>
      <c r="G875" t="s">
        <v>20</v>
      </c>
      <c r="H875">
        <v>1887</v>
      </c>
      <c r="I875" s="12">
        <f t="shared" si="29"/>
        <v>2.5955983493810177</v>
      </c>
      <c r="J875" t="s">
        <v>21</v>
      </c>
      <c r="K875" t="s">
        <v>22</v>
      </c>
      <c r="L875">
        <v>1389160800</v>
      </c>
      <c r="M875" s="8">
        <v>41647</v>
      </c>
      <c r="N875">
        <v>1389592800</v>
      </c>
      <c r="O875" s="10">
        <v>41652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28"/>
        <v>347</v>
      </c>
      <c r="G876" t="s">
        <v>20</v>
      </c>
      <c r="H876">
        <v>4358</v>
      </c>
      <c r="I876" s="12">
        <f t="shared" si="29"/>
        <v>5.9944979367262725</v>
      </c>
      <c r="J876" t="s">
        <v>21</v>
      </c>
      <c r="K876" t="s">
        <v>22</v>
      </c>
      <c r="L876">
        <v>1271998800</v>
      </c>
      <c r="M876" s="8">
        <v>40291</v>
      </c>
      <c r="N876">
        <v>1275282000</v>
      </c>
      <c r="O876" s="10">
        <v>40329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28"/>
        <v>69</v>
      </c>
      <c r="G877" t="s">
        <v>14</v>
      </c>
      <c r="H877">
        <v>67</v>
      </c>
      <c r="I877" s="12">
        <f t="shared" si="29"/>
        <v>9.2159559834938107E-2</v>
      </c>
      <c r="J877" t="s">
        <v>21</v>
      </c>
      <c r="K877" t="s">
        <v>22</v>
      </c>
      <c r="L877">
        <v>1294898400</v>
      </c>
      <c r="M877" s="8">
        <v>40556</v>
      </c>
      <c r="N877">
        <v>1294984800</v>
      </c>
      <c r="O877" s="10">
        <v>40557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28"/>
        <v>25</v>
      </c>
      <c r="G878" t="s">
        <v>14</v>
      </c>
      <c r="H878">
        <v>57</v>
      </c>
      <c r="I878" s="12">
        <f t="shared" si="29"/>
        <v>7.8404401650618988E-2</v>
      </c>
      <c r="J878" t="s">
        <v>15</v>
      </c>
      <c r="K878" t="s">
        <v>16</v>
      </c>
      <c r="L878">
        <v>1559970000</v>
      </c>
      <c r="M878" s="8">
        <v>43624</v>
      </c>
      <c r="N878">
        <v>1562043600</v>
      </c>
      <c r="O878" s="10">
        <v>43648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28"/>
        <v>77</v>
      </c>
      <c r="G879" t="s">
        <v>14</v>
      </c>
      <c r="H879">
        <v>1229</v>
      </c>
      <c r="I879" s="12">
        <f t="shared" si="29"/>
        <v>1.6905089408528198</v>
      </c>
      <c r="J879" t="s">
        <v>21</v>
      </c>
      <c r="K879" t="s">
        <v>22</v>
      </c>
      <c r="L879">
        <v>1469509200</v>
      </c>
      <c r="M879" s="8">
        <v>42577</v>
      </c>
      <c r="N879">
        <v>1469595600</v>
      </c>
      <c r="O879" s="10">
        <v>42578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28"/>
        <v>37</v>
      </c>
      <c r="G880" t="s">
        <v>14</v>
      </c>
      <c r="H880">
        <v>12</v>
      </c>
      <c r="I880" s="12">
        <f t="shared" si="29"/>
        <v>1.6506189821182942E-2</v>
      </c>
      <c r="J880" t="s">
        <v>107</v>
      </c>
      <c r="K880" t="s">
        <v>108</v>
      </c>
      <c r="L880">
        <v>1579068000</v>
      </c>
      <c r="M880" s="8">
        <v>43845</v>
      </c>
      <c r="N880">
        <v>1581141600</v>
      </c>
      <c r="O880" s="10">
        <v>43869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28"/>
        <v>544</v>
      </c>
      <c r="G881" t="s">
        <v>20</v>
      </c>
      <c r="H881">
        <v>53</v>
      </c>
      <c r="I881" s="12">
        <f t="shared" si="29"/>
        <v>7.2902338376891335E-2</v>
      </c>
      <c r="J881" t="s">
        <v>21</v>
      </c>
      <c r="K881" t="s">
        <v>22</v>
      </c>
      <c r="L881">
        <v>1487743200</v>
      </c>
      <c r="M881" s="8">
        <v>42788</v>
      </c>
      <c r="N881">
        <v>1488520800</v>
      </c>
      <c r="O881" s="10">
        <v>42797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28"/>
        <v>229</v>
      </c>
      <c r="G882" t="s">
        <v>20</v>
      </c>
      <c r="H882">
        <v>2414</v>
      </c>
      <c r="I882" s="12">
        <f t="shared" si="29"/>
        <v>3.3204951856946354</v>
      </c>
      <c r="J882" t="s">
        <v>21</v>
      </c>
      <c r="K882" t="s">
        <v>22</v>
      </c>
      <c r="L882">
        <v>1563685200</v>
      </c>
      <c r="M882" s="8">
        <v>43667</v>
      </c>
      <c r="N882">
        <v>1563858000</v>
      </c>
      <c r="O882" s="10">
        <v>43669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28"/>
        <v>39</v>
      </c>
      <c r="G883" t="s">
        <v>14</v>
      </c>
      <c r="H883">
        <v>452</v>
      </c>
      <c r="I883" s="12">
        <f t="shared" si="29"/>
        <v>0.62173314993122419</v>
      </c>
      <c r="J883" t="s">
        <v>21</v>
      </c>
      <c r="K883" t="s">
        <v>22</v>
      </c>
      <c r="L883">
        <v>1436418000</v>
      </c>
      <c r="M883" s="8">
        <v>42194</v>
      </c>
      <c r="N883">
        <v>1438923600</v>
      </c>
      <c r="O883" s="10">
        <v>42223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28"/>
        <v>370</v>
      </c>
      <c r="G884" t="s">
        <v>20</v>
      </c>
      <c r="H884">
        <v>80</v>
      </c>
      <c r="I884" s="12">
        <f t="shared" si="29"/>
        <v>0.11004126547455295</v>
      </c>
      <c r="J884" t="s">
        <v>21</v>
      </c>
      <c r="K884" t="s">
        <v>22</v>
      </c>
      <c r="L884">
        <v>1421820000</v>
      </c>
      <c r="M884" s="8">
        <v>42025</v>
      </c>
      <c r="N884">
        <v>1422165600</v>
      </c>
      <c r="O884" s="10">
        <v>42029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28"/>
        <v>238</v>
      </c>
      <c r="G885" t="s">
        <v>20</v>
      </c>
      <c r="H885">
        <v>193</v>
      </c>
      <c r="I885" s="12">
        <f t="shared" si="29"/>
        <v>0.265474552957359</v>
      </c>
      <c r="J885" t="s">
        <v>21</v>
      </c>
      <c r="K885" t="s">
        <v>22</v>
      </c>
      <c r="L885">
        <v>1274763600</v>
      </c>
      <c r="M885" s="8">
        <v>40323</v>
      </c>
      <c r="N885">
        <v>1277874000</v>
      </c>
      <c r="O885" s="10">
        <v>40359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28"/>
        <v>64</v>
      </c>
      <c r="G886" t="s">
        <v>14</v>
      </c>
      <c r="H886">
        <v>1886</v>
      </c>
      <c r="I886" s="12">
        <f t="shared" si="29"/>
        <v>2.5942228335625859</v>
      </c>
      <c r="J886" t="s">
        <v>21</v>
      </c>
      <c r="K886" t="s">
        <v>22</v>
      </c>
      <c r="L886">
        <v>1399179600</v>
      </c>
      <c r="M886" s="8">
        <v>41763</v>
      </c>
      <c r="N886">
        <v>1399352400</v>
      </c>
      <c r="O886" s="10">
        <v>41765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28"/>
        <v>118</v>
      </c>
      <c r="G887" t="s">
        <v>20</v>
      </c>
      <c r="H887">
        <v>52</v>
      </c>
      <c r="I887" s="12">
        <f t="shared" si="29"/>
        <v>7.1526822558459421E-2</v>
      </c>
      <c r="J887" t="s">
        <v>21</v>
      </c>
      <c r="K887" t="s">
        <v>22</v>
      </c>
      <c r="L887">
        <v>1275800400</v>
      </c>
      <c r="M887" s="8">
        <v>40335</v>
      </c>
      <c r="N887">
        <v>1279083600</v>
      </c>
      <c r="O887" s="10">
        <v>40373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28"/>
        <v>85</v>
      </c>
      <c r="G888" t="s">
        <v>14</v>
      </c>
      <c r="H888">
        <v>1825</v>
      </c>
      <c r="I888" s="12">
        <f t="shared" si="29"/>
        <v>2.5103163686382395</v>
      </c>
      <c r="J888" t="s">
        <v>21</v>
      </c>
      <c r="K888" t="s">
        <v>22</v>
      </c>
      <c r="L888">
        <v>1282798800</v>
      </c>
      <c r="M888" s="8">
        <v>40416</v>
      </c>
      <c r="N888">
        <v>1284354000</v>
      </c>
      <c r="O888" s="10">
        <v>40434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28"/>
        <v>29</v>
      </c>
      <c r="G889" t="s">
        <v>14</v>
      </c>
      <c r="H889">
        <v>31</v>
      </c>
      <c r="I889" s="12">
        <f t="shared" si="29"/>
        <v>4.264099037138927E-2</v>
      </c>
      <c r="J889" t="s">
        <v>21</v>
      </c>
      <c r="K889" t="s">
        <v>22</v>
      </c>
      <c r="L889">
        <v>1437109200</v>
      </c>
      <c r="M889" s="8">
        <v>42202</v>
      </c>
      <c r="N889">
        <v>1441170000</v>
      </c>
      <c r="O889" s="10">
        <v>42249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28"/>
        <v>210</v>
      </c>
      <c r="G890" t="s">
        <v>20</v>
      </c>
      <c r="H890">
        <v>290</v>
      </c>
      <c r="I890" s="12">
        <f t="shared" si="29"/>
        <v>0.39889958734525449</v>
      </c>
      <c r="J890" t="s">
        <v>21</v>
      </c>
      <c r="K890" t="s">
        <v>22</v>
      </c>
      <c r="L890">
        <v>1491886800</v>
      </c>
      <c r="M890" s="8">
        <v>42836</v>
      </c>
      <c r="N890">
        <v>1493528400</v>
      </c>
      <c r="O890" s="10">
        <v>42855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28"/>
        <v>170</v>
      </c>
      <c r="G891" t="s">
        <v>20</v>
      </c>
      <c r="H891">
        <v>122</v>
      </c>
      <c r="I891" s="12">
        <f t="shared" si="29"/>
        <v>0.16781292984869325</v>
      </c>
      <c r="J891" t="s">
        <v>21</v>
      </c>
      <c r="K891" t="s">
        <v>22</v>
      </c>
      <c r="L891">
        <v>1394600400</v>
      </c>
      <c r="M891" s="8">
        <v>41710</v>
      </c>
      <c r="N891">
        <v>1395205200</v>
      </c>
      <c r="O891" s="10">
        <v>41717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28"/>
        <v>116</v>
      </c>
      <c r="G892" t="s">
        <v>20</v>
      </c>
      <c r="H892">
        <v>1470</v>
      </c>
      <c r="I892" s="12">
        <f t="shared" si="29"/>
        <v>2.0220082530949104</v>
      </c>
      <c r="J892" t="s">
        <v>21</v>
      </c>
      <c r="K892" t="s">
        <v>22</v>
      </c>
      <c r="L892">
        <v>1561352400</v>
      </c>
      <c r="M892" s="8">
        <v>43640</v>
      </c>
      <c r="N892">
        <v>1561438800</v>
      </c>
      <c r="O892" s="10">
        <v>43641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28"/>
        <v>259</v>
      </c>
      <c r="G893" t="s">
        <v>20</v>
      </c>
      <c r="H893">
        <v>165</v>
      </c>
      <c r="I893" s="12">
        <f t="shared" si="29"/>
        <v>0.22696011004126548</v>
      </c>
      <c r="J893" t="s">
        <v>15</v>
      </c>
      <c r="K893" t="s">
        <v>16</v>
      </c>
      <c r="L893">
        <v>1322892000</v>
      </c>
      <c r="M893" s="8">
        <v>40880</v>
      </c>
      <c r="N893">
        <v>1326693600</v>
      </c>
      <c r="O893" s="10">
        <v>40924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28"/>
        <v>231</v>
      </c>
      <c r="G894" t="s">
        <v>20</v>
      </c>
      <c r="H894">
        <v>182</v>
      </c>
      <c r="I894" s="12">
        <f t="shared" si="29"/>
        <v>0.25034387895460797</v>
      </c>
      <c r="J894" t="s">
        <v>21</v>
      </c>
      <c r="K894" t="s">
        <v>22</v>
      </c>
      <c r="L894">
        <v>1274418000</v>
      </c>
      <c r="M894" s="8">
        <v>40319</v>
      </c>
      <c r="N894">
        <v>1277960400</v>
      </c>
      <c r="O894" s="10">
        <v>40360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28"/>
        <v>128</v>
      </c>
      <c r="G895" t="s">
        <v>20</v>
      </c>
      <c r="H895">
        <v>199</v>
      </c>
      <c r="I895" s="12">
        <f t="shared" si="29"/>
        <v>0.27372764786795051</v>
      </c>
      <c r="J895" t="s">
        <v>107</v>
      </c>
      <c r="K895" t="s">
        <v>108</v>
      </c>
      <c r="L895">
        <v>1434344400</v>
      </c>
      <c r="M895" s="8">
        <v>42170</v>
      </c>
      <c r="N895">
        <v>1434690000</v>
      </c>
      <c r="O895" s="10">
        <v>42174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28"/>
        <v>189</v>
      </c>
      <c r="G896" t="s">
        <v>20</v>
      </c>
      <c r="H896">
        <v>56</v>
      </c>
      <c r="I896" s="12">
        <f t="shared" si="29"/>
        <v>7.7028885832187075E-2</v>
      </c>
      <c r="J896" t="s">
        <v>40</v>
      </c>
      <c r="K896" t="s">
        <v>41</v>
      </c>
      <c r="L896">
        <v>1373518800</v>
      </c>
      <c r="M896" s="8">
        <v>41466</v>
      </c>
      <c r="N896">
        <v>1376110800</v>
      </c>
      <c r="O896" s="10">
        <v>41496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28"/>
        <v>7</v>
      </c>
      <c r="G897" t="s">
        <v>14</v>
      </c>
      <c r="H897">
        <v>107</v>
      </c>
      <c r="I897" s="12">
        <f t="shared" si="29"/>
        <v>0.14718019257221457</v>
      </c>
      <c r="J897" t="s">
        <v>21</v>
      </c>
      <c r="K897" t="s">
        <v>22</v>
      </c>
      <c r="L897">
        <v>1517637600</v>
      </c>
      <c r="M897" s="8">
        <v>43134</v>
      </c>
      <c r="N897">
        <v>1518415200</v>
      </c>
      <c r="O897" s="10">
        <v>43143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28"/>
        <v>774</v>
      </c>
      <c r="G898" t="s">
        <v>20</v>
      </c>
      <c r="H898">
        <v>1460</v>
      </c>
      <c r="I898" s="12">
        <f t="shared" si="29"/>
        <v>2.0082530949105917</v>
      </c>
      <c r="J898" t="s">
        <v>26</v>
      </c>
      <c r="K898" t="s">
        <v>27</v>
      </c>
      <c r="L898">
        <v>1310619600</v>
      </c>
      <c r="M898" s="8">
        <v>40738</v>
      </c>
      <c r="N898">
        <v>1310878800</v>
      </c>
      <c r="O898" s="10">
        <v>40741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30">ROUND(SUM(E899/D899)*100,0)</f>
        <v>28</v>
      </c>
      <c r="G899" t="s">
        <v>14</v>
      </c>
      <c r="H899">
        <v>27</v>
      </c>
      <c r="I899" s="12">
        <f t="shared" si="29"/>
        <v>3.7138927097661624E-2</v>
      </c>
      <c r="J899" t="s">
        <v>21</v>
      </c>
      <c r="K899" t="s">
        <v>22</v>
      </c>
      <c r="L899">
        <v>1556427600</v>
      </c>
      <c r="M899" s="8">
        <v>43583</v>
      </c>
      <c r="N899">
        <v>1556600400</v>
      </c>
      <c r="O899" s="10">
        <v>43585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30"/>
        <v>52</v>
      </c>
      <c r="G900" t="s">
        <v>14</v>
      </c>
      <c r="H900">
        <v>1221</v>
      </c>
      <c r="I900" s="12">
        <f t="shared" si="29"/>
        <v>1.6795048143053646</v>
      </c>
      <c r="J900" t="s">
        <v>21</v>
      </c>
      <c r="K900" t="s">
        <v>22</v>
      </c>
      <c r="L900">
        <v>1576476000</v>
      </c>
      <c r="M900" s="8">
        <v>43815</v>
      </c>
      <c r="N900">
        <v>1576994400</v>
      </c>
      <c r="O900" s="10">
        <v>43821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30"/>
        <v>407</v>
      </c>
      <c r="G901" t="s">
        <v>20</v>
      </c>
      <c r="H901">
        <v>123</v>
      </c>
      <c r="I901" s="12">
        <f t="shared" si="29"/>
        <v>0.16918844566712518</v>
      </c>
      <c r="J901" t="s">
        <v>98</v>
      </c>
      <c r="K901" t="s">
        <v>99</v>
      </c>
      <c r="L901">
        <v>1381122000</v>
      </c>
      <c r="M901" s="8">
        <v>41554</v>
      </c>
      <c r="N901">
        <v>1382677200</v>
      </c>
      <c r="O901" s="10">
        <v>41572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30"/>
        <v>2</v>
      </c>
      <c r="G902" t="s">
        <v>14</v>
      </c>
      <c r="H902">
        <v>1</v>
      </c>
      <c r="I902" s="12">
        <f t="shared" si="29"/>
        <v>1.375515818431912E-3</v>
      </c>
      <c r="J902" t="s">
        <v>21</v>
      </c>
      <c r="K902" t="s">
        <v>22</v>
      </c>
      <c r="L902">
        <v>1411102800</v>
      </c>
      <c r="M902" s="8">
        <v>41901</v>
      </c>
      <c r="N902">
        <v>1411189200</v>
      </c>
      <c r="O902" s="10">
        <v>41902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30"/>
        <v>156</v>
      </c>
      <c r="G903" t="s">
        <v>20</v>
      </c>
      <c r="H903">
        <v>159</v>
      </c>
      <c r="I903" s="12">
        <f t="shared" si="29"/>
        <v>0.218707015130674</v>
      </c>
      <c r="J903" t="s">
        <v>21</v>
      </c>
      <c r="K903" t="s">
        <v>22</v>
      </c>
      <c r="L903">
        <v>1531803600</v>
      </c>
      <c r="M903" s="8">
        <v>43298</v>
      </c>
      <c r="N903">
        <v>1534654800</v>
      </c>
      <c r="O903" s="10">
        <v>43331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30"/>
        <v>252</v>
      </c>
      <c r="G904" t="s">
        <v>20</v>
      </c>
      <c r="H904">
        <v>110</v>
      </c>
      <c r="I904" s="12">
        <f t="shared" si="29"/>
        <v>0.15130674002751032</v>
      </c>
      <c r="J904" t="s">
        <v>21</v>
      </c>
      <c r="K904" t="s">
        <v>22</v>
      </c>
      <c r="L904">
        <v>1454133600</v>
      </c>
      <c r="M904" s="8">
        <v>42399</v>
      </c>
      <c r="N904">
        <v>1457762400</v>
      </c>
      <c r="O904" s="10">
        <v>42441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30"/>
        <v>2</v>
      </c>
      <c r="G905" t="s">
        <v>47</v>
      </c>
      <c r="H905">
        <v>14</v>
      </c>
      <c r="I905" s="12">
        <f t="shared" si="29"/>
        <v>1.9257221458046769E-2</v>
      </c>
      <c r="J905" t="s">
        <v>21</v>
      </c>
      <c r="K905" t="s">
        <v>22</v>
      </c>
      <c r="L905">
        <v>1336194000</v>
      </c>
      <c r="M905" s="8">
        <v>41034</v>
      </c>
      <c r="N905">
        <v>1337490000</v>
      </c>
      <c r="O905" s="10">
        <v>41049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30"/>
        <v>12</v>
      </c>
      <c r="G906" t="s">
        <v>14</v>
      </c>
      <c r="H906">
        <v>16</v>
      </c>
      <c r="I906" s="12">
        <f t="shared" si="29"/>
        <v>2.2008253094910592E-2</v>
      </c>
      <c r="J906" t="s">
        <v>21</v>
      </c>
      <c r="K906" t="s">
        <v>22</v>
      </c>
      <c r="L906">
        <v>1349326800</v>
      </c>
      <c r="M906" s="8">
        <v>41186</v>
      </c>
      <c r="N906">
        <v>1349672400</v>
      </c>
      <c r="O906" s="10">
        <v>41190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30"/>
        <v>164</v>
      </c>
      <c r="G907" t="s">
        <v>20</v>
      </c>
      <c r="H907">
        <v>236</v>
      </c>
      <c r="I907" s="12">
        <f t="shared" si="29"/>
        <v>0.3246217331499312</v>
      </c>
      <c r="J907" t="s">
        <v>21</v>
      </c>
      <c r="K907" t="s">
        <v>22</v>
      </c>
      <c r="L907">
        <v>1379566800</v>
      </c>
      <c r="M907" s="8">
        <v>41536</v>
      </c>
      <c r="N907">
        <v>1379826000</v>
      </c>
      <c r="O907" s="10">
        <v>41539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30"/>
        <v>163</v>
      </c>
      <c r="G908" t="s">
        <v>20</v>
      </c>
      <c r="H908">
        <v>191</v>
      </c>
      <c r="I908" s="12">
        <f t="shared" si="29"/>
        <v>0.2627235213204952</v>
      </c>
      <c r="J908" t="s">
        <v>21</v>
      </c>
      <c r="K908" t="s">
        <v>22</v>
      </c>
      <c r="L908">
        <v>1494651600</v>
      </c>
      <c r="M908" s="8">
        <v>42868</v>
      </c>
      <c r="N908">
        <v>1497762000</v>
      </c>
      <c r="O908" s="10">
        <v>42904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30"/>
        <v>20</v>
      </c>
      <c r="G909" t="s">
        <v>14</v>
      </c>
      <c r="H909">
        <v>41</v>
      </c>
      <c r="I909" s="12">
        <f t="shared" si="29"/>
        <v>5.6396148555708389E-2</v>
      </c>
      <c r="J909" t="s">
        <v>21</v>
      </c>
      <c r="K909" t="s">
        <v>22</v>
      </c>
      <c r="L909">
        <v>1303880400</v>
      </c>
      <c r="M909" s="8">
        <v>40660</v>
      </c>
      <c r="N909">
        <v>1304485200</v>
      </c>
      <c r="O909" s="10">
        <v>40667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30"/>
        <v>319</v>
      </c>
      <c r="G910" t="s">
        <v>20</v>
      </c>
      <c r="H910">
        <v>3934</v>
      </c>
      <c r="I910" s="12">
        <f t="shared" si="29"/>
        <v>5.4112792297111421</v>
      </c>
      <c r="J910" t="s">
        <v>21</v>
      </c>
      <c r="K910" t="s">
        <v>22</v>
      </c>
      <c r="L910">
        <v>1335934800</v>
      </c>
      <c r="M910" s="8">
        <v>41031</v>
      </c>
      <c r="N910">
        <v>1336885200</v>
      </c>
      <c r="O910" s="10">
        <v>41042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30"/>
        <v>479</v>
      </c>
      <c r="G911" t="s">
        <v>20</v>
      </c>
      <c r="H911">
        <v>80</v>
      </c>
      <c r="I911" s="12">
        <f t="shared" si="29"/>
        <v>0.11004126547455295</v>
      </c>
      <c r="J911" t="s">
        <v>15</v>
      </c>
      <c r="K911" t="s">
        <v>16</v>
      </c>
      <c r="L911">
        <v>1528088400</v>
      </c>
      <c r="M911" s="8">
        <v>43255</v>
      </c>
      <c r="N911">
        <v>1530421200</v>
      </c>
      <c r="O911" s="10">
        <v>43282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30"/>
        <v>20</v>
      </c>
      <c r="G912" t="s">
        <v>74</v>
      </c>
      <c r="H912">
        <v>296</v>
      </c>
      <c r="I912" s="12">
        <f t="shared" si="29"/>
        <v>0.40715268225584594</v>
      </c>
      <c r="J912" t="s">
        <v>21</v>
      </c>
      <c r="K912" t="s">
        <v>22</v>
      </c>
      <c r="L912">
        <v>1421906400</v>
      </c>
      <c r="M912" s="8">
        <v>42026</v>
      </c>
      <c r="N912">
        <v>1421992800</v>
      </c>
      <c r="O912" s="10">
        <v>42027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30"/>
        <v>199</v>
      </c>
      <c r="G913" t="s">
        <v>20</v>
      </c>
      <c r="H913">
        <v>462</v>
      </c>
      <c r="I913" s="12">
        <f t="shared" si="29"/>
        <v>0.63548830811554335</v>
      </c>
      <c r="J913" t="s">
        <v>21</v>
      </c>
      <c r="K913" t="s">
        <v>22</v>
      </c>
      <c r="L913">
        <v>1568005200</v>
      </c>
      <c r="M913" s="8">
        <v>43717</v>
      </c>
      <c r="N913">
        <v>1568178000</v>
      </c>
      <c r="O913" s="10">
        <v>43719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30"/>
        <v>795</v>
      </c>
      <c r="G914" t="s">
        <v>20</v>
      </c>
      <c r="H914">
        <v>179</v>
      </c>
      <c r="I914" s="12">
        <f t="shared" si="29"/>
        <v>0.24621733149931224</v>
      </c>
      <c r="J914" t="s">
        <v>21</v>
      </c>
      <c r="K914" t="s">
        <v>22</v>
      </c>
      <c r="L914">
        <v>1346821200</v>
      </c>
      <c r="M914" s="8">
        <v>41157</v>
      </c>
      <c r="N914">
        <v>1347944400</v>
      </c>
      <c r="O914" s="10">
        <v>41170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30"/>
        <v>51</v>
      </c>
      <c r="G915" t="s">
        <v>14</v>
      </c>
      <c r="H915">
        <v>523</v>
      </c>
      <c r="I915" s="12">
        <f t="shared" si="29"/>
        <v>0.71939477303988997</v>
      </c>
      <c r="J915" t="s">
        <v>26</v>
      </c>
      <c r="K915" t="s">
        <v>27</v>
      </c>
      <c r="L915">
        <v>1557637200</v>
      </c>
      <c r="M915" s="8">
        <v>43597</v>
      </c>
      <c r="N915">
        <v>1558760400</v>
      </c>
      <c r="O915" s="10">
        <v>43610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30"/>
        <v>57</v>
      </c>
      <c r="G916" t="s">
        <v>14</v>
      </c>
      <c r="H916">
        <v>141</v>
      </c>
      <c r="I916" s="12">
        <f t="shared" si="29"/>
        <v>0.19394773039889959</v>
      </c>
      <c r="J916" t="s">
        <v>40</v>
      </c>
      <c r="K916" t="s">
        <v>41</v>
      </c>
      <c r="L916">
        <v>1375592400</v>
      </c>
      <c r="M916" s="8">
        <v>41490</v>
      </c>
      <c r="N916">
        <v>1376629200</v>
      </c>
      <c r="O916" s="10">
        <v>41502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30"/>
        <v>156</v>
      </c>
      <c r="G917" t="s">
        <v>20</v>
      </c>
      <c r="H917">
        <v>1866</v>
      </c>
      <c r="I917" s="12">
        <f t="shared" ref="I917:I980" si="31">SUM((H917/$H$1003))</f>
        <v>2.5667125171939476</v>
      </c>
      <c r="J917" t="s">
        <v>40</v>
      </c>
      <c r="K917" t="s">
        <v>41</v>
      </c>
      <c r="L917">
        <v>1503982800</v>
      </c>
      <c r="M917" s="8">
        <v>42976</v>
      </c>
      <c r="N917">
        <v>1504760400</v>
      </c>
      <c r="O917" s="10">
        <v>42985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30"/>
        <v>36</v>
      </c>
      <c r="G918" t="s">
        <v>14</v>
      </c>
      <c r="H918">
        <v>52</v>
      </c>
      <c r="I918" s="12">
        <f t="shared" si="31"/>
        <v>7.1526822558459421E-2</v>
      </c>
      <c r="J918" t="s">
        <v>21</v>
      </c>
      <c r="K918" t="s">
        <v>22</v>
      </c>
      <c r="L918">
        <v>1418882400</v>
      </c>
      <c r="M918" s="8">
        <v>41991</v>
      </c>
      <c r="N918">
        <v>1419660000</v>
      </c>
      <c r="O918" s="10">
        <v>42000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30"/>
        <v>58</v>
      </c>
      <c r="G919" t="s">
        <v>47</v>
      </c>
      <c r="H919">
        <v>27</v>
      </c>
      <c r="I919" s="12">
        <f t="shared" si="31"/>
        <v>3.7138927097661624E-2</v>
      </c>
      <c r="J919" t="s">
        <v>40</v>
      </c>
      <c r="K919" t="s">
        <v>41</v>
      </c>
      <c r="L919">
        <v>1309237200</v>
      </c>
      <c r="M919" s="8">
        <v>40722</v>
      </c>
      <c r="N919">
        <v>1311310800</v>
      </c>
      <c r="O919" s="10">
        <v>40746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30"/>
        <v>237</v>
      </c>
      <c r="G920" t="s">
        <v>20</v>
      </c>
      <c r="H920">
        <v>156</v>
      </c>
      <c r="I920" s="12">
        <f t="shared" si="31"/>
        <v>0.21458046767537828</v>
      </c>
      <c r="J920" t="s">
        <v>98</v>
      </c>
      <c r="K920" t="s">
        <v>99</v>
      </c>
      <c r="L920">
        <v>1343365200</v>
      </c>
      <c r="M920" s="8">
        <v>41117</v>
      </c>
      <c r="N920">
        <v>1344315600</v>
      </c>
      <c r="O920" s="10">
        <v>41128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30"/>
        <v>59</v>
      </c>
      <c r="G921" t="s">
        <v>14</v>
      </c>
      <c r="H921">
        <v>225</v>
      </c>
      <c r="I921" s="12">
        <f t="shared" si="31"/>
        <v>0.30949105914718017</v>
      </c>
      <c r="J921" t="s">
        <v>26</v>
      </c>
      <c r="K921" t="s">
        <v>27</v>
      </c>
      <c r="L921">
        <v>1507957200</v>
      </c>
      <c r="M921" s="8">
        <v>43022</v>
      </c>
      <c r="N921">
        <v>1510725600</v>
      </c>
      <c r="O921" s="10">
        <v>43054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30"/>
        <v>183</v>
      </c>
      <c r="G922" t="s">
        <v>20</v>
      </c>
      <c r="H922">
        <v>255</v>
      </c>
      <c r="I922" s="12">
        <f t="shared" si="31"/>
        <v>0.35075653370013754</v>
      </c>
      <c r="J922" t="s">
        <v>21</v>
      </c>
      <c r="K922" t="s">
        <v>22</v>
      </c>
      <c r="L922">
        <v>1549519200</v>
      </c>
      <c r="M922" s="8">
        <v>43503</v>
      </c>
      <c r="N922">
        <v>1551247200</v>
      </c>
      <c r="O922" s="10">
        <v>43523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30"/>
        <v>1</v>
      </c>
      <c r="G923" t="s">
        <v>14</v>
      </c>
      <c r="H923">
        <v>38</v>
      </c>
      <c r="I923" s="12">
        <f t="shared" si="31"/>
        <v>5.2269601100412656E-2</v>
      </c>
      <c r="J923" t="s">
        <v>21</v>
      </c>
      <c r="K923" t="s">
        <v>22</v>
      </c>
      <c r="L923">
        <v>1329026400</v>
      </c>
      <c r="M923" s="8">
        <v>40951</v>
      </c>
      <c r="N923">
        <v>1330236000</v>
      </c>
      <c r="O923" s="10">
        <v>40965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30"/>
        <v>176</v>
      </c>
      <c r="G924" t="s">
        <v>20</v>
      </c>
      <c r="H924">
        <v>2261</v>
      </c>
      <c r="I924" s="12">
        <f t="shared" si="31"/>
        <v>3.1100412654745528</v>
      </c>
      <c r="J924" t="s">
        <v>21</v>
      </c>
      <c r="K924" t="s">
        <v>22</v>
      </c>
      <c r="L924">
        <v>1544335200</v>
      </c>
      <c r="M924" s="8">
        <v>43443</v>
      </c>
      <c r="N924">
        <v>1545112800</v>
      </c>
      <c r="O924" s="10">
        <v>43452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30"/>
        <v>238</v>
      </c>
      <c r="G925" t="s">
        <v>20</v>
      </c>
      <c r="H925">
        <v>40</v>
      </c>
      <c r="I925" s="12">
        <f t="shared" si="31"/>
        <v>5.5020632737276476E-2</v>
      </c>
      <c r="J925" t="s">
        <v>21</v>
      </c>
      <c r="K925" t="s">
        <v>22</v>
      </c>
      <c r="L925">
        <v>1279083600</v>
      </c>
      <c r="M925" s="8">
        <v>40373</v>
      </c>
      <c r="N925">
        <v>1279170000</v>
      </c>
      <c r="O925" s="10">
        <v>40374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30"/>
        <v>488</v>
      </c>
      <c r="G926" t="s">
        <v>20</v>
      </c>
      <c r="H926">
        <v>2289</v>
      </c>
      <c r="I926" s="12">
        <f t="shared" si="31"/>
        <v>3.1485557083906466</v>
      </c>
      <c r="J926" t="s">
        <v>107</v>
      </c>
      <c r="K926" t="s">
        <v>108</v>
      </c>
      <c r="L926">
        <v>1572498000</v>
      </c>
      <c r="M926" s="8">
        <v>43769</v>
      </c>
      <c r="N926">
        <v>1573452000</v>
      </c>
      <c r="O926" s="10">
        <v>43780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30"/>
        <v>224</v>
      </c>
      <c r="G927" t="s">
        <v>20</v>
      </c>
      <c r="H927">
        <v>65</v>
      </c>
      <c r="I927" s="12">
        <f t="shared" si="31"/>
        <v>8.940852819807428E-2</v>
      </c>
      <c r="J927" t="s">
        <v>21</v>
      </c>
      <c r="K927" t="s">
        <v>22</v>
      </c>
      <c r="L927">
        <v>1506056400</v>
      </c>
      <c r="M927" s="8">
        <v>43000</v>
      </c>
      <c r="N927">
        <v>1507093200</v>
      </c>
      <c r="O927" s="10">
        <v>43012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30"/>
        <v>18</v>
      </c>
      <c r="G928" t="s">
        <v>14</v>
      </c>
      <c r="H928">
        <v>15</v>
      </c>
      <c r="I928" s="12">
        <f t="shared" si="31"/>
        <v>2.0632737276478678E-2</v>
      </c>
      <c r="J928" t="s">
        <v>21</v>
      </c>
      <c r="K928" t="s">
        <v>22</v>
      </c>
      <c r="L928">
        <v>1463029200</v>
      </c>
      <c r="M928" s="8">
        <v>42502</v>
      </c>
      <c r="N928">
        <v>1463374800</v>
      </c>
      <c r="O928" s="10">
        <v>42506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30"/>
        <v>46</v>
      </c>
      <c r="G929" t="s">
        <v>14</v>
      </c>
      <c r="H929">
        <v>37</v>
      </c>
      <c r="I929" s="12">
        <f t="shared" si="31"/>
        <v>5.0894085281980743E-2</v>
      </c>
      <c r="J929" t="s">
        <v>21</v>
      </c>
      <c r="K929" t="s">
        <v>22</v>
      </c>
      <c r="L929">
        <v>1342069200</v>
      </c>
      <c r="M929" s="8">
        <v>41102</v>
      </c>
      <c r="N929">
        <v>1344574800</v>
      </c>
      <c r="O929" s="10">
        <v>41131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30"/>
        <v>117</v>
      </c>
      <c r="G930" t="s">
        <v>20</v>
      </c>
      <c r="H930">
        <v>3777</v>
      </c>
      <c r="I930" s="12">
        <f t="shared" si="31"/>
        <v>5.1953232462173311</v>
      </c>
      <c r="J930" t="s">
        <v>107</v>
      </c>
      <c r="K930" t="s">
        <v>108</v>
      </c>
      <c r="L930">
        <v>1388296800</v>
      </c>
      <c r="M930" s="8">
        <v>41637</v>
      </c>
      <c r="N930">
        <v>1389074400</v>
      </c>
      <c r="O930" s="10">
        <v>41646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30"/>
        <v>217</v>
      </c>
      <c r="G931" t="s">
        <v>20</v>
      </c>
      <c r="H931">
        <v>184</v>
      </c>
      <c r="I931" s="12">
        <f t="shared" si="31"/>
        <v>0.25309491059147182</v>
      </c>
      <c r="J931" t="s">
        <v>40</v>
      </c>
      <c r="K931" t="s">
        <v>41</v>
      </c>
      <c r="L931">
        <v>1493787600</v>
      </c>
      <c r="M931" s="8">
        <v>42858</v>
      </c>
      <c r="N931">
        <v>1494997200</v>
      </c>
      <c r="O931" s="10">
        <v>42872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30"/>
        <v>112</v>
      </c>
      <c r="G932" t="s">
        <v>20</v>
      </c>
      <c r="H932">
        <v>85</v>
      </c>
      <c r="I932" s="12">
        <f t="shared" si="31"/>
        <v>0.11691884456671252</v>
      </c>
      <c r="J932" t="s">
        <v>21</v>
      </c>
      <c r="K932" t="s">
        <v>22</v>
      </c>
      <c r="L932">
        <v>1424844000</v>
      </c>
      <c r="M932" s="8">
        <v>42060</v>
      </c>
      <c r="N932">
        <v>1425448800</v>
      </c>
      <c r="O932" s="10">
        <v>42067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30"/>
        <v>73</v>
      </c>
      <c r="G933" t="s">
        <v>14</v>
      </c>
      <c r="H933">
        <v>112</v>
      </c>
      <c r="I933" s="12">
        <f t="shared" si="31"/>
        <v>0.15405777166437415</v>
      </c>
      <c r="J933" t="s">
        <v>21</v>
      </c>
      <c r="K933" t="s">
        <v>22</v>
      </c>
      <c r="L933">
        <v>1403931600</v>
      </c>
      <c r="M933" s="8">
        <v>41818</v>
      </c>
      <c r="N933">
        <v>1404104400</v>
      </c>
      <c r="O933" s="10">
        <v>41820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30"/>
        <v>212</v>
      </c>
      <c r="G934" t="s">
        <v>20</v>
      </c>
      <c r="H934">
        <v>144</v>
      </c>
      <c r="I934" s="12">
        <f t="shared" si="31"/>
        <v>0.19807427785419532</v>
      </c>
      <c r="J934" t="s">
        <v>21</v>
      </c>
      <c r="K934" t="s">
        <v>22</v>
      </c>
      <c r="L934">
        <v>1394514000</v>
      </c>
      <c r="M934" s="8">
        <v>41709</v>
      </c>
      <c r="N934">
        <v>1394773200</v>
      </c>
      <c r="O934" s="10">
        <v>41712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30"/>
        <v>240</v>
      </c>
      <c r="G935" t="s">
        <v>20</v>
      </c>
      <c r="H935">
        <v>1902</v>
      </c>
      <c r="I935" s="12">
        <f t="shared" si="31"/>
        <v>2.6162310866574967</v>
      </c>
      <c r="J935" t="s">
        <v>21</v>
      </c>
      <c r="K935" t="s">
        <v>22</v>
      </c>
      <c r="L935">
        <v>1365397200</v>
      </c>
      <c r="M935" s="8">
        <v>41372</v>
      </c>
      <c r="N935">
        <v>1366520400</v>
      </c>
      <c r="O935" s="10">
        <v>41385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30"/>
        <v>182</v>
      </c>
      <c r="G936" t="s">
        <v>20</v>
      </c>
      <c r="H936">
        <v>105</v>
      </c>
      <c r="I936" s="12">
        <f t="shared" si="31"/>
        <v>0.14442916093535077</v>
      </c>
      <c r="J936" t="s">
        <v>21</v>
      </c>
      <c r="K936" t="s">
        <v>22</v>
      </c>
      <c r="L936">
        <v>1456120800</v>
      </c>
      <c r="M936" s="8">
        <v>42422</v>
      </c>
      <c r="N936">
        <v>1456639200</v>
      </c>
      <c r="O936" s="10">
        <v>42428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30"/>
        <v>164</v>
      </c>
      <c r="G937" t="s">
        <v>20</v>
      </c>
      <c r="H937">
        <v>132</v>
      </c>
      <c r="I937" s="12">
        <f t="shared" si="31"/>
        <v>0.18156808803301239</v>
      </c>
      <c r="J937" t="s">
        <v>21</v>
      </c>
      <c r="K937" t="s">
        <v>22</v>
      </c>
      <c r="L937">
        <v>1437714000</v>
      </c>
      <c r="M937" s="8">
        <v>42209</v>
      </c>
      <c r="N937">
        <v>1438318800</v>
      </c>
      <c r="O937" s="10">
        <v>42216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30"/>
        <v>2</v>
      </c>
      <c r="G938" t="s">
        <v>14</v>
      </c>
      <c r="H938">
        <v>21</v>
      </c>
      <c r="I938" s="12">
        <f t="shared" si="31"/>
        <v>2.8885832187070151E-2</v>
      </c>
      <c r="J938" t="s">
        <v>21</v>
      </c>
      <c r="K938" t="s">
        <v>22</v>
      </c>
      <c r="L938">
        <v>1563771600</v>
      </c>
      <c r="M938" s="8">
        <v>43668</v>
      </c>
      <c r="N938">
        <v>1564030800</v>
      </c>
      <c r="O938" s="10">
        <v>43671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30"/>
        <v>50</v>
      </c>
      <c r="G939" t="s">
        <v>74</v>
      </c>
      <c r="H939">
        <v>976</v>
      </c>
      <c r="I939" s="12">
        <f t="shared" si="31"/>
        <v>1.342503438789546</v>
      </c>
      <c r="J939" t="s">
        <v>21</v>
      </c>
      <c r="K939" t="s">
        <v>22</v>
      </c>
      <c r="L939">
        <v>1448517600</v>
      </c>
      <c r="M939" s="8">
        <v>42334</v>
      </c>
      <c r="N939">
        <v>1449295200</v>
      </c>
      <c r="O939" s="10">
        <v>42343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30"/>
        <v>110</v>
      </c>
      <c r="G940" t="s">
        <v>20</v>
      </c>
      <c r="H940">
        <v>96</v>
      </c>
      <c r="I940" s="12">
        <f t="shared" si="31"/>
        <v>0.13204951856946354</v>
      </c>
      <c r="J940" t="s">
        <v>21</v>
      </c>
      <c r="K940" t="s">
        <v>22</v>
      </c>
      <c r="L940">
        <v>1528779600</v>
      </c>
      <c r="M940" s="8">
        <v>43263</v>
      </c>
      <c r="N940">
        <v>1531890000</v>
      </c>
      <c r="O940" s="10">
        <v>43299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30"/>
        <v>49</v>
      </c>
      <c r="G941" t="s">
        <v>14</v>
      </c>
      <c r="H941">
        <v>67</v>
      </c>
      <c r="I941" s="12">
        <f t="shared" si="31"/>
        <v>9.2159559834938107E-2</v>
      </c>
      <c r="J941" t="s">
        <v>21</v>
      </c>
      <c r="K941" t="s">
        <v>22</v>
      </c>
      <c r="L941">
        <v>1304744400</v>
      </c>
      <c r="M941" s="8">
        <v>40670</v>
      </c>
      <c r="N941">
        <v>1306213200</v>
      </c>
      <c r="O941" s="10">
        <v>40687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30"/>
        <v>62</v>
      </c>
      <c r="G942" t="s">
        <v>47</v>
      </c>
      <c r="H942">
        <v>66</v>
      </c>
      <c r="I942" s="12">
        <f t="shared" si="31"/>
        <v>9.0784044016506193E-2</v>
      </c>
      <c r="J942" t="s">
        <v>15</v>
      </c>
      <c r="K942" t="s">
        <v>16</v>
      </c>
      <c r="L942">
        <v>1354341600</v>
      </c>
      <c r="M942" s="8">
        <v>41244</v>
      </c>
      <c r="N942">
        <v>1356242400</v>
      </c>
      <c r="O942" s="10">
        <v>41266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30"/>
        <v>13</v>
      </c>
      <c r="G943" t="s">
        <v>14</v>
      </c>
      <c r="H943">
        <v>78</v>
      </c>
      <c r="I943" s="12">
        <f t="shared" si="31"/>
        <v>0.10729023383768914</v>
      </c>
      <c r="J943" t="s">
        <v>21</v>
      </c>
      <c r="K943" t="s">
        <v>22</v>
      </c>
      <c r="L943">
        <v>1294552800</v>
      </c>
      <c r="M943" s="8">
        <v>40552</v>
      </c>
      <c r="N943">
        <v>1297576800</v>
      </c>
      <c r="O943" s="10">
        <v>40587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30"/>
        <v>65</v>
      </c>
      <c r="G944" t="s">
        <v>14</v>
      </c>
      <c r="H944">
        <v>67</v>
      </c>
      <c r="I944" s="12">
        <f t="shared" si="31"/>
        <v>9.2159559834938107E-2</v>
      </c>
      <c r="J944" t="s">
        <v>26</v>
      </c>
      <c r="K944" t="s">
        <v>27</v>
      </c>
      <c r="L944">
        <v>1295935200</v>
      </c>
      <c r="M944" s="8">
        <v>40568</v>
      </c>
      <c r="N944">
        <v>1296194400</v>
      </c>
      <c r="O944" s="10">
        <v>40571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30"/>
        <v>160</v>
      </c>
      <c r="G945" t="s">
        <v>20</v>
      </c>
      <c r="H945">
        <v>114</v>
      </c>
      <c r="I945" s="12">
        <f t="shared" si="31"/>
        <v>0.15680880330123798</v>
      </c>
      <c r="J945" t="s">
        <v>21</v>
      </c>
      <c r="K945" t="s">
        <v>22</v>
      </c>
      <c r="L945">
        <v>1411534800</v>
      </c>
      <c r="M945" s="8">
        <v>41906</v>
      </c>
      <c r="N945">
        <v>1414558800</v>
      </c>
      <c r="O945" s="10">
        <v>41941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30"/>
        <v>81</v>
      </c>
      <c r="G946" t="s">
        <v>14</v>
      </c>
      <c r="H946">
        <v>263</v>
      </c>
      <c r="I946" s="12">
        <f t="shared" si="31"/>
        <v>0.36176066024759285</v>
      </c>
      <c r="J946" t="s">
        <v>26</v>
      </c>
      <c r="K946" t="s">
        <v>27</v>
      </c>
      <c r="L946">
        <v>1486706400</v>
      </c>
      <c r="M946" s="8">
        <v>42776</v>
      </c>
      <c r="N946">
        <v>1488348000</v>
      </c>
      <c r="O946" s="10">
        <v>42795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30"/>
        <v>32</v>
      </c>
      <c r="G947" t="s">
        <v>14</v>
      </c>
      <c r="H947">
        <v>1691</v>
      </c>
      <c r="I947" s="12">
        <f t="shared" si="31"/>
        <v>2.3259972489683634</v>
      </c>
      <c r="J947" t="s">
        <v>21</v>
      </c>
      <c r="K947" t="s">
        <v>22</v>
      </c>
      <c r="L947">
        <v>1333602000</v>
      </c>
      <c r="M947" s="8">
        <v>41004</v>
      </c>
      <c r="N947">
        <v>1334898000</v>
      </c>
      <c r="O947" s="10">
        <v>41019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30"/>
        <v>10</v>
      </c>
      <c r="G948" t="s">
        <v>14</v>
      </c>
      <c r="H948">
        <v>181</v>
      </c>
      <c r="I948" s="12">
        <f t="shared" si="31"/>
        <v>0.24896836313617607</v>
      </c>
      <c r="J948" t="s">
        <v>21</v>
      </c>
      <c r="K948" t="s">
        <v>22</v>
      </c>
      <c r="L948">
        <v>1308200400</v>
      </c>
      <c r="M948" s="8">
        <v>40710</v>
      </c>
      <c r="N948">
        <v>1308373200</v>
      </c>
      <c r="O948" s="10">
        <v>40712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30"/>
        <v>27</v>
      </c>
      <c r="G949" t="s">
        <v>14</v>
      </c>
      <c r="H949">
        <v>13</v>
      </c>
      <c r="I949" s="12">
        <f t="shared" si="31"/>
        <v>1.7881705639614855E-2</v>
      </c>
      <c r="J949" t="s">
        <v>21</v>
      </c>
      <c r="K949" t="s">
        <v>22</v>
      </c>
      <c r="L949">
        <v>1411707600</v>
      </c>
      <c r="M949" s="8">
        <v>41908</v>
      </c>
      <c r="N949">
        <v>1412312400</v>
      </c>
      <c r="O949" s="10">
        <v>41915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30"/>
        <v>63</v>
      </c>
      <c r="G950" t="s">
        <v>74</v>
      </c>
      <c r="H950">
        <v>160</v>
      </c>
      <c r="I950" s="12">
        <f t="shared" si="31"/>
        <v>0.2200825309491059</v>
      </c>
      <c r="J950" t="s">
        <v>21</v>
      </c>
      <c r="K950" t="s">
        <v>22</v>
      </c>
      <c r="L950">
        <v>1418364000</v>
      </c>
      <c r="M950" s="8">
        <v>41985</v>
      </c>
      <c r="N950">
        <v>1419228000</v>
      </c>
      <c r="O950" s="10">
        <v>41995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30"/>
        <v>161</v>
      </c>
      <c r="G951" t="s">
        <v>20</v>
      </c>
      <c r="H951">
        <v>203</v>
      </c>
      <c r="I951" s="12">
        <f t="shared" si="31"/>
        <v>0.27922971114167811</v>
      </c>
      <c r="J951" t="s">
        <v>21</v>
      </c>
      <c r="K951" t="s">
        <v>22</v>
      </c>
      <c r="L951">
        <v>1429333200</v>
      </c>
      <c r="M951" s="8">
        <v>42112</v>
      </c>
      <c r="N951">
        <v>1430974800</v>
      </c>
      <c r="O951" s="10">
        <v>42131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30"/>
        <v>5</v>
      </c>
      <c r="G952" t="s">
        <v>14</v>
      </c>
      <c r="H952">
        <v>1</v>
      </c>
      <c r="I952" s="12">
        <f t="shared" si="31"/>
        <v>1.375515818431912E-3</v>
      </c>
      <c r="J952" t="s">
        <v>21</v>
      </c>
      <c r="K952" t="s">
        <v>22</v>
      </c>
      <c r="L952">
        <v>1555390800</v>
      </c>
      <c r="M952" s="8">
        <v>43571</v>
      </c>
      <c r="N952">
        <v>1555822800</v>
      </c>
      <c r="O952" s="10">
        <v>43576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30"/>
        <v>1097</v>
      </c>
      <c r="G953" t="s">
        <v>20</v>
      </c>
      <c r="H953">
        <v>1559</v>
      </c>
      <c r="I953" s="12">
        <f t="shared" si="31"/>
        <v>2.144429160935351</v>
      </c>
      <c r="J953" t="s">
        <v>21</v>
      </c>
      <c r="K953" t="s">
        <v>22</v>
      </c>
      <c r="L953">
        <v>1482732000</v>
      </c>
      <c r="M953" s="8">
        <v>42730</v>
      </c>
      <c r="N953">
        <v>1482818400</v>
      </c>
      <c r="O953" s="10">
        <v>42731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30"/>
        <v>70</v>
      </c>
      <c r="G954" t="s">
        <v>74</v>
      </c>
      <c r="H954">
        <v>2266</v>
      </c>
      <c r="I954" s="12">
        <f t="shared" si="31"/>
        <v>3.1169188445667126</v>
      </c>
      <c r="J954" t="s">
        <v>21</v>
      </c>
      <c r="K954" t="s">
        <v>22</v>
      </c>
      <c r="L954">
        <v>1470718800</v>
      </c>
      <c r="M954" s="8">
        <v>42591</v>
      </c>
      <c r="N954">
        <v>1471928400</v>
      </c>
      <c r="O954" s="10">
        <v>42605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30"/>
        <v>60</v>
      </c>
      <c r="G955" t="s">
        <v>14</v>
      </c>
      <c r="H955">
        <v>21</v>
      </c>
      <c r="I955" s="12">
        <f t="shared" si="31"/>
        <v>2.8885832187070151E-2</v>
      </c>
      <c r="J955" t="s">
        <v>21</v>
      </c>
      <c r="K955" t="s">
        <v>22</v>
      </c>
      <c r="L955">
        <v>1450591200</v>
      </c>
      <c r="M955" s="8">
        <v>42358</v>
      </c>
      <c r="N955">
        <v>1453701600</v>
      </c>
      <c r="O955" s="10">
        <v>42394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30"/>
        <v>367</v>
      </c>
      <c r="G956" t="s">
        <v>20</v>
      </c>
      <c r="H956">
        <v>1548</v>
      </c>
      <c r="I956" s="12">
        <f t="shared" si="31"/>
        <v>2.1292984869325999</v>
      </c>
      <c r="J956" t="s">
        <v>26</v>
      </c>
      <c r="K956" t="s">
        <v>27</v>
      </c>
      <c r="L956">
        <v>1348290000</v>
      </c>
      <c r="M956" s="8">
        <v>41174</v>
      </c>
      <c r="N956">
        <v>1350363600</v>
      </c>
      <c r="O956" s="10">
        <v>41198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30"/>
        <v>1109</v>
      </c>
      <c r="G957" t="s">
        <v>20</v>
      </c>
      <c r="H957">
        <v>80</v>
      </c>
      <c r="I957" s="12">
        <f t="shared" si="31"/>
        <v>0.11004126547455295</v>
      </c>
      <c r="J957" t="s">
        <v>21</v>
      </c>
      <c r="K957" t="s">
        <v>22</v>
      </c>
      <c r="L957">
        <v>1353823200</v>
      </c>
      <c r="M957" s="8">
        <v>41238</v>
      </c>
      <c r="N957">
        <v>1353996000</v>
      </c>
      <c r="O957" s="10">
        <v>41240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30"/>
        <v>19</v>
      </c>
      <c r="G958" t="s">
        <v>14</v>
      </c>
      <c r="H958">
        <v>830</v>
      </c>
      <c r="I958" s="12">
        <f t="shared" si="31"/>
        <v>1.141678129298487</v>
      </c>
      <c r="J958" t="s">
        <v>21</v>
      </c>
      <c r="K958" t="s">
        <v>22</v>
      </c>
      <c r="L958">
        <v>1450764000</v>
      </c>
      <c r="M958" s="8">
        <v>42360</v>
      </c>
      <c r="N958">
        <v>1451109600</v>
      </c>
      <c r="O958" s="10">
        <v>42364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30"/>
        <v>127</v>
      </c>
      <c r="G959" t="s">
        <v>20</v>
      </c>
      <c r="H959">
        <v>131</v>
      </c>
      <c r="I959" s="12">
        <f t="shared" si="31"/>
        <v>0.18019257221458046</v>
      </c>
      <c r="J959" t="s">
        <v>21</v>
      </c>
      <c r="K959" t="s">
        <v>22</v>
      </c>
      <c r="L959">
        <v>1329372000</v>
      </c>
      <c r="M959" s="8">
        <v>40955</v>
      </c>
      <c r="N959">
        <v>1329631200</v>
      </c>
      <c r="O959" s="10">
        <v>40958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30"/>
        <v>735</v>
      </c>
      <c r="G960" t="s">
        <v>20</v>
      </c>
      <c r="H960">
        <v>112</v>
      </c>
      <c r="I960" s="12">
        <f t="shared" si="31"/>
        <v>0.15405777166437415</v>
      </c>
      <c r="J960" t="s">
        <v>21</v>
      </c>
      <c r="K960" t="s">
        <v>22</v>
      </c>
      <c r="L960">
        <v>1277096400</v>
      </c>
      <c r="M960" s="8">
        <v>40350</v>
      </c>
      <c r="N960">
        <v>1278997200</v>
      </c>
      <c r="O960" s="10">
        <v>40372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30"/>
        <v>5</v>
      </c>
      <c r="G961" t="s">
        <v>14</v>
      </c>
      <c r="H961">
        <v>130</v>
      </c>
      <c r="I961" s="12">
        <f t="shared" si="31"/>
        <v>0.17881705639614856</v>
      </c>
      <c r="J961" t="s">
        <v>21</v>
      </c>
      <c r="K961" t="s">
        <v>22</v>
      </c>
      <c r="L961">
        <v>1277701200</v>
      </c>
      <c r="M961" s="8">
        <v>40357</v>
      </c>
      <c r="N961">
        <v>1280120400</v>
      </c>
      <c r="O961" s="10">
        <v>40385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30"/>
        <v>85</v>
      </c>
      <c r="G962" t="s">
        <v>14</v>
      </c>
      <c r="H962">
        <v>55</v>
      </c>
      <c r="I962" s="12">
        <f t="shared" si="31"/>
        <v>7.5653370013755161E-2</v>
      </c>
      <c r="J962" t="s">
        <v>21</v>
      </c>
      <c r="K962" t="s">
        <v>22</v>
      </c>
      <c r="L962">
        <v>1454911200</v>
      </c>
      <c r="M962" s="8">
        <v>42408</v>
      </c>
      <c r="N962">
        <v>1458104400</v>
      </c>
      <c r="O962" s="10">
        <v>42445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32">ROUND(SUM(E963/D963)*100,0)</f>
        <v>119</v>
      </c>
      <c r="G963" t="s">
        <v>20</v>
      </c>
      <c r="H963">
        <v>155</v>
      </c>
      <c r="I963" s="12">
        <f t="shared" si="31"/>
        <v>0.21320495185694635</v>
      </c>
      <c r="J963" t="s">
        <v>21</v>
      </c>
      <c r="K963" t="s">
        <v>22</v>
      </c>
      <c r="L963">
        <v>1297922400</v>
      </c>
      <c r="M963" s="8">
        <v>40591</v>
      </c>
      <c r="N963">
        <v>1298268000</v>
      </c>
      <c r="O963" s="10">
        <v>40595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32"/>
        <v>296</v>
      </c>
      <c r="G964" t="s">
        <v>20</v>
      </c>
      <c r="H964">
        <v>266</v>
      </c>
      <c r="I964" s="12">
        <f t="shared" si="31"/>
        <v>0.36588720770288857</v>
      </c>
      <c r="J964" t="s">
        <v>21</v>
      </c>
      <c r="K964" t="s">
        <v>22</v>
      </c>
      <c r="L964">
        <v>1384408800</v>
      </c>
      <c r="M964" s="8">
        <v>41592</v>
      </c>
      <c r="N964">
        <v>1386223200</v>
      </c>
      <c r="O964" s="10">
        <v>41613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32"/>
        <v>85</v>
      </c>
      <c r="G965" t="s">
        <v>14</v>
      </c>
      <c r="H965">
        <v>114</v>
      </c>
      <c r="I965" s="12">
        <f t="shared" si="31"/>
        <v>0.15680880330123798</v>
      </c>
      <c r="J965" t="s">
        <v>107</v>
      </c>
      <c r="K965" t="s">
        <v>108</v>
      </c>
      <c r="L965">
        <v>1299304800</v>
      </c>
      <c r="M965" s="8">
        <v>40607</v>
      </c>
      <c r="N965">
        <v>1299823200</v>
      </c>
      <c r="O965" s="10">
        <v>40613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32"/>
        <v>356</v>
      </c>
      <c r="G966" t="s">
        <v>20</v>
      </c>
      <c r="H966">
        <v>155</v>
      </c>
      <c r="I966" s="12">
        <f t="shared" si="31"/>
        <v>0.21320495185694635</v>
      </c>
      <c r="J966" t="s">
        <v>21</v>
      </c>
      <c r="K966" t="s">
        <v>22</v>
      </c>
      <c r="L966">
        <v>1431320400</v>
      </c>
      <c r="M966" s="8">
        <v>42135</v>
      </c>
      <c r="N966">
        <v>1431752400</v>
      </c>
      <c r="O966" s="10">
        <v>42140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32"/>
        <v>386</v>
      </c>
      <c r="G967" t="s">
        <v>20</v>
      </c>
      <c r="H967">
        <v>207</v>
      </c>
      <c r="I967" s="12">
        <f t="shared" si="31"/>
        <v>0.28473177441540576</v>
      </c>
      <c r="J967" t="s">
        <v>40</v>
      </c>
      <c r="K967" t="s">
        <v>41</v>
      </c>
      <c r="L967">
        <v>1264399200</v>
      </c>
      <c r="M967" s="8">
        <v>40203</v>
      </c>
      <c r="N967">
        <v>1267855200</v>
      </c>
      <c r="O967" s="10">
        <v>40243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32"/>
        <v>792</v>
      </c>
      <c r="G968" t="s">
        <v>20</v>
      </c>
      <c r="H968">
        <v>245</v>
      </c>
      <c r="I968" s="12">
        <f t="shared" si="31"/>
        <v>0.33700137551581844</v>
      </c>
      <c r="J968" t="s">
        <v>21</v>
      </c>
      <c r="K968" t="s">
        <v>22</v>
      </c>
      <c r="L968">
        <v>1497502800</v>
      </c>
      <c r="M968" s="8">
        <v>42901</v>
      </c>
      <c r="N968">
        <v>1497675600</v>
      </c>
      <c r="O968" s="10">
        <v>42903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32"/>
        <v>137</v>
      </c>
      <c r="G969" t="s">
        <v>20</v>
      </c>
      <c r="H969">
        <v>1573</v>
      </c>
      <c r="I969" s="12">
        <f t="shared" si="31"/>
        <v>2.1636863823933976</v>
      </c>
      <c r="J969" t="s">
        <v>21</v>
      </c>
      <c r="K969" t="s">
        <v>22</v>
      </c>
      <c r="L969">
        <v>1333688400</v>
      </c>
      <c r="M969" s="8">
        <v>41005</v>
      </c>
      <c r="N969">
        <v>1336885200</v>
      </c>
      <c r="O969" s="10">
        <v>41042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32"/>
        <v>338</v>
      </c>
      <c r="G970" t="s">
        <v>20</v>
      </c>
      <c r="H970">
        <v>114</v>
      </c>
      <c r="I970" s="12">
        <f t="shared" si="31"/>
        <v>0.15680880330123798</v>
      </c>
      <c r="J970" t="s">
        <v>21</v>
      </c>
      <c r="K970" t="s">
        <v>22</v>
      </c>
      <c r="L970">
        <v>1293861600</v>
      </c>
      <c r="M970" s="8">
        <v>40544</v>
      </c>
      <c r="N970">
        <v>1295157600</v>
      </c>
      <c r="O970" s="10">
        <v>40559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32"/>
        <v>108</v>
      </c>
      <c r="G971" t="s">
        <v>20</v>
      </c>
      <c r="H971">
        <v>93</v>
      </c>
      <c r="I971" s="12">
        <f t="shared" si="31"/>
        <v>0.12792297111416781</v>
      </c>
      <c r="J971" t="s">
        <v>21</v>
      </c>
      <c r="K971" t="s">
        <v>22</v>
      </c>
      <c r="L971">
        <v>1576994400</v>
      </c>
      <c r="M971" s="8">
        <v>43821</v>
      </c>
      <c r="N971">
        <v>1577599200</v>
      </c>
      <c r="O971" s="10">
        <v>43828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32"/>
        <v>61</v>
      </c>
      <c r="G972" t="s">
        <v>14</v>
      </c>
      <c r="H972">
        <v>594</v>
      </c>
      <c r="I972" s="12">
        <f t="shared" si="31"/>
        <v>0.81705639614855574</v>
      </c>
      <c r="J972" t="s">
        <v>21</v>
      </c>
      <c r="K972" t="s">
        <v>22</v>
      </c>
      <c r="L972">
        <v>1304917200</v>
      </c>
      <c r="M972" s="8">
        <v>40672</v>
      </c>
      <c r="N972">
        <v>1305003600</v>
      </c>
      <c r="O972" s="10">
        <v>40673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32"/>
        <v>28</v>
      </c>
      <c r="G973" t="s">
        <v>14</v>
      </c>
      <c r="H973">
        <v>24</v>
      </c>
      <c r="I973" s="12">
        <f t="shared" si="31"/>
        <v>3.3012379642365884E-2</v>
      </c>
      <c r="J973" t="s">
        <v>21</v>
      </c>
      <c r="K973" t="s">
        <v>22</v>
      </c>
      <c r="L973">
        <v>1381208400</v>
      </c>
      <c r="M973" s="8">
        <v>41555</v>
      </c>
      <c r="N973">
        <v>1381726800</v>
      </c>
      <c r="O973" s="10">
        <v>41561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32"/>
        <v>228</v>
      </c>
      <c r="G974" t="s">
        <v>20</v>
      </c>
      <c r="H974">
        <v>1681</v>
      </c>
      <c r="I974" s="12">
        <f t="shared" si="31"/>
        <v>2.3122420907840442</v>
      </c>
      <c r="J974" t="s">
        <v>21</v>
      </c>
      <c r="K974" t="s">
        <v>22</v>
      </c>
      <c r="L974">
        <v>1401685200</v>
      </c>
      <c r="M974" s="8">
        <v>41792</v>
      </c>
      <c r="N974">
        <v>1402462800</v>
      </c>
      <c r="O974" s="10">
        <v>41801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32"/>
        <v>22</v>
      </c>
      <c r="G975" t="s">
        <v>14</v>
      </c>
      <c r="H975">
        <v>252</v>
      </c>
      <c r="I975" s="12">
        <f t="shared" si="31"/>
        <v>0.34662998624484181</v>
      </c>
      <c r="J975" t="s">
        <v>21</v>
      </c>
      <c r="K975" t="s">
        <v>22</v>
      </c>
      <c r="L975">
        <v>1291960800</v>
      </c>
      <c r="M975" s="8">
        <v>40522</v>
      </c>
      <c r="N975">
        <v>1292133600</v>
      </c>
      <c r="O975" s="10">
        <v>40524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32"/>
        <v>374</v>
      </c>
      <c r="G976" t="s">
        <v>20</v>
      </c>
      <c r="H976">
        <v>32</v>
      </c>
      <c r="I976" s="12">
        <f t="shared" si="31"/>
        <v>4.4016506189821183E-2</v>
      </c>
      <c r="J976" t="s">
        <v>21</v>
      </c>
      <c r="K976" t="s">
        <v>22</v>
      </c>
      <c r="L976">
        <v>1368853200</v>
      </c>
      <c r="M976" s="8">
        <v>41412</v>
      </c>
      <c r="N976">
        <v>1368939600</v>
      </c>
      <c r="O976" s="10">
        <v>41413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32"/>
        <v>155</v>
      </c>
      <c r="G977" t="s">
        <v>20</v>
      </c>
      <c r="H977">
        <v>135</v>
      </c>
      <c r="I977" s="12">
        <f t="shared" si="31"/>
        <v>0.18569463548830811</v>
      </c>
      <c r="J977" t="s">
        <v>21</v>
      </c>
      <c r="K977" t="s">
        <v>22</v>
      </c>
      <c r="L977">
        <v>1448776800</v>
      </c>
      <c r="M977" s="8">
        <v>42337</v>
      </c>
      <c r="N977">
        <v>1452146400</v>
      </c>
      <c r="O977" s="10">
        <v>42376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32"/>
        <v>322</v>
      </c>
      <c r="G978" t="s">
        <v>20</v>
      </c>
      <c r="H978">
        <v>140</v>
      </c>
      <c r="I978" s="12">
        <f t="shared" si="31"/>
        <v>0.19257221458046767</v>
      </c>
      <c r="J978" t="s">
        <v>21</v>
      </c>
      <c r="K978" t="s">
        <v>22</v>
      </c>
      <c r="L978">
        <v>1296194400</v>
      </c>
      <c r="M978" s="8">
        <v>40571</v>
      </c>
      <c r="N978">
        <v>1296712800</v>
      </c>
      <c r="O978" s="10">
        <v>40577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32"/>
        <v>74</v>
      </c>
      <c r="G979" t="s">
        <v>14</v>
      </c>
      <c r="H979">
        <v>67</v>
      </c>
      <c r="I979" s="12">
        <f t="shared" si="31"/>
        <v>9.2159559834938107E-2</v>
      </c>
      <c r="J979" t="s">
        <v>21</v>
      </c>
      <c r="K979" t="s">
        <v>22</v>
      </c>
      <c r="L979">
        <v>1517983200</v>
      </c>
      <c r="M979" s="8">
        <v>43138</v>
      </c>
      <c r="N979">
        <v>1520748000</v>
      </c>
      <c r="O979" s="10">
        <v>43170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32"/>
        <v>864</v>
      </c>
      <c r="G980" t="s">
        <v>20</v>
      </c>
      <c r="H980">
        <v>92</v>
      </c>
      <c r="I980" s="12">
        <f t="shared" si="31"/>
        <v>0.12654745529573591</v>
      </c>
      <c r="J980" t="s">
        <v>21</v>
      </c>
      <c r="K980" t="s">
        <v>22</v>
      </c>
      <c r="L980">
        <v>1478930400</v>
      </c>
      <c r="M980" s="8">
        <v>42686</v>
      </c>
      <c r="N980">
        <v>1480831200</v>
      </c>
      <c r="O980" s="10">
        <v>42708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32"/>
        <v>143</v>
      </c>
      <c r="G981" t="s">
        <v>20</v>
      </c>
      <c r="H981">
        <v>1015</v>
      </c>
      <c r="I981" s="12">
        <f t="shared" ref="I981:I1001" si="33">SUM((H981/$H$1003))</f>
        <v>1.3961485557083906</v>
      </c>
      <c r="J981" t="s">
        <v>40</v>
      </c>
      <c r="K981" t="s">
        <v>41</v>
      </c>
      <c r="L981">
        <v>1426395600</v>
      </c>
      <c r="M981" s="8">
        <v>42078</v>
      </c>
      <c r="N981">
        <v>1426914000</v>
      </c>
      <c r="O981" s="10">
        <v>42084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32"/>
        <v>40</v>
      </c>
      <c r="G982" t="s">
        <v>14</v>
      </c>
      <c r="H982">
        <v>742</v>
      </c>
      <c r="I982" s="12">
        <f t="shared" si="33"/>
        <v>1.0206327372764787</v>
      </c>
      <c r="J982" t="s">
        <v>21</v>
      </c>
      <c r="K982" t="s">
        <v>22</v>
      </c>
      <c r="L982">
        <v>1446181200</v>
      </c>
      <c r="M982" s="8">
        <v>42307</v>
      </c>
      <c r="N982">
        <v>1446616800</v>
      </c>
      <c r="O982" s="10">
        <v>42312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32"/>
        <v>178</v>
      </c>
      <c r="G983" t="s">
        <v>20</v>
      </c>
      <c r="H983">
        <v>323</v>
      </c>
      <c r="I983" s="12">
        <f t="shared" si="33"/>
        <v>0.44429160935350759</v>
      </c>
      <c r="J983" t="s">
        <v>21</v>
      </c>
      <c r="K983" t="s">
        <v>22</v>
      </c>
      <c r="L983">
        <v>1514181600</v>
      </c>
      <c r="M983" s="8">
        <v>43094</v>
      </c>
      <c r="N983">
        <v>1517032800</v>
      </c>
      <c r="O983" s="10">
        <v>43127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32"/>
        <v>85</v>
      </c>
      <c r="G984" t="s">
        <v>14</v>
      </c>
      <c r="H984">
        <v>75</v>
      </c>
      <c r="I984" s="12">
        <f t="shared" si="33"/>
        <v>0.1031636863823934</v>
      </c>
      <c r="J984" t="s">
        <v>21</v>
      </c>
      <c r="K984" t="s">
        <v>22</v>
      </c>
      <c r="L984">
        <v>1311051600</v>
      </c>
      <c r="M984" s="8">
        <v>40743</v>
      </c>
      <c r="N984">
        <v>1311224400</v>
      </c>
      <c r="O984" s="10">
        <v>40745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32"/>
        <v>146</v>
      </c>
      <c r="G985" t="s">
        <v>20</v>
      </c>
      <c r="H985">
        <v>2326</v>
      </c>
      <c r="I985" s="12">
        <f t="shared" si="33"/>
        <v>3.1994497936726272</v>
      </c>
      <c r="J985" t="s">
        <v>21</v>
      </c>
      <c r="K985" t="s">
        <v>22</v>
      </c>
      <c r="L985">
        <v>1564894800</v>
      </c>
      <c r="M985" s="8">
        <v>43681</v>
      </c>
      <c r="N985">
        <v>1566190800</v>
      </c>
      <c r="O985" s="10">
        <v>43696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32"/>
        <v>152</v>
      </c>
      <c r="G986" t="s">
        <v>20</v>
      </c>
      <c r="H986">
        <v>381</v>
      </c>
      <c r="I986" s="12">
        <f t="shared" si="33"/>
        <v>0.52407152682255842</v>
      </c>
      <c r="J986" t="s">
        <v>21</v>
      </c>
      <c r="K986" t="s">
        <v>22</v>
      </c>
      <c r="L986">
        <v>1567918800</v>
      </c>
      <c r="M986" s="8">
        <v>43716</v>
      </c>
      <c r="N986">
        <v>1570165200</v>
      </c>
      <c r="O986" s="10">
        <v>43742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32"/>
        <v>67</v>
      </c>
      <c r="G987" t="s">
        <v>14</v>
      </c>
      <c r="H987">
        <v>4405</v>
      </c>
      <c r="I987" s="12">
        <f t="shared" si="33"/>
        <v>6.0591471801925723</v>
      </c>
      <c r="J987" t="s">
        <v>21</v>
      </c>
      <c r="K987" t="s">
        <v>22</v>
      </c>
      <c r="L987">
        <v>1386309600</v>
      </c>
      <c r="M987" s="8">
        <v>41614</v>
      </c>
      <c r="N987">
        <v>1388556000</v>
      </c>
      <c r="O987" s="10">
        <v>41640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32"/>
        <v>40</v>
      </c>
      <c r="G988" t="s">
        <v>14</v>
      </c>
      <c r="H988">
        <v>92</v>
      </c>
      <c r="I988" s="12">
        <f t="shared" si="33"/>
        <v>0.12654745529573591</v>
      </c>
      <c r="J988" t="s">
        <v>21</v>
      </c>
      <c r="K988" t="s">
        <v>22</v>
      </c>
      <c r="L988">
        <v>1301979600</v>
      </c>
      <c r="M988" s="8">
        <v>40638</v>
      </c>
      <c r="N988">
        <v>1303189200</v>
      </c>
      <c r="O988" s="10">
        <v>40652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32"/>
        <v>217</v>
      </c>
      <c r="G989" t="s">
        <v>20</v>
      </c>
      <c r="H989">
        <v>480</v>
      </c>
      <c r="I989" s="12">
        <f t="shared" si="33"/>
        <v>0.66024759284731771</v>
      </c>
      <c r="J989" t="s">
        <v>21</v>
      </c>
      <c r="K989" t="s">
        <v>22</v>
      </c>
      <c r="L989">
        <v>1493269200</v>
      </c>
      <c r="M989" s="8">
        <v>42852</v>
      </c>
      <c r="N989">
        <v>1494478800</v>
      </c>
      <c r="O989" s="10">
        <v>42866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32"/>
        <v>52</v>
      </c>
      <c r="G990" t="s">
        <v>14</v>
      </c>
      <c r="H990">
        <v>64</v>
      </c>
      <c r="I990" s="12">
        <f t="shared" si="33"/>
        <v>8.8033012379642367E-2</v>
      </c>
      <c r="J990" t="s">
        <v>21</v>
      </c>
      <c r="K990" t="s">
        <v>22</v>
      </c>
      <c r="L990">
        <v>1478930400</v>
      </c>
      <c r="M990" s="8">
        <v>42686</v>
      </c>
      <c r="N990">
        <v>1480744800</v>
      </c>
      <c r="O990" s="10">
        <v>42707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32"/>
        <v>500</v>
      </c>
      <c r="G991" t="s">
        <v>20</v>
      </c>
      <c r="H991">
        <v>226</v>
      </c>
      <c r="I991" s="12">
        <f t="shared" si="33"/>
        <v>0.3108665749656121</v>
      </c>
      <c r="J991" t="s">
        <v>21</v>
      </c>
      <c r="K991" t="s">
        <v>22</v>
      </c>
      <c r="L991">
        <v>1555390800</v>
      </c>
      <c r="M991" s="8">
        <v>43571</v>
      </c>
      <c r="N991">
        <v>1555822800</v>
      </c>
      <c r="O991" s="10">
        <v>43576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32"/>
        <v>88</v>
      </c>
      <c r="G992" t="s">
        <v>14</v>
      </c>
      <c r="H992">
        <v>64</v>
      </c>
      <c r="I992" s="12">
        <f t="shared" si="33"/>
        <v>8.8033012379642367E-2</v>
      </c>
      <c r="J992" t="s">
        <v>21</v>
      </c>
      <c r="K992" t="s">
        <v>22</v>
      </c>
      <c r="L992">
        <v>1456984800</v>
      </c>
      <c r="M992" s="8">
        <v>42432</v>
      </c>
      <c r="N992">
        <v>1458882000</v>
      </c>
      <c r="O992" s="10">
        <v>42454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32"/>
        <v>113</v>
      </c>
      <c r="G993" t="s">
        <v>20</v>
      </c>
      <c r="H993">
        <v>241</v>
      </c>
      <c r="I993" s="12">
        <f t="shared" si="33"/>
        <v>0.33149931224209078</v>
      </c>
      <c r="J993" t="s">
        <v>21</v>
      </c>
      <c r="K993" t="s">
        <v>22</v>
      </c>
      <c r="L993">
        <v>1411621200</v>
      </c>
      <c r="M993" s="8">
        <v>41907</v>
      </c>
      <c r="N993">
        <v>1411966800</v>
      </c>
      <c r="O993" s="10">
        <v>41911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32"/>
        <v>427</v>
      </c>
      <c r="G994" t="s">
        <v>20</v>
      </c>
      <c r="H994">
        <v>132</v>
      </c>
      <c r="I994" s="12">
        <f t="shared" si="33"/>
        <v>0.18156808803301239</v>
      </c>
      <c r="J994" t="s">
        <v>21</v>
      </c>
      <c r="K994" t="s">
        <v>22</v>
      </c>
      <c r="L994">
        <v>1525669200</v>
      </c>
      <c r="M994" s="8">
        <v>43227</v>
      </c>
      <c r="N994">
        <v>1526878800</v>
      </c>
      <c r="O994" s="10">
        <v>43241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32"/>
        <v>78</v>
      </c>
      <c r="G995" t="s">
        <v>74</v>
      </c>
      <c r="H995">
        <v>75</v>
      </c>
      <c r="I995" s="12">
        <f t="shared" si="33"/>
        <v>0.1031636863823934</v>
      </c>
      <c r="J995" t="s">
        <v>107</v>
      </c>
      <c r="K995" t="s">
        <v>108</v>
      </c>
      <c r="L995">
        <v>1450936800</v>
      </c>
      <c r="M995" s="8">
        <v>42362</v>
      </c>
      <c r="N995">
        <v>1452405600</v>
      </c>
      <c r="O995" s="10">
        <v>42379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32"/>
        <v>52</v>
      </c>
      <c r="G996" t="s">
        <v>14</v>
      </c>
      <c r="H996">
        <v>842</v>
      </c>
      <c r="I996" s="12">
        <f t="shared" si="33"/>
        <v>1.1581843191196699</v>
      </c>
      <c r="J996" t="s">
        <v>21</v>
      </c>
      <c r="K996" t="s">
        <v>22</v>
      </c>
      <c r="L996">
        <v>1413522000</v>
      </c>
      <c r="M996" s="8">
        <v>41929</v>
      </c>
      <c r="N996">
        <v>1414040400</v>
      </c>
      <c r="O996" s="10">
        <v>41935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32"/>
        <v>157</v>
      </c>
      <c r="G997" t="s">
        <v>20</v>
      </c>
      <c r="H997">
        <v>2043</v>
      </c>
      <c r="I997" s="12">
        <f t="shared" si="33"/>
        <v>2.8101788170563959</v>
      </c>
      <c r="J997" t="s">
        <v>21</v>
      </c>
      <c r="K997" t="s">
        <v>22</v>
      </c>
      <c r="L997">
        <v>1541307600</v>
      </c>
      <c r="M997" s="8">
        <v>43408</v>
      </c>
      <c r="N997">
        <v>1543816800</v>
      </c>
      <c r="O997" s="10">
        <v>43437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32"/>
        <v>73</v>
      </c>
      <c r="G998" t="s">
        <v>14</v>
      </c>
      <c r="H998">
        <v>112</v>
      </c>
      <c r="I998" s="12">
        <f t="shared" si="33"/>
        <v>0.15405777166437415</v>
      </c>
      <c r="J998" t="s">
        <v>21</v>
      </c>
      <c r="K998" t="s">
        <v>22</v>
      </c>
      <c r="L998">
        <v>1357106400</v>
      </c>
      <c r="M998" s="8">
        <v>41276</v>
      </c>
      <c r="N998">
        <v>1359698400</v>
      </c>
      <c r="O998" s="10">
        <v>41306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32"/>
        <v>61</v>
      </c>
      <c r="G999" t="s">
        <v>74</v>
      </c>
      <c r="H999">
        <v>139</v>
      </c>
      <c r="I999" s="12">
        <f t="shared" si="33"/>
        <v>0.19119669876203577</v>
      </c>
      <c r="J999" t="s">
        <v>107</v>
      </c>
      <c r="K999" t="s">
        <v>108</v>
      </c>
      <c r="L999">
        <v>1390197600</v>
      </c>
      <c r="M999" s="8">
        <v>41659</v>
      </c>
      <c r="N999">
        <v>1390629600</v>
      </c>
      <c r="O999" s="10">
        <v>41664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32"/>
        <v>57</v>
      </c>
      <c r="G1000" t="s">
        <v>14</v>
      </c>
      <c r="H1000">
        <v>374</v>
      </c>
      <c r="I1000" s="12">
        <f t="shared" si="33"/>
        <v>0.5144429160935351</v>
      </c>
      <c r="J1000" t="s">
        <v>21</v>
      </c>
      <c r="K1000" t="s">
        <v>22</v>
      </c>
      <c r="L1000">
        <v>1265868000</v>
      </c>
      <c r="M1000" s="8">
        <v>40220</v>
      </c>
      <c r="N1000">
        <v>1267077600</v>
      </c>
      <c r="O1000" s="10">
        <v>40234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32"/>
        <v>57</v>
      </c>
      <c r="G1001" t="s">
        <v>74</v>
      </c>
      <c r="H1001">
        <v>1122</v>
      </c>
      <c r="I1001" s="12">
        <f t="shared" si="33"/>
        <v>1.5433287482806053</v>
      </c>
      <c r="J1001" t="s">
        <v>21</v>
      </c>
      <c r="K1001" t="s">
        <v>22</v>
      </c>
      <c r="L1001">
        <v>1467176400</v>
      </c>
      <c r="M1001" s="8">
        <v>42550</v>
      </c>
      <c r="N1001">
        <v>1467781200</v>
      </c>
      <c r="O1001" s="10">
        <v>42557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  <row r="1003" spans="1:20" x14ac:dyDescent="0.25">
      <c r="A1003">
        <f>COUNT(A2:A1001)</f>
        <v>1000</v>
      </c>
      <c r="H1003">
        <f>ROUND((AVERAGE(H2:H1001)),0)</f>
        <v>727</v>
      </c>
    </row>
  </sheetData>
  <conditionalFormatting sqref="G1:G1048576">
    <cfRule type="containsText" dxfId="3" priority="4" operator="containsText" text="canceled">
      <formula>NOT(ISERROR(SEARCH("canceled",G1)))</formula>
    </cfRule>
  </conditionalFormatting>
  <conditionalFormatting sqref="G2:G1001">
    <cfRule type="containsText" dxfId="2" priority="7" operator="containsText" text="failed">
      <formula>NOT(ISERROR(SEARCH("failed",G2)))</formula>
    </cfRule>
  </conditionalFormatting>
  <conditionalFormatting sqref="G3:G1001">
    <cfRule type="containsText" dxfId="1" priority="5" operator="containsText" text="live">
      <formula>NOT(ISERROR(SEARCH("live",G3)))</formula>
    </cfRule>
    <cfRule type="containsText" dxfId="0" priority="6" operator="containsText" text="successful">
      <formula>NOT(ISERROR(SEARCH("successful",G3)))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theme="4" tint="-0.249977111117893"/>
      </colorScale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8876-9787-490E-AD34-DB36F7AADCA4}">
  <sheetPr codeName="Sheet2"/>
  <dimension ref="A1:F14"/>
  <sheetViews>
    <sheetView workbookViewId="0">
      <selection activeCell="H11" sqref="H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2069</v>
      </c>
    </row>
    <row r="3" spans="1:6" x14ac:dyDescent="0.25">
      <c r="A3" s="5" t="s">
        <v>2068</v>
      </c>
      <c r="B3" s="5" t="s">
        <v>2070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2039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2048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2062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2033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2052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2045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2035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2037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14F4-C703-4DB7-A0CD-B96109989C64}">
  <sheetPr codeName="Sheet3"/>
  <dimension ref="A1:F30"/>
  <sheetViews>
    <sheetView workbookViewId="0">
      <selection activeCell="N17" sqref="N17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2069</v>
      </c>
    </row>
    <row r="2" spans="1:6" x14ac:dyDescent="0.25">
      <c r="A2" s="5" t="s">
        <v>2072</v>
      </c>
      <c r="B2" t="s">
        <v>2071</v>
      </c>
    </row>
    <row r="4" spans="1:6" x14ac:dyDescent="0.25">
      <c r="A4" s="5" t="s">
        <v>2068</v>
      </c>
      <c r="B4" s="5" t="s">
        <v>2070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2063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2040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2041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2051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2032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2043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2056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2055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2046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2038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2054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2034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2061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2058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2057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2049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2044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2036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2060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47B7-2264-4980-83F8-C4B3A1D2056C}">
  <sheetPr codeName="Sheet4"/>
  <dimension ref="A1:E18"/>
  <sheetViews>
    <sheetView workbookViewId="0">
      <selection activeCell="I24" sqref="I24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5" t="s">
        <v>0</v>
      </c>
      <c r="B1" t="s">
        <v>2069</v>
      </c>
    </row>
    <row r="2" spans="1:5" x14ac:dyDescent="0.25">
      <c r="A2" s="5" t="s">
        <v>2087</v>
      </c>
      <c r="B2" t="s">
        <v>2071</v>
      </c>
    </row>
    <row r="4" spans="1:5" x14ac:dyDescent="0.25">
      <c r="A4" s="5" t="s">
        <v>2068</v>
      </c>
      <c r="B4" s="5" t="s">
        <v>2070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2075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6" t="s">
        <v>2076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6" t="s">
        <v>2077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6" t="s">
        <v>2078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6" t="s">
        <v>2079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6" t="s">
        <v>2080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6" t="s">
        <v>2081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6" t="s">
        <v>2082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6" t="s">
        <v>2083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6" t="s">
        <v>2084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6" t="s">
        <v>2085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6" t="s">
        <v>2086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6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9CAD-C150-4CED-B07B-80B7BF883EF2}">
  <sheetPr codeName="Sheet5"/>
  <dimension ref="A1:H13"/>
  <sheetViews>
    <sheetView workbookViewId="0">
      <selection activeCell="E32" sqref="E3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13" bestFit="1" customWidth="1"/>
    <col min="7" max="7" width="15.5" style="13" bestFit="1" customWidth="1"/>
    <col min="8" max="8" width="18.25" style="13" bestFit="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s="13" t="s">
        <v>2093</v>
      </c>
      <c r="G1" s="13" t="s">
        <v>2094</v>
      </c>
      <c r="H1" s="13" t="s">
        <v>2095</v>
      </c>
    </row>
    <row r="2" spans="1:8" x14ac:dyDescent="0.25">
      <c r="A2" t="s">
        <v>2096</v>
      </c>
      <c r="B2">
        <f>COUNTIFS(Crowdfunding!$G$2:$G$1001,"successful", Crowdfunding!$D$2:$D$1001,"&lt;1000")</f>
        <v>30</v>
      </c>
      <c r="C2">
        <f>COUNTIFS(Crowdfunding!$G$2:$G$1001,"failed", Crowdfunding!$D$2:$D$1001,"&lt;1000")</f>
        <v>20</v>
      </c>
      <c r="D2">
        <f>COUNTIFS(Crowdfunding!$G$2:$G$1001,"canceled", Crowdfunding!$D$2:$D$1001,"&lt;1000")</f>
        <v>1</v>
      </c>
      <c r="E2">
        <f>SUM(B2:D2)</f>
        <v>51</v>
      </c>
      <c r="F2" s="13">
        <f>(B2/$E2)</f>
        <v>0.58823529411764708</v>
      </c>
      <c r="G2" s="13">
        <f>(C2/$E2)</f>
        <v>0.39215686274509803</v>
      </c>
      <c r="H2" s="13">
        <f>(D2/$E2)</f>
        <v>1.9607843137254902E-2</v>
      </c>
    </row>
    <row r="3" spans="1:8" x14ac:dyDescent="0.25">
      <c r="A3" t="s">
        <v>2097</v>
      </c>
      <c r="B3">
        <f>COUNTIFS(Crowdfunding!$G$2:$G$1001,"successful", Crowdfunding!$D$2:$D$1001,"&gt;=1000",Crowdfunding!$D$2:$D$1001,"&lt;5000")</f>
        <v>191</v>
      </c>
      <c r="C3">
        <f>COUNTIFS(Crowdfunding!$G$2:$G$1001,"failed", Crowdfunding!$D$2:$D$1001,"&gt;=1000",Crowdfunding!$D$2:$D$1001,"&lt;5000")</f>
        <v>38</v>
      </c>
      <c r="D3">
        <f>COUNTIFS(Crowdfunding!$G$2:$G$1001,"canceled", Crowdfunding!$D$2:$D$1001,"&gt;=1000",Crowdfunding!$D$2:$D$1001,"&lt;5000")</f>
        <v>2</v>
      </c>
      <c r="E3">
        <f t="shared" ref="E3:E13" si="0">SUM(B3:D3)</f>
        <v>231</v>
      </c>
      <c r="F3" s="13">
        <f t="shared" ref="F3:F13" si="1">(B3/$E3)</f>
        <v>0.82683982683982682</v>
      </c>
      <c r="G3" s="13">
        <f t="shared" ref="G3:G13" si="2">(C3/$E3)</f>
        <v>0.16450216450216451</v>
      </c>
      <c r="H3" s="13">
        <f t="shared" ref="H3:H13" si="3">(D3/$E3)</f>
        <v>8.658008658008658E-3</v>
      </c>
    </row>
    <row r="4" spans="1:8" x14ac:dyDescent="0.25">
      <c r="A4" t="s">
        <v>2098</v>
      </c>
      <c r="B4">
        <f>COUNTIFS(Crowdfunding!$G$2:$G$1001,"successful", Crowdfunding!$D$2:$D$1001,"&gt;=5000",Crowdfunding!$D$2:$D$1001,"&lt;10000")</f>
        <v>164</v>
      </c>
      <c r="C4">
        <f>COUNTIFS(Crowdfunding!$G$2:$G$1001,"failed", Crowdfunding!$D$2:$D$1001,"&gt;=5000",Crowdfunding!$D$2:$D$1001,"&lt;10000")</f>
        <v>126</v>
      </c>
      <c r="D4">
        <f>COUNTIFS(Crowdfunding!$G$2:$G$1001,"canceled", Crowdfunding!$D$2:$D$1001,"&gt;=5000",Crowdfunding!$D$2:$D$1001,"&lt;10000")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2099</v>
      </c>
      <c r="B5">
        <f>COUNTIFS(Crowdfunding!$G$2:$G$1001,"successful", Crowdfunding!$D$2:$D$1001,"&gt;=10000",Crowdfunding!$D$2:$D$1001,"&lt;15000")</f>
        <v>4</v>
      </c>
      <c r="C5">
        <f>COUNTIFS(Crowdfunding!$G$2:$G$1001,"failed", Crowdfunding!$D$2:$D$1001,"&gt;=10000",Crowdfunding!$D$2:$D$1001,"&lt;15000")</f>
        <v>5</v>
      </c>
      <c r="D5">
        <f>COUNTIFS(Crowdfunding!$G$2:$G$1001,"canceled", Crowdfunding!$D$2:$D$1001,"&gt;=10000",Crowdfunding!$D$2:$D$1001,"&lt;15000")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2100</v>
      </c>
      <c r="B6">
        <f>COUNTIFS(Crowdfunding!$G$2:$G$1001,"successful", Crowdfunding!$D$2:$D$1001,"&gt;=15000",Crowdfunding!$D$2:$D$1001,"&lt;20000")</f>
        <v>10</v>
      </c>
      <c r="C6">
        <f>COUNTIFS(Crowdfunding!$G$2:$G$1001,"failed", Crowdfunding!$D$2:$D$1001,"&gt;=15000",Crowdfunding!$D$2:$D$1001,"&lt;20000")</f>
        <v>0</v>
      </c>
      <c r="D6">
        <f>COUNTIFS(Crowdfunding!$G$2:$G$1001,"canceled", Crowdfunding!$D$2:$D$1001,"&gt;=15000",Crowdfunding!$D$2:$D$1001,"&lt;20000")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2101</v>
      </c>
      <c r="B7">
        <f>COUNTIFS(Crowdfunding!$G$2:$G$1001,"successful", Crowdfunding!$D$2:$D$1001,"&gt;=20000",Crowdfunding!$D$2:$D$1001,"&lt;25000")</f>
        <v>7</v>
      </c>
      <c r="C7">
        <f>COUNTIFS(Crowdfunding!$G$2:$G$1001,"failed", Crowdfunding!$D$2:$D$1001,"&gt;=20000",Crowdfunding!$D$2:$D$1001,"&lt;25000")</f>
        <v>0</v>
      </c>
      <c r="D7">
        <f>COUNTIFS(Crowdfunding!$G$2:$G$1001,"canceled", Crowdfunding!$D$2:$D$1001,"&gt;=20000",Crowdfunding!$D$2:$D$1001,"&lt;25000")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2102</v>
      </c>
      <c r="B8">
        <f>COUNTIFS(Crowdfunding!$G$2:$G$1001,"successful", Crowdfunding!$D$2:$D$1001,"&gt;=25000",Crowdfunding!$D$2:$D$1001,"&lt;30000")</f>
        <v>11</v>
      </c>
      <c r="C8">
        <f>COUNTIFS(Crowdfunding!$G$2:$G$1001,"failed", Crowdfunding!$D$2:$D$1001,"&gt;=25000",Crowdfunding!$D$2:$D$1001,"&lt;30000")</f>
        <v>3</v>
      </c>
      <c r="D8">
        <f>COUNTIFS(Crowdfunding!$G$2:$G$1001,"canceled", Crowdfunding!$D$2:$D$1001,"&gt;=25000",Crowdfunding!$D$2:$D$1001,"&lt;30000")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2103</v>
      </c>
      <c r="B9">
        <f>COUNTIFS(Crowdfunding!$G$2:$G$1001,"successful", Crowdfunding!$D$2:$D$1001,"&gt;=30000",Crowdfunding!$D$2:$D$1001,"&lt;35000")</f>
        <v>7</v>
      </c>
      <c r="C9">
        <f>COUNTIFS(Crowdfunding!$G$2:$G$1001,"failed", Crowdfunding!$D$2:$D$1001,"&gt;=30000",Crowdfunding!$D$2:$D$1001,"&lt;35000")</f>
        <v>0</v>
      </c>
      <c r="D9">
        <f>COUNTIFS(Crowdfunding!$G$2:$G$1001,"canceled", Crowdfunding!$D$2:$D$1001,"&gt;=30000",Crowdfunding!$D$2:$D$1001,"&lt;35000")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2104</v>
      </c>
      <c r="B10">
        <f>COUNTIFS(Crowdfunding!$G$2:$G$1001,"successful", Crowdfunding!$D$2:$D$1001,"&gt;=35000",Crowdfunding!$D$2:$D$1001,"&lt;40000")</f>
        <v>8</v>
      </c>
      <c r="C10">
        <f>COUNTIFS(Crowdfunding!$G$2:$G$1001,"failed", Crowdfunding!$D$2:$D$1001,"&gt;=35000",Crowdfunding!$D$2:$D$1001,"&lt;40000")</f>
        <v>3</v>
      </c>
      <c r="D10">
        <f>COUNTIFS(Crowdfunding!$G$2:$G$1001,"canceled", Crowdfunding!$D$2:$D$1001,"&gt;=35000",Crowdfunding!$D$2:$D$1001,"&lt;40000")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2105</v>
      </c>
      <c r="B11">
        <f>COUNTIFS(Crowdfunding!$G$2:$G$1001,"successful", Crowdfunding!$D$2:$D$1001,"&gt;=40000",Crowdfunding!$D$2:$D$1001,"&lt;45000")</f>
        <v>11</v>
      </c>
      <c r="C11">
        <f>COUNTIFS(Crowdfunding!$G$2:$G$1001,"failed", Crowdfunding!$D$2:$D$1001,"&gt;=40000",Crowdfunding!$D$2:$D$1001,"&lt;45000")</f>
        <v>3</v>
      </c>
      <c r="D11">
        <f>COUNTIFS(Crowdfunding!$G$2:$G$1001,"canceled", Crowdfunding!$D$2:$D$1001,"&gt;=40000",Crowdfunding!$D$2:$D$1001,"&lt;45000")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2106</v>
      </c>
      <c r="B12">
        <f>COUNTIFS(Crowdfunding!$G$2:$G$1001,"successful", Crowdfunding!$D$2:$D$1001,"&gt;=45000",Crowdfunding!$D$2:$D$1001,"&lt;50000")</f>
        <v>8</v>
      </c>
      <c r="C12">
        <f>COUNTIFS(Crowdfunding!$G$2:$G$1001,"failed", Crowdfunding!$D$2:$D$1001,"&gt;=45000",Crowdfunding!$D$2:$D$1001,"&lt;50000")</f>
        <v>3</v>
      </c>
      <c r="D12">
        <f>COUNTIFS(Crowdfunding!$G$2:$G$1001,"canceled", Crowdfunding!$D$2:$D$1001,"&gt;=45000",Crowdfunding!$D$2:$D$1001,"&lt;50000")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2107</v>
      </c>
      <c r="B13">
        <f>COUNTIFS(Crowdfunding!$G$2:$G$1001,"successful", Crowdfunding!$D$2:$D$1001,"&gt;=50000")</f>
        <v>114</v>
      </c>
      <c r="C13">
        <f>COUNTIFS(Crowdfunding!$G$2:$G$1001,"failed", Crowdfunding!$D$2:$D$1001,"&gt;=50000")</f>
        <v>163</v>
      </c>
      <c r="D13">
        <f>COUNTIFS(Crowdfunding!$G$2:$G$1001,"canceled", Crowdfunding!$D$2:$D$1001,"&gt;=50000")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69F4-8BB6-4958-9A32-BC7805E2B24D}">
  <sheetPr codeName="Sheet6"/>
  <dimension ref="A1:E574"/>
  <sheetViews>
    <sheetView tabSelected="1" topLeftCell="A551" workbookViewId="0">
      <selection activeCell="G558" sqref="G558"/>
    </sheetView>
  </sheetViews>
  <sheetFormatPr defaultRowHeight="15.75" x14ac:dyDescent="0.25"/>
  <sheetData>
    <row r="1" spans="1:5" x14ac:dyDescent="0.25">
      <c r="A1" s="11" t="s">
        <v>4</v>
      </c>
      <c r="B1" s="11" t="s">
        <v>5</v>
      </c>
      <c r="D1" s="11" t="s">
        <v>4</v>
      </c>
      <c r="E1" s="11" t="s">
        <v>5</v>
      </c>
    </row>
    <row r="2" spans="1:5" x14ac:dyDescent="0.25">
      <c r="A2" t="s">
        <v>20</v>
      </c>
      <c r="B2">
        <v>158</v>
      </c>
      <c r="D2" t="s">
        <v>14</v>
      </c>
      <c r="E2">
        <v>0</v>
      </c>
    </row>
    <row r="3" spans="1:5" x14ac:dyDescent="0.25">
      <c r="A3" t="s">
        <v>20</v>
      </c>
      <c r="B3">
        <v>1425</v>
      </c>
      <c r="D3" t="s">
        <v>14</v>
      </c>
      <c r="E3">
        <v>24</v>
      </c>
    </row>
    <row r="4" spans="1:5" x14ac:dyDescent="0.25">
      <c r="A4" t="s">
        <v>20</v>
      </c>
      <c r="B4">
        <v>174</v>
      </c>
      <c r="D4" t="s">
        <v>14</v>
      </c>
      <c r="E4">
        <v>53</v>
      </c>
    </row>
    <row r="5" spans="1:5" x14ac:dyDescent="0.25">
      <c r="A5" t="s">
        <v>20</v>
      </c>
      <c r="B5">
        <v>227</v>
      </c>
      <c r="D5" t="s">
        <v>14</v>
      </c>
      <c r="E5">
        <v>18</v>
      </c>
    </row>
    <row r="6" spans="1:5" x14ac:dyDescent="0.25">
      <c r="A6" t="s">
        <v>20</v>
      </c>
      <c r="B6">
        <v>220</v>
      </c>
      <c r="D6" t="s">
        <v>14</v>
      </c>
      <c r="E6">
        <v>44</v>
      </c>
    </row>
    <row r="7" spans="1:5" x14ac:dyDescent="0.25">
      <c r="A7" t="s">
        <v>20</v>
      </c>
      <c r="B7">
        <v>98</v>
      </c>
      <c r="D7" t="s">
        <v>14</v>
      </c>
      <c r="E7">
        <v>27</v>
      </c>
    </row>
    <row r="8" spans="1:5" x14ac:dyDescent="0.25">
      <c r="A8" t="s">
        <v>20</v>
      </c>
      <c r="B8">
        <v>100</v>
      </c>
      <c r="D8" t="s">
        <v>14</v>
      </c>
      <c r="E8">
        <v>55</v>
      </c>
    </row>
    <row r="9" spans="1:5" x14ac:dyDescent="0.25">
      <c r="A9" t="s">
        <v>20</v>
      </c>
      <c r="B9">
        <v>1249</v>
      </c>
      <c r="D9" t="s">
        <v>14</v>
      </c>
      <c r="E9">
        <v>200</v>
      </c>
    </row>
    <row r="10" spans="1:5" x14ac:dyDescent="0.25">
      <c r="A10" t="s">
        <v>20</v>
      </c>
      <c r="B10">
        <v>1396</v>
      </c>
      <c r="D10" t="s">
        <v>14</v>
      </c>
      <c r="E10">
        <v>452</v>
      </c>
    </row>
    <row r="11" spans="1:5" x14ac:dyDescent="0.25">
      <c r="A11" t="s">
        <v>20</v>
      </c>
      <c r="B11">
        <v>890</v>
      </c>
      <c r="D11" t="s">
        <v>14</v>
      </c>
      <c r="E11">
        <v>674</v>
      </c>
    </row>
    <row r="12" spans="1:5" x14ac:dyDescent="0.25">
      <c r="A12" t="s">
        <v>20</v>
      </c>
      <c r="B12">
        <v>142</v>
      </c>
      <c r="D12" t="s">
        <v>14</v>
      </c>
      <c r="E12">
        <v>558</v>
      </c>
    </row>
    <row r="13" spans="1:5" x14ac:dyDescent="0.25">
      <c r="A13" t="s">
        <v>20</v>
      </c>
      <c r="B13">
        <v>2673</v>
      </c>
      <c r="D13" t="s">
        <v>14</v>
      </c>
      <c r="E13">
        <v>15</v>
      </c>
    </row>
    <row r="14" spans="1:5" x14ac:dyDescent="0.25">
      <c r="A14" t="s">
        <v>20</v>
      </c>
      <c r="B14">
        <v>163</v>
      </c>
      <c r="D14" t="s">
        <v>14</v>
      </c>
      <c r="E14">
        <v>2307</v>
      </c>
    </row>
    <row r="15" spans="1:5" x14ac:dyDescent="0.25">
      <c r="A15" t="s">
        <v>20</v>
      </c>
      <c r="B15">
        <v>2220</v>
      </c>
      <c r="D15" t="s">
        <v>14</v>
      </c>
      <c r="E15">
        <v>88</v>
      </c>
    </row>
    <row r="16" spans="1:5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  <c r="D368" t="s">
        <v>2108</v>
      </c>
      <c r="E368">
        <f>AVERAGE(E2:E365)</f>
        <v>585.61538461538464</v>
      </c>
    </row>
    <row r="369" spans="1:5" x14ac:dyDescent="0.25">
      <c r="A369" t="s">
        <v>20</v>
      </c>
      <c r="B369">
        <v>419</v>
      </c>
      <c r="D369" t="s">
        <v>2109</v>
      </c>
      <c r="E369">
        <f>MEDIAN(E2:E365)</f>
        <v>114.5</v>
      </c>
    </row>
    <row r="370" spans="1:5" x14ac:dyDescent="0.25">
      <c r="A370" t="s">
        <v>20</v>
      </c>
      <c r="B370">
        <v>1621</v>
      </c>
      <c r="D370" t="s">
        <v>2110</v>
      </c>
      <c r="E370">
        <f>MIN(E2:E365)</f>
        <v>0</v>
      </c>
    </row>
    <row r="371" spans="1:5" x14ac:dyDescent="0.25">
      <c r="A371" t="s">
        <v>20</v>
      </c>
      <c r="B371">
        <v>1101</v>
      </c>
      <c r="D371" t="s">
        <v>2111</v>
      </c>
      <c r="E371">
        <f>MAX(E2:E365)</f>
        <v>6080</v>
      </c>
    </row>
    <row r="372" spans="1:5" x14ac:dyDescent="0.25">
      <c r="A372" t="s">
        <v>20</v>
      </c>
      <c r="B372">
        <v>1073</v>
      </c>
      <c r="D372" t="s">
        <v>2113</v>
      </c>
      <c r="E372">
        <f>_xlfn.VAR.P(E2:E365)</f>
        <v>921574.68174133555</v>
      </c>
    </row>
    <row r="373" spans="1:5" x14ac:dyDescent="0.25">
      <c r="A373" t="s">
        <v>20</v>
      </c>
      <c r="B373">
        <v>331</v>
      </c>
      <c r="D373" t="s">
        <v>2112</v>
      </c>
      <c r="E373">
        <f>_xlfn.STDEV.P(E2:E365)</f>
        <v>959.98681331637863</v>
      </c>
    </row>
    <row r="374" spans="1:5" x14ac:dyDescent="0.25">
      <c r="A374" t="s">
        <v>20</v>
      </c>
      <c r="B374">
        <v>1170</v>
      </c>
    </row>
    <row r="375" spans="1:5" x14ac:dyDescent="0.25">
      <c r="A375" t="s">
        <v>20</v>
      </c>
      <c r="B375">
        <v>363</v>
      </c>
    </row>
    <row r="376" spans="1:5" x14ac:dyDescent="0.25">
      <c r="A376" t="s">
        <v>20</v>
      </c>
      <c r="B376">
        <v>103</v>
      </c>
    </row>
    <row r="377" spans="1:5" x14ac:dyDescent="0.25">
      <c r="A377" t="s">
        <v>20</v>
      </c>
      <c r="B377">
        <v>147</v>
      </c>
    </row>
    <row r="378" spans="1:5" x14ac:dyDescent="0.25">
      <c r="A378" t="s">
        <v>20</v>
      </c>
      <c r="B378">
        <v>110</v>
      </c>
    </row>
    <row r="379" spans="1:5" x14ac:dyDescent="0.25">
      <c r="A379" t="s">
        <v>20</v>
      </c>
      <c r="B379">
        <v>134</v>
      </c>
    </row>
    <row r="380" spans="1:5" x14ac:dyDescent="0.25">
      <c r="A380" t="s">
        <v>20</v>
      </c>
      <c r="B380">
        <v>269</v>
      </c>
    </row>
    <row r="381" spans="1:5" x14ac:dyDescent="0.25">
      <c r="A381" t="s">
        <v>20</v>
      </c>
      <c r="B381">
        <v>175</v>
      </c>
    </row>
    <row r="382" spans="1:5" x14ac:dyDescent="0.25">
      <c r="A382" t="s">
        <v>20</v>
      </c>
      <c r="B382">
        <v>69</v>
      </c>
    </row>
    <row r="383" spans="1:5" x14ac:dyDescent="0.25">
      <c r="A383" t="s">
        <v>20</v>
      </c>
      <c r="B383">
        <v>190</v>
      </c>
    </row>
    <row r="384" spans="1:5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  <row r="569" spans="1:2" x14ac:dyDescent="0.25">
      <c r="A569" t="s">
        <v>2108</v>
      </c>
      <c r="B569">
        <f>AVERAGE(B2:B566)</f>
        <v>851.14690265486729</v>
      </c>
    </row>
    <row r="570" spans="1:2" x14ac:dyDescent="0.25">
      <c r="A570" t="s">
        <v>2109</v>
      </c>
      <c r="B570">
        <f>MEDIAN(B2:B566)</f>
        <v>201</v>
      </c>
    </row>
    <row r="571" spans="1:2" x14ac:dyDescent="0.25">
      <c r="A571" t="s">
        <v>2110</v>
      </c>
      <c r="B571">
        <f>MIN(B2:B566)</f>
        <v>16</v>
      </c>
    </row>
    <row r="572" spans="1:2" x14ac:dyDescent="0.25">
      <c r="A572" t="s">
        <v>2111</v>
      </c>
      <c r="B572">
        <f>MAX(B2:B566)</f>
        <v>7295</v>
      </c>
    </row>
    <row r="573" spans="1:2" x14ac:dyDescent="0.25">
      <c r="A573" t="s">
        <v>2113</v>
      </c>
      <c r="B573">
        <f>_xlfn.VAR.P(B2:B566)</f>
        <v>1603373.7324019109</v>
      </c>
    </row>
    <row r="574" spans="1:2" x14ac:dyDescent="0.25">
      <c r="A574" t="s">
        <v>2112</v>
      </c>
      <c r="B574">
        <f>_xlfn.STDEV.P(B2:B566)</f>
        <v>1266.2439466397898</v>
      </c>
    </row>
  </sheetData>
  <pageMargins left="0.7" right="0.7" top="0.75" bottom="0.75" header="0.3" footer="0.3"/>
  <ignoredErrors>
    <ignoredError sqref="B57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FA598-4AE3-42A1-839A-9E20E87BA58F}">
  <sheetPr codeName="Sheet7"/>
  <dimension ref="A1:E1001"/>
  <sheetViews>
    <sheetView workbookViewId="0">
      <selection activeCell="G26" sqref="G26"/>
    </sheetView>
  </sheetViews>
  <sheetFormatPr defaultRowHeight="15.75" x14ac:dyDescent="0.25"/>
  <cols>
    <col min="1" max="1" width="10.5" bestFit="1" customWidth="1"/>
    <col min="2" max="2" width="15.5" bestFit="1" customWidth="1"/>
    <col min="4" max="4" width="8.5" bestFit="1" customWidth="1"/>
    <col min="5" max="5" width="13.5" bestFit="1" customWidth="1"/>
  </cols>
  <sheetData>
    <row r="1" spans="1:5" x14ac:dyDescent="0.25">
      <c r="A1" s="11" t="s">
        <v>4</v>
      </c>
      <c r="B1" s="11" t="s">
        <v>5</v>
      </c>
      <c r="C1" s="11"/>
      <c r="D1" s="11" t="s">
        <v>4</v>
      </c>
      <c r="E1" s="11" t="s">
        <v>5</v>
      </c>
    </row>
    <row r="2" spans="1:5" x14ac:dyDescent="0.25">
      <c r="A2" t="str">
        <f>IF(Crowdfunding!$G$2:$G$1001 = "successful",Crowdfunding!G2,"")</f>
        <v/>
      </c>
      <c r="B2" t="str">
        <f>IF(Crowdfunding!$G$2:$G$1001 = "successful",Crowdfunding!H2,"")</f>
        <v/>
      </c>
      <c r="D2" t="str">
        <f>IF(Crowdfunding!G2 = "failed",Crowdfunding!G2,"")</f>
        <v>failed</v>
      </c>
      <c r="E2">
        <f>IF(Crowdfunding!G2 = "failed",Crowdfunding!H2,"")</f>
        <v>0</v>
      </c>
    </row>
    <row r="3" spans="1:5" x14ac:dyDescent="0.25">
      <c r="A3" t="str">
        <f>IF(Crowdfunding!$G$2:$G$1001 = "successful",Crowdfunding!G3,"")</f>
        <v>successful</v>
      </c>
      <c r="B3">
        <f>IF(Crowdfunding!$G$2:$G$1001 = "successful",Crowdfunding!H3,"")</f>
        <v>158</v>
      </c>
      <c r="D3" t="str">
        <f>IF(Crowdfunding!G3 = "failed",Crowdfunding!G3,"")</f>
        <v/>
      </c>
      <c r="E3" t="str">
        <f>IF(Crowdfunding!G3 = "failed",Crowdfunding!H3,"")</f>
        <v/>
      </c>
    </row>
    <row r="4" spans="1:5" x14ac:dyDescent="0.25">
      <c r="A4" t="str">
        <f>IF(Crowdfunding!$G$2:$G$1001 = "successful",Crowdfunding!G4,"")</f>
        <v>successful</v>
      </c>
      <c r="B4">
        <f>IF(Crowdfunding!$G$2:$G$1001 = "successful",Crowdfunding!H4,"")</f>
        <v>1425</v>
      </c>
      <c r="D4" t="str">
        <f>IF(Crowdfunding!G4 = "failed",Crowdfunding!G4,"")</f>
        <v/>
      </c>
      <c r="E4" t="str">
        <f>IF(Crowdfunding!G4 = "failed",Crowdfunding!H4,"")</f>
        <v/>
      </c>
    </row>
    <row r="5" spans="1:5" x14ac:dyDescent="0.25">
      <c r="A5" t="str">
        <f>IF(Crowdfunding!$G$2:$G$1001 = "successful",Crowdfunding!G5,"")</f>
        <v/>
      </c>
      <c r="B5" t="str">
        <f>IF(Crowdfunding!$G$2:$G$1001 = "successful",Crowdfunding!H5,"")</f>
        <v/>
      </c>
      <c r="D5" t="str">
        <f>IF(Crowdfunding!G5 = "failed",Crowdfunding!G5,"")</f>
        <v>failed</v>
      </c>
      <c r="E5">
        <f>IF(Crowdfunding!G5 = "failed",Crowdfunding!H5,"")</f>
        <v>24</v>
      </c>
    </row>
    <row r="6" spans="1:5" x14ac:dyDescent="0.25">
      <c r="A6" t="str">
        <f>IF(Crowdfunding!$G$2:$G$1001 = "successful",Crowdfunding!G6,"")</f>
        <v/>
      </c>
      <c r="B6" t="str">
        <f>IF(Crowdfunding!$G$2:$G$1001 = "successful",Crowdfunding!H6,"")</f>
        <v/>
      </c>
      <c r="D6" t="str">
        <f>IF(Crowdfunding!G6 = "failed",Crowdfunding!G6,"")</f>
        <v>failed</v>
      </c>
      <c r="E6">
        <f>IF(Crowdfunding!G6 = "failed",Crowdfunding!H6,"")</f>
        <v>53</v>
      </c>
    </row>
    <row r="7" spans="1:5" x14ac:dyDescent="0.25">
      <c r="A7" t="str">
        <f>IF(Crowdfunding!$G$2:$G$1001 = "successful",Crowdfunding!G7,"")</f>
        <v>successful</v>
      </c>
      <c r="B7">
        <f>IF(Crowdfunding!$G$2:$G$1001 = "successful",Crowdfunding!H7,"")</f>
        <v>174</v>
      </c>
      <c r="D7" t="str">
        <f>IF(Crowdfunding!G7 = "failed",Crowdfunding!G7,"")</f>
        <v/>
      </c>
      <c r="E7" t="str">
        <f>IF(Crowdfunding!G7 = "failed",Crowdfunding!H7,"")</f>
        <v/>
      </c>
    </row>
    <row r="8" spans="1:5" x14ac:dyDescent="0.25">
      <c r="A8" t="str">
        <f>IF(Crowdfunding!$G$2:$G$1001 = "successful",Crowdfunding!G8,"")</f>
        <v/>
      </c>
      <c r="B8" t="str">
        <f>IF(Crowdfunding!$G$2:$G$1001 = "successful",Crowdfunding!H8,"")</f>
        <v/>
      </c>
      <c r="D8" t="str">
        <f>IF(Crowdfunding!G8 = "failed",Crowdfunding!G8,"")</f>
        <v>failed</v>
      </c>
      <c r="E8">
        <f>IF(Crowdfunding!G8 = "failed",Crowdfunding!H8,"")</f>
        <v>18</v>
      </c>
    </row>
    <row r="9" spans="1:5" x14ac:dyDescent="0.25">
      <c r="A9" t="str">
        <f>IF(Crowdfunding!$G$2:$G$1001 = "successful",Crowdfunding!G9,"")</f>
        <v>successful</v>
      </c>
      <c r="B9">
        <f>IF(Crowdfunding!$G$2:$G$1001 = "successful",Crowdfunding!H9,"")</f>
        <v>227</v>
      </c>
      <c r="D9" t="str">
        <f>IF(Crowdfunding!G9 = "failed",Crowdfunding!G9,"")</f>
        <v/>
      </c>
      <c r="E9" t="str">
        <f>IF(Crowdfunding!G9 = "failed",Crowdfunding!H9,"")</f>
        <v/>
      </c>
    </row>
    <row r="10" spans="1:5" x14ac:dyDescent="0.25">
      <c r="A10" t="str">
        <f>IF(Crowdfunding!$G$2:$G$1001 = "successful",Crowdfunding!G10,"")</f>
        <v/>
      </c>
      <c r="B10" t="str">
        <f>IF(Crowdfunding!$G$2:$G$1001 = "successful",Crowdfunding!H10,"")</f>
        <v/>
      </c>
      <c r="D10" t="str">
        <f>IF(Crowdfunding!G10 = "failed",Crowdfunding!G10,"")</f>
        <v/>
      </c>
      <c r="E10" t="str">
        <f>IF(Crowdfunding!G10 = "failed",Crowdfunding!H10,"")</f>
        <v/>
      </c>
    </row>
    <row r="11" spans="1:5" x14ac:dyDescent="0.25">
      <c r="A11" t="str">
        <f>IF(Crowdfunding!$G$2:$G$1001 = "successful",Crowdfunding!G11,"")</f>
        <v/>
      </c>
      <c r="B11" t="str">
        <f>IF(Crowdfunding!$G$2:$G$1001 = "successful",Crowdfunding!H11,"")</f>
        <v/>
      </c>
      <c r="D11" t="str">
        <f>IF(Crowdfunding!G11 = "failed",Crowdfunding!G11,"")</f>
        <v>failed</v>
      </c>
      <c r="E11">
        <f>IF(Crowdfunding!G11 = "failed",Crowdfunding!H11,"")</f>
        <v>44</v>
      </c>
    </row>
    <row r="12" spans="1:5" x14ac:dyDescent="0.25">
      <c r="A12" t="str">
        <f>IF(Crowdfunding!$G$2:$G$1001 = "successful",Crowdfunding!G12,"")</f>
        <v>successful</v>
      </c>
      <c r="B12">
        <f>IF(Crowdfunding!$G$2:$G$1001 = "successful",Crowdfunding!H12,"")</f>
        <v>220</v>
      </c>
      <c r="D12" t="str">
        <f>IF(Crowdfunding!G12 = "failed",Crowdfunding!G12,"")</f>
        <v/>
      </c>
      <c r="E12" t="str">
        <f>IF(Crowdfunding!G12 = "failed",Crowdfunding!H12,"")</f>
        <v/>
      </c>
    </row>
    <row r="13" spans="1:5" x14ac:dyDescent="0.25">
      <c r="A13" t="str">
        <f>IF(Crowdfunding!$G$2:$G$1001 = "successful",Crowdfunding!G13,"")</f>
        <v/>
      </c>
      <c r="B13" t="str">
        <f>IF(Crowdfunding!$G$2:$G$1001 = "successful",Crowdfunding!H13,"")</f>
        <v/>
      </c>
      <c r="D13" t="str">
        <f>IF(Crowdfunding!G13 = "failed",Crowdfunding!G13,"")</f>
        <v>failed</v>
      </c>
      <c r="E13">
        <f>IF(Crowdfunding!G13 = "failed",Crowdfunding!H13,"")</f>
        <v>27</v>
      </c>
    </row>
    <row r="14" spans="1:5" x14ac:dyDescent="0.25">
      <c r="A14" t="str">
        <f>IF(Crowdfunding!$G$2:$G$1001 = "successful",Crowdfunding!G14,"")</f>
        <v/>
      </c>
      <c r="B14" t="str">
        <f>IF(Crowdfunding!$G$2:$G$1001 = "successful",Crowdfunding!H14,"")</f>
        <v/>
      </c>
      <c r="D14" t="str">
        <f>IF(Crowdfunding!G14 = "failed",Crowdfunding!G14,"")</f>
        <v>failed</v>
      </c>
      <c r="E14">
        <f>IF(Crowdfunding!G14 = "failed",Crowdfunding!H14,"")</f>
        <v>55</v>
      </c>
    </row>
    <row r="15" spans="1:5" x14ac:dyDescent="0.25">
      <c r="A15" t="str">
        <f>IF(Crowdfunding!$G$2:$G$1001 = "successful",Crowdfunding!G15,"")</f>
        <v>successful</v>
      </c>
      <c r="B15">
        <f>IF(Crowdfunding!$G$2:$G$1001 = "successful",Crowdfunding!H15,"")</f>
        <v>98</v>
      </c>
      <c r="D15" t="str">
        <f>IF(Crowdfunding!G15 = "failed",Crowdfunding!G15,"")</f>
        <v/>
      </c>
      <c r="E15" t="str">
        <f>IF(Crowdfunding!G15 = "failed",Crowdfunding!H15,"")</f>
        <v/>
      </c>
    </row>
    <row r="16" spans="1:5" x14ac:dyDescent="0.25">
      <c r="A16" t="str">
        <f>IF(Crowdfunding!$G$2:$G$1001 = "successful",Crowdfunding!G16,"")</f>
        <v/>
      </c>
      <c r="B16" t="str">
        <f>IF(Crowdfunding!$G$2:$G$1001 = "successful",Crowdfunding!H16,"")</f>
        <v/>
      </c>
      <c r="D16" t="str">
        <f>IF(Crowdfunding!G16 = "failed",Crowdfunding!G16,"")</f>
        <v>failed</v>
      </c>
      <c r="E16">
        <f>IF(Crowdfunding!G16 = "failed",Crowdfunding!H16,"")</f>
        <v>200</v>
      </c>
    </row>
    <row r="17" spans="1:5" x14ac:dyDescent="0.25">
      <c r="A17" t="str">
        <f>IF(Crowdfunding!$G$2:$G$1001 = "successful",Crowdfunding!G17,"")</f>
        <v/>
      </c>
      <c r="B17" t="str">
        <f>IF(Crowdfunding!$G$2:$G$1001 = "successful",Crowdfunding!H17,"")</f>
        <v/>
      </c>
      <c r="D17" t="str">
        <f>IF(Crowdfunding!G17 = "failed",Crowdfunding!G17,"")</f>
        <v>failed</v>
      </c>
      <c r="E17">
        <f>IF(Crowdfunding!G17 = "failed",Crowdfunding!H17,"")</f>
        <v>452</v>
      </c>
    </row>
    <row r="18" spans="1:5" x14ac:dyDescent="0.25">
      <c r="A18" t="str">
        <f>IF(Crowdfunding!$G$2:$G$1001 = "successful",Crowdfunding!G18,"")</f>
        <v>successful</v>
      </c>
      <c r="B18">
        <f>IF(Crowdfunding!$G$2:$G$1001 = "successful",Crowdfunding!H18,"")</f>
        <v>100</v>
      </c>
      <c r="D18" t="str">
        <f>IF(Crowdfunding!G18 = "failed",Crowdfunding!G18,"")</f>
        <v/>
      </c>
      <c r="E18" t="str">
        <f>IF(Crowdfunding!G18 = "failed",Crowdfunding!H18,"")</f>
        <v/>
      </c>
    </row>
    <row r="19" spans="1:5" x14ac:dyDescent="0.25">
      <c r="A19" t="str">
        <f>IF(Crowdfunding!$G$2:$G$1001 = "successful",Crowdfunding!G19,"")</f>
        <v>successful</v>
      </c>
      <c r="B19">
        <f>IF(Crowdfunding!$G$2:$G$1001 = "successful",Crowdfunding!H19,"")</f>
        <v>1249</v>
      </c>
      <c r="D19" t="str">
        <f>IF(Crowdfunding!G19 = "failed",Crowdfunding!G19,"")</f>
        <v/>
      </c>
      <c r="E19" t="str">
        <f>IF(Crowdfunding!G19 = "failed",Crowdfunding!H19,"")</f>
        <v/>
      </c>
    </row>
    <row r="20" spans="1:5" x14ac:dyDescent="0.25">
      <c r="A20" t="str">
        <f>IF(Crowdfunding!$G$2:$G$1001 = "successful",Crowdfunding!G20,"")</f>
        <v/>
      </c>
      <c r="B20" t="str">
        <f>IF(Crowdfunding!$G$2:$G$1001 = "successful",Crowdfunding!H20,"")</f>
        <v/>
      </c>
      <c r="D20" t="str">
        <f>IF(Crowdfunding!G20 = "failed",Crowdfunding!G20,"")</f>
        <v/>
      </c>
      <c r="E20" t="str">
        <f>IF(Crowdfunding!G20 = "failed",Crowdfunding!H20,"")</f>
        <v/>
      </c>
    </row>
    <row r="21" spans="1:5" x14ac:dyDescent="0.25">
      <c r="A21" t="str">
        <f>IF(Crowdfunding!$G$2:$G$1001 = "successful",Crowdfunding!G21,"")</f>
        <v/>
      </c>
      <c r="B21" t="str">
        <f>IF(Crowdfunding!$G$2:$G$1001 = "successful",Crowdfunding!H21,"")</f>
        <v/>
      </c>
      <c r="D21" t="str">
        <f>IF(Crowdfunding!G21 = "failed",Crowdfunding!G21,"")</f>
        <v>failed</v>
      </c>
      <c r="E21">
        <f>IF(Crowdfunding!G21 = "failed",Crowdfunding!H21,"")</f>
        <v>674</v>
      </c>
    </row>
    <row r="22" spans="1:5" x14ac:dyDescent="0.25">
      <c r="A22" t="str">
        <f>IF(Crowdfunding!$G$2:$G$1001 = "successful",Crowdfunding!G22,"")</f>
        <v>successful</v>
      </c>
      <c r="B22">
        <f>IF(Crowdfunding!$G$2:$G$1001 = "successful",Crowdfunding!H22,"")</f>
        <v>1396</v>
      </c>
      <c r="D22" t="str">
        <f>IF(Crowdfunding!G22 = "failed",Crowdfunding!G22,"")</f>
        <v/>
      </c>
      <c r="E22" t="str">
        <f>IF(Crowdfunding!G22 = "failed",Crowdfunding!H22,"")</f>
        <v/>
      </c>
    </row>
    <row r="23" spans="1:5" x14ac:dyDescent="0.25">
      <c r="A23" t="str">
        <f>IF(Crowdfunding!$G$2:$G$1001 = "successful",Crowdfunding!G23,"")</f>
        <v/>
      </c>
      <c r="B23" t="str">
        <f>IF(Crowdfunding!$G$2:$G$1001 = "successful",Crowdfunding!H23,"")</f>
        <v/>
      </c>
      <c r="D23" t="str">
        <f>IF(Crowdfunding!G23 = "failed",Crowdfunding!G23,"")</f>
        <v>failed</v>
      </c>
      <c r="E23">
        <f>IF(Crowdfunding!G23 = "failed",Crowdfunding!H23,"")</f>
        <v>558</v>
      </c>
    </row>
    <row r="24" spans="1:5" x14ac:dyDescent="0.25">
      <c r="A24" t="str">
        <f>IF(Crowdfunding!$G$2:$G$1001 = "successful",Crowdfunding!G24,"")</f>
        <v>successful</v>
      </c>
      <c r="B24">
        <f>IF(Crowdfunding!$G$2:$G$1001 = "successful",Crowdfunding!H24,"")</f>
        <v>890</v>
      </c>
      <c r="D24" t="str">
        <f>IF(Crowdfunding!G24 = "failed",Crowdfunding!G24,"")</f>
        <v/>
      </c>
      <c r="E24" t="str">
        <f>IF(Crowdfunding!G24 = "failed",Crowdfunding!H24,"")</f>
        <v/>
      </c>
    </row>
    <row r="25" spans="1:5" x14ac:dyDescent="0.25">
      <c r="A25" t="str">
        <f>IF(Crowdfunding!$G$2:$G$1001 = "successful",Crowdfunding!G25,"")</f>
        <v>successful</v>
      </c>
      <c r="B25">
        <f>IF(Crowdfunding!$G$2:$G$1001 = "successful",Crowdfunding!H25,"")</f>
        <v>142</v>
      </c>
      <c r="D25" t="str">
        <f>IF(Crowdfunding!G25 = "failed",Crowdfunding!G25,"")</f>
        <v/>
      </c>
      <c r="E25" t="str">
        <f>IF(Crowdfunding!G25 = "failed",Crowdfunding!H25,"")</f>
        <v/>
      </c>
    </row>
    <row r="26" spans="1:5" x14ac:dyDescent="0.25">
      <c r="A26" t="str">
        <f>IF(Crowdfunding!$G$2:$G$1001 = "successful",Crowdfunding!G26,"")</f>
        <v>successful</v>
      </c>
      <c r="B26">
        <f>IF(Crowdfunding!$G$2:$G$1001 = "successful",Crowdfunding!H26,"")</f>
        <v>2673</v>
      </c>
      <c r="D26" t="str">
        <f>IF(Crowdfunding!G26 = "failed",Crowdfunding!G26,"")</f>
        <v/>
      </c>
      <c r="E26" t="str">
        <f>IF(Crowdfunding!G26 = "failed",Crowdfunding!H26,"")</f>
        <v/>
      </c>
    </row>
    <row r="27" spans="1:5" x14ac:dyDescent="0.25">
      <c r="A27" t="str">
        <f>IF(Crowdfunding!$G$2:$G$1001 = "successful",Crowdfunding!G27,"")</f>
        <v>successful</v>
      </c>
      <c r="B27">
        <f>IF(Crowdfunding!$G$2:$G$1001 = "successful",Crowdfunding!H27,"")</f>
        <v>163</v>
      </c>
      <c r="D27" t="str">
        <f>IF(Crowdfunding!G27 = "failed",Crowdfunding!G27,"")</f>
        <v/>
      </c>
      <c r="E27" t="str">
        <f>IF(Crowdfunding!G27 = "failed",Crowdfunding!H27,"")</f>
        <v/>
      </c>
    </row>
    <row r="28" spans="1:5" x14ac:dyDescent="0.25">
      <c r="A28" t="str">
        <f>IF(Crowdfunding!$G$2:$G$1001 = "successful",Crowdfunding!G28,"")</f>
        <v/>
      </c>
      <c r="B28" t="str">
        <f>IF(Crowdfunding!$G$2:$G$1001 = "successful",Crowdfunding!H28,"")</f>
        <v/>
      </c>
      <c r="D28" t="str">
        <f>IF(Crowdfunding!G28 = "failed",Crowdfunding!G28,"")</f>
        <v/>
      </c>
      <c r="E28" t="str">
        <f>IF(Crowdfunding!G28 = "failed",Crowdfunding!H28,"")</f>
        <v/>
      </c>
    </row>
    <row r="29" spans="1:5" x14ac:dyDescent="0.25">
      <c r="A29" t="str">
        <f>IF(Crowdfunding!$G$2:$G$1001 = "successful",Crowdfunding!G29,"")</f>
        <v/>
      </c>
      <c r="B29" t="str">
        <f>IF(Crowdfunding!$G$2:$G$1001 = "successful",Crowdfunding!H29,"")</f>
        <v/>
      </c>
      <c r="D29" t="str">
        <f>IF(Crowdfunding!G29 = "failed",Crowdfunding!G29,"")</f>
        <v>failed</v>
      </c>
      <c r="E29">
        <f>IF(Crowdfunding!G29 = "failed",Crowdfunding!H29,"")</f>
        <v>15</v>
      </c>
    </row>
    <row r="30" spans="1:5" x14ac:dyDescent="0.25">
      <c r="A30" t="str">
        <f>IF(Crowdfunding!$G$2:$G$1001 = "successful",Crowdfunding!G30,"")</f>
        <v>successful</v>
      </c>
      <c r="B30">
        <f>IF(Crowdfunding!$G$2:$G$1001 = "successful",Crowdfunding!H30,"")</f>
        <v>2220</v>
      </c>
      <c r="D30" t="str">
        <f>IF(Crowdfunding!G30 = "failed",Crowdfunding!G30,"")</f>
        <v/>
      </c>
      <c r="E30" t="str">
        <f>IF(Crowdfunding!G30 = "failed",Crowdfunding!H30,"")</f>
        <v/>
      </c>
    </row>
    <row r="31" spans="1:5" x14ac:dyDescent="0.25">
      <c r="A31" t="str">
        <f>IF(Crowdfunding!$G$2:$G$1001 = "successful",Crowdfunding!G31,"")</f>
        <v>successful</v>
      </c>
      <c r="B31">
        <f>IF(Crowdfunding!$G$2:$G$1001 = "successful",Crowdfunding!H31,"")</f>
        <v>1606</v>
      </c>
      <c r="D31" t="str">
        <f>IF(Crowdfunding!G31 = "failed",Crowdfunding!G31,"")</f>
        <v/>
      </c>
      <c r="E31" t="str">
        <f>IF(Crowdfunding!G31 = "failed",Crowdfunding!H31,"")</f>
        <v/>
      </c>
    </row>
    <row r="32" spans="1:5" x14ac:dyDescent="0.25">
      <c r="A32" t="str">
        <f>IF(Crowdfunding!$G$2:$G$1001 = "successful",Crowdfunding!G32,"")</f>
        <v>successful</v>
      </c>
      <c r="B32">
        <f>IF(Crowdfunding!$G$2:$G$1001 = "successful",Crowdfunding!H32,"")</f>
        <v>129</v>
      </c>
      <c r="D32" t="str">
        <f>IF(Crowdfunding!G32 = "failed",Crowdfunding!G32,"")</f>
        <v/>
      </c>
      <c r="E32" t="str">
        <f>IF(Crowdfunding!G32 = "failed",Crowdfunding!H32,"")</f>
        <v/>
      </c>
    </row>
    <row r="33" spans="1:5" x14ac:dyDescent="0.25">
      <c r="A33" t="str">
        <f>IF(Crowdfunding!$G$2:$G$1001 = "successful",Crowdfunding!G33,"")</f>
        <v>successful</v>
      </c>
      <c r="B33">
        <f>IF(Crowdfunding!$G$2:$G$1001 = "successful",Crowdfunding!H33,"")</f>
        <v>226</v>
      </c>
      <c r="D33" t="str">
        <f>IF(Crowdfunding!G33 = "failed",Crowdfunding!G33,"")</f>
        <v/>
      </c>
      <c r="E33" t="str">
        <f>IF(Crowdfunding!G33 = "failed",Crowdfunding!H33,"")</f>
        <v/>
      </c>
    </row>
    <row r="34" spans="1:5" x14ac:dyDescent="0.25">
      <c r="A34" t="str">
        <f>IF(Crowdfunding!$G$2:$G$1001 = "successful",Crowdfunding!G34,"")</f>
        <v/>
      </c>
      <c r="B34" t="str">
        <f>IF(Crowdfunding!$G$2:$G$1001 = "successful",Crowdfunding!H34,"")</f>
        <v/>
      </c>
      <c r="D34" t="str">
        <f>IF(Crowdfunding!G34 = "failed",Crowdfunding!G34,"")</f>
        <v>failed</v>
      </c>
      <c r="E34">
        <f>IF(Crowdfunding!G34 = "failed",Crowdfunding!H34,"")</f>
        <v>2307</v>
      </c>
    </row>
    <row r="35" spans="1:5" x14ac:dyDescent="0.25">
      <c r="A35" t="str">
        <f>IF(Crowdfunding!$G$2:$G$1001 = "successful",Crowdfunding!G35,"")</f>
        <v>successful</v>
      </c>
      <c r="B35">
        <f>IF(Crowdfunding!$G$2:$G$1001 = "successful",Crowdfunding!H35,"")</f>
        <v>5419</v>
      </c>
      <c r="D35" t="str">
        <f>IF(Crowdfunding!G35 = "failed",Crowdfunding!G35,"")</f>
        <v/>
      </c>
      <c r="E35" t="str">
        <f>IF(Crowdfunding!G35 = "failed",Crowdfunding!H35,"")</f>
        <v/>
      </c>
    </row>
    <row r="36" spans="1:5" x14ac:dyDescent="0.25">
      <c r="A36" t="str">
        <f>IF(Crowdfunding!$G$2:$G$1001 = "successful",Crowdfunding!G36,"")</f>
        <v>successful</v>
      </c>
      <c r="B36">
        <f>IF(Crowdfunding!$G$2:$G$1001 = "successful",Crowdfunding!H36,"")</f>
        <v>165</v>
      </c>
      <c r="D36" t="str">
        <f>IF(Crowdfunding!G36 = "failed",Crowdfunding!G36,"")</f>
        <v/>
      </c>
      <c r="E36" t="str">
        <f>IF(Crowdfunding!G36 = "failed",Crowdfunding!H36,"")</f>
        <v/>
      </c>
    </row>
    <row r="37" spans="1:5" x14ac:dyDescent="0.25">
      <c r="A37" t="str">
        <f>IF(Crowdfunding!$G$2:$G$1001 = "successful",Crowdfunding!G37,"")</f>
        <v>successful</v>
      </c>
      <c r="B37">
        <f>IF(Crowdfunding!$G$2:$G$1001 = "successful",Crowdfunding!H37,"")</f>
        <v>1965</v>
      </c>
      <c r="D37" t="str">
        <f>IF(Crowdfunding!G37 = "failed",Crowdfunding!G37,"")</f>
        <v/>
      </c>
      <c r="E37" t="str">
        <f>IF(Crowdfunding!G37 = "failed",Crowdfunding!H37,"")</f>
        <v/>
      </c>
    </row>
    <row r="38" spans="1:5" x14ac:dyDescent="0.25">
      <c r="A38" t="str">
        <f>IF(Crowdfunding!$G$2:$G$1001 = "successful",Crowdfunding!G38,"")</f>
        <v>successful</v>
      </c>
      <c r="B38">
        <f>IF(Crowdfunding!$G$2:$G$1001 = "successful",Crowdfunding!H38,"")</f>
        <v>16</v>
      </c>
      <c r="D38" t="str">
        <f>IF(Crowdfunding!G38 = "failed",Crowdfunding!G38,"")</f>
        <v/>
      </c>
      <c r="E38" t="str">
        <f>IF(Crowdfunding!G38 = "failed",Crowdfunding!H38,"")</f>
        <v/>
      </c>
    </row>
    <row r="39" spans="1:5" x14ac:dyDescent="0.25">
      <c r="A39" t="str">
        <f>IF(Crowdfunding!$G$2:$G$1001 = "successful",Crowdfunding!G39,"")</f>
        <v>successful</v>
      </c>
      <c r="B39">
        <f>IF(Crowdfunding!$G$2:$G$1001 = "successful",Crowdfunding!H39,"")</f>
        <v>107</v>
      </c>
      <c r="D39" t="str">
        <f>IF(Crowdfunding!G39 = "failed",Crowdfunding!G39,"")</f>
        <v/>
      </c>
      <c r="E39" t="str">
        <f>IF(Crowdfunding!G39 = "failed",Crowdfunding!H39,"")</f>
        <v/>
      </c>
    </row>
    <row r="40" spans="1:5" x14ac:dyDescent="0.25">
      <c r="A40" t="str">
        <f>IF(Crowdfunding!$G$2:$G$1001 = "successful",Crowdfunding!G40,"")</f>
        <v>successful</v>
      </c>
      <c r="B40">
        <f>IF(Crowdfunding!$G$2:$G$1001 = "successful",Crowdfunding!H40,"")</f>
        <v>134</v>
      </c>
      <c r="D40" t="str">
        <f>IF(Crowdfunding!G40 = "failed",Crowdfunding!G40,"")</f>
        <v/>
      </c>
      <c r="E40" t="str">
        <f>IF(Crowdfunding!G40 = "failed",Crowdfunding!H40,"")</f>
        <v/>
      </c>
    </row>
    <row r="41" spans="1:5" x14ac:dyDescent="0.25">
      <c r="A41" t="str">
        <f>IF(Crowdfunding!$G$2:$G$1001 = "successful",Crowdfunding!G41,"")</f>
        <v/>
      </c>
      <c r="B41" t="str">
        <f>IF(Crowdfunding!$G$2:$G$1001 = "successful",Crowdfunding!H41,"")</f>
        <v/>
      </c>
      <c r="D41" t="str">
        <f>IF(Crowdfunding!G41 = "failed",Crowdfunding!G41,"")</f>
        <v>failed</v>
      </c>
      <c r="E41">
        <f>IF(Crowdfunding!G41 = "failed",Crowdfunding!H41,"")</f>
        <v>88</v>
      </c>
    </row>
    <row r="42" spans="1:5" x14ac:dyDescent="0.25">
      <c r="A42" t="str">
        <f>IF(Crowdfunding!$G$2:$G$1001 = "successful",Crowdfunding!G42,"")</f>
        <v>successful</v>
      </c>
      <c r="B42">
        <f>IF(Crowdfunding!$G$2:$G$1001 = "successful",Crowdfunding!H42,"")</f>
        <v>198</v>
      </c>
      <c r="D42" t="str">
        <f>IF(Crowdfunding!G42 = "failed",Crowdfunding!G42,"")</f>
        <v/>
      </c>
      <c r="E42" t="str">
        <f>IF(Crowdfunding!G42 = "failed",Crowdfunding!H42,"")</f>
        <v/>
      </c>
    </row>
    <row r="43" spans="1:5" x14ac:dyDescent="0.25">
      <c r="A43" t="str">
        <f>IF(Crowdfunding!$G$2:$G$1001 = "successful",Crowdfunding!G43,"")</f>
        <v>successful</v>
      </c>
      <c r="B43">
        <f>IF(Crowdfunding!$G$2:$G$1001 = "successful",Crowdfunding!H43,"")</f>
        <v>111</v>
      </c>
      <c r="D43" t="str">
        <f>IF(Crowdfunding!G43 = "failed",Crowdfunding!G43,"")</f>
        <v/>
      </c>
      <c r="E43" t="str">
        <f>IF(Crowdfunding!G43 = "failed",Crowdfunding!H43,"")</f>
        <v/>
      </c>
    </row>
    <row r="44" spans="1:5" x14ac:dyDescent="0.25">
      <c r="A44" t="str">
        <f>IF(Crowdfunding!$G$2:$G$1001 = "successful",Crowdfunding!G44,"")</f>
        <v>successful</v>
      </c>
      <c r="B44">
        <f>IF(Crowdfunding!$G$2:$G$1001 = "successful",Crowdfunding!H44,"")</f>
        <v>222</v>
      </c>
      <c r="D44" t="str">
        <f>IF(Crowdfunding!G44 = "failed",Crowdfunding!G44,"")</f>
        <v/>
      </c>
      <c r="E44" t="str">
        <f>IF(Crowdfunding!G44 = "failed",Crowdfunding!H44,"")</f>
        <v/>
      </c>
    </row>
    <row r="45" spans="1:5" x14ac:dyDescent="0.25">
      <c r="A45" t="str">
        <f>IF(Crowdfunding!$G$2:$G$1001 = "successful",Crowdfunding!G45,"")</f>
        <v>successful</v>
      </c>
      <c r="B45">
        <f>IF(Crowdfunding!$G$2:$G$1001 = "successful",Crowdfunding!H45,"")</f>
        <v>6212</v>
      </c>
      <c r="D45" t="str">
        <f>IF(Crowdfunding!G45 = "failed",Crowdfunding!G45,"")</f>
        <v/>
      </c>
      <c r="E45" t="str">
        <f>IF(Crowdfunding!G45 = "failed",Crowdfunding!H45,"")</f>
        <v/>
      </c>
    </row>
    <row r="46" spans="1:5" x14ac:dyDescent="0.25">
      <c r="A46" t="str">
        <f>IF(Crowdfunding!$G$2:$G$1001 = "successful",Crowdfunding!G46,"")</f>
        <v>successful</v>
      </c>
      <c r="B46">
        <f>IF(Crowdfunding!$G$2:$G$1001 = "successful",Crowdfunding!H46,"")</f>
        <v>98</v>
      </c>
      <c r="D46" t="str">
        <f>IF(Crowdfunding!G46 = "failed",Crowdfunding!G46,"")</f>
        <v/>
      </c>
      <c r="E46" t="str">
        <f>IF(Crowdfunding!G46 = "failed",Crowdfunding!H46,"")</f>
        <v/>
      </c>
    </row>
    <row r="47" spans="1:5" x14ac:dyDescent="0.25">
      <c r="A47" t="str">
        <f>IF(Crowdfunding!$G$2:$G$1001 = "successful",Crowdfunding!G47,"")</f>
        <v/>
      </c>
      <c r="B47" t="str">
        <f>IF(Crowdfunding!$G$2:$G$1001 = "successful",Crowdfunding!H47,"")</f>
        <v/>
      </c>
      <c r="D47" t="str">
        <f>IF(Crowdfunding!G47 = "failed",Crowdfunding!G47,"")</f>
        <v>failed</v>
      </c>
      <c r="E47">
        <f>IF(Crowdfunding!G47 = "failed",Crowdfunding!H47,"")</f>
        <v>48</v>
      </c>
    </row>
    <row r="48" spans="1:5" x14ac:dyDescent="0.25">
      <c r="A48" t="str">
        <f>IF(Crowdfunding!$G$2:$G$1001 = "successful",Crowdfunding!G48,"")</f>
        <v>successful</v>
      </c>
      <c r="B48">
        <f>IF(Crowdfunding!$G$2:$G$1001 = "successful",Crowdfunding!H48,"")</f>
        <v>92</v>
      </c>
      <c r="D48" t="str">
        <f>IF(Crowdfunding!G48 = "failed",Crowdfunding!G48,"")</f>
        <v/>
      </c>
      <c r="E48" t="str">
        <f>IF(Crowdfunding!G48 = "failed",Crowdfunding!H48,"")</f>
        <v/>
      </c>
    </row>
    <row r="49" spans="1:5" x14ac:dyDescent="0.25">
      <c r="A49" t="str">
        <f>IF(Crowdfunding!$G$2:$G$1001 = "successful",Crowdfunding!G49,"")</f>
        <v>successful</v>
      </c>
      <c r="B49">
        <f>IF(Crowdfunding!$G$2:$G$1001 = "successful",Crowdfunding!H49,"")</f>
        <v>149</v>
      </c>
      <c r="D49" t="str">
        <f>IF(Crowdfunding!G49 = "failed",Crowdfunding!G49,"")</f>
        <v/>
      </c>
      <c r="E49" t="str">
        <f>IF(Crowdfunding!G49 = "failed",Crowdfunding!H49,"")</f>
        <v/>
      </c>
    </row>
    <row r="50" spans="1:5" x14ac:dyDescent="0.25">
      <c r="A50" t="str">
        <f>IF(Crowdfunding!$G$2:$G$1001 = "successful",Crowdfunding!G50,"")</f>
        <v>successful</v>
      </c>
      <c r="B50">
        <f>IF(Crowdfunding!$G$2:$G$1001 = "successful",Crowdfunding!H50,"")</f>
        <v>2431</v>
      </c>
      <c r="D50" t="str">
        <f>IF(Crowdfunding!G50 = "failed",Crowdfunding!G50,"")</f>
        <v/>
      </c>
      <c r="E50" t="str">
        <f>IF(Crowdfunding!G50 = "failed",Crowdfunding!H50,"")</f>
        <v/>
      </c>
    </row>
    <row r="51" spans="1:5" x14ac:dyDescent="0.25">
      <c r="A51" t="str">
        <f>IF(Crowdfunding!$G$2:$G$1001 = "successful",Crowdfunding!G51,"")</f>
        <v>successful</v>
      </c>
      <c r="B51">
        <f>IF(Crowdfunding!$G$2:$G$1001 = "successful",Crowdfunding!H51,"")</f>
        <v>303</v>
      </c>
      <c r="D51" t="str">
        <f>IF(Crowdfunding!G51 = "failed",Crowdfunding!G51,"")</f>
        <v/>
      </c>
      <c r="E51" t="str">
        <f>IF(Crowdfunding!G51 = "failed",Crowdfunding!H51,"")</f>
        <v/>
      </c>
    </row>
    <row r="52" spans="1:5" x14ac:dyDescent="0.25">
      <c r="A52" t="str">
        <f>IF(Crowdfunding!$G$2:$G$1001 = "successful",Crowdfunding!G52,"")</f>
        <v/>
      </c>
      <c r="B52" t="str">
        <f>IF(Crowdfunding!$G$2:$G$1001 = "successful",Crowdfunding!H52,"")</f>
        <v/>
      </c>
      <c r="D52" t="str">
        <f>IF(Crowdfunding!G52 = "failed",Crowdfunding!G52,"")</f>
        <v>failed</v>
      </c>
      <c r="E52">
        <f>IF(Crowdfunding!G52 = "failed",Crowdfunding!H52,"")</f>
        <v>1</v>
      </c>
    </row>
    <row r="53" spans="1:5" x14ac:dyDescent="0.25">
      <c r="A53" t="str">
        <f>IF(Crowdfunding!$G$2:$G$1001 = "successful",Crowdfunding!G53,"")</f>
        <v/>
      </c>
      <c r="B53" t="str">
        <f>IF(Crowdfunding!$G$2:$G$1001 = "successful",Crowdfunding!H53,"")</f>
        <v/>
      </c>
      <c r="D53" t="str">
        <f>IF(Crowdfunding!G53 = "failed",Crowdfunding!G53,"")</f>
        <v>failed</v>
      </c>
      <c r="E53">
        <f>IF(Crowdfunding!G53 = "failed",Crowdfunding!H53,"")</f>
        <v>1467</v>
      </c>
    </row>
    <row r="54" spans="1:5" x14ac:dyDescent="0.25">
      <c r="A54" t="str">
        <f>IF(Crowdfunding!$G$2:$G$1001 = "successful",Crowdfunding!G54,"")</f>
        <v/>
      </c>
      <c r="B54" t="str">
        <f>IF(Crowdfunding!$G$2:$G$1001 = "successful",Crowdfunding!H54,"")</f>
        <v/>
      </c>
      <c r="D54" t="str">
        <f>IF(Crowdfunding!G54 = "failed",Crowdfunding!G54,"")</f>
        <v>failed</v>
      </c>
      <c r="E54">
        <f>IF(Crowdfunding!G54 = "failed",Crowdfunding!H54,"")</f>
        <v>75</v>
      </c>
    </row>
    <row r="55" spans="1:5" x14ac:dyDescent="0.25">
      <c r="A55" t="str">
        <f>IF(Crowdfunding!$G$2:$G$1001 = "successful",Crowdfunding!G55,"")</f>
        <v>successful</v>
      </c>
      <c r="B55">
        <f>IF(Crowdfunding!$G$2:$G$1001 = "successful",Crowdfunding!H55,"")</f>
        <v>209</v>
      </c>
      <c r="D55" t="str">
        <f>IF(Crowdfunding!G55 = "failed",Crowdfunding!G55,"")</f>
        <v/>
      </c>
      <c r="E55" t="str">
        <f>IF(Crowdfunding!G55 = "failed",Crowdfunding!H55,"")</f>
        <v/>
      </c>
    </row>
    <row r="56" spans="1:5" x14ac:dyDescent="0.25">
      <c r="A56" t="str">
        <f>IF(Crowdfunding!$G$2:$G$1001 = "successful",Crowdfunding!G56,"")</f>
        <v/>
      </c>
      <c r="B56" t="str">
        <f>IF(Crowdfunding!$G$2:$G$1001 = "successful",Crowdfunding!H56,"")</f>
        <v/>
      </c>
      <c r="D56" t="str">
        <f>IF(Crowdfunding!G56 = "failed",Crowdfunding!G56,"")</f>
        <v>failed</v>
      </c>
      <c r="E56">
        <f>IF(Crowdfunding!G56 = "failed",Crowdfunding!H56,"")</f>
        <v>120</v>
      </c>
    </row>
    <row r="57" spans="1:5" x14ac:dyDescent="0.25">
      <c r="A57" t="str">
        <f>IF(Crowdfunding!$G$2:$G$1001 = "successful",Crowdfunding!G57,"")</f>
        <v>successful</v>
      </c>
      <c r="B57">
        <f>IF(Crowdfunding!$G$2:$G$1001 = "successful",Crowdfunding!H57,"")</f>
        <v>131</v>
      </c>
      <c r="D57" t="str">
        <f>IF(Crowdfunding!G57 = "failed",Crowdfunding!G57,"")</f>
        <v/>
      </c>
      <c r="E57" t="str">
        <f>IF(Crowdfunding!G57 = "failed",Crowdfunding!H57,"")</f>
        <v/>
      </c>
    </row>
    <row r="58" spans="1:5" x14ac:dyDescent="0.25">
      <c r="A58" t="str">
        <f>IF(Crowdfunding!$G$2:$G$1001 = "successful",Crowdfunding!G58,"")</f>
        <v>successful</v>
      </c>
      <c r="B58">
        <f>IF(Crowdfunding!$G$2:$G$1001 = "successful",Crowdfunding!H58,"")</f>
        <v>164</v>
      </c>
      <c r="D58" t="str">
        <f>IF(Crowdfunding!G58 = "failed",Crowdfunding!G58,"")</f>
        <v/>
      </c>
      <c r="E58" t="str">
        <f>IF(Crowdfunding!G58 = "failed",Crowdfunding!H58,"")</f>
        <v/>
      </c>
    </row>
    <row r="59" spans="1:5" x14ac:dyDescent="0.25">
      <c r="A59" t="str">
        <f>IF(Crowdfunding!$G$2:$G$1001 = "successful",Crowdfunding!G59,"")</f>
        <v>successful</v>
      </c>
      <c r="B59">
        <f>IF(Crowdfunding!$G$2:$G$1001 = "successful",Crowdfunding!H59,"")</f>
        <v>201</v>
      </c>
      <c r="D59" t="str">
        <f>IF(Crowdfunding!G59 = "failed",Crowdfunding!G59,"")</f>
        <v/>
      </c>
      <c r="E59" t="str">
        <f>IF(Crowdfunding!G59 = "failed",Crowdfunding!H59,"")</f>
        <v/>
      </c>
    </row>
    <row r="60" spans="1:5" x14ac:dyDescent="0.25">
      <c r="A60" t="str">
        <f>IF(Crowdfunding!$G$2:$G$1001 = "successful",Crowdfunding!G60,"")</f>
        <v>successful</v>
      </c>
      <c r="B60">
        <f>IF(Crowdfunding!$G$2:$G$1001 = "successful",Crowdfunding!H60,"")</f>
        <v>211</v>
      </c>
      <c r="D60" t="str">
        <f>IF(Crowdfunding!G60 = "failed",Crowdfunding!G60,"")</f>
        <v/>
      </c>
      <c r="E60" t="str">
        <f>IF(Crowdfunding!G60 = "failed",Crowdfunding!H60,"")</f>
        <v/>
      </c>
    </row>
    <row r="61" spans="1:5" x14ac:dyDescent="0.25">
      <c r="A61" t="str">
        <f>IF(Crowdfunding!$G$2:$G$1001 = "successful",Crowdfunding!G61,"")</f>
        <v>successful</v>
      </c>
      <c r="B61">
        <f>IF(Crowdfunding!$G$2:$G$1001 = "successful",Crowdfunding!H61,"")</f>
        <v>128</v>
      </c>
      <c r="D61" t="str">
        <f>IF(Crowdfunding!G61 = "failed",Crowdfunding!G61,"")</f>
        <v/>
      </c>
      <c r="E61" t="str">
        <f>IF(Crowdfunding!G61 = "failed",Crowdfunding!H61,"")</f>
        <v/>
      </c>
    </row>
    <row r="62" spans="1:5" x14ac:dyDescent="0.25">
      <c r="A62" t="str">
        <f>IF(Crowdfunding!$G$2:$G$1001 = "successful",Crowdfunding!G62,"")</f>
        <v>successful</v>
      </c>
      <c r="B62">
        <f>IF(Crowdfunding!$G$2:$G$1001 = "successful",Crowdfunding!H62,"")</f>
        <v>1600</v>
      </c>
      <c r="D62" t="str">
        <f>IF(Crowdfunding!G62 = "failed",Crowdfunding!G62,"")</f>
        <v/>
      </c>
      <c r="E62" t="str">
        <f>IF(Crowdfunding!G62 = "failed",Crowdfunding!H62,"")</f>
        <v/>
      </c>
    </row>
    <row r="63" spans="1:5" x14ac:dyDescent="0.25">
      <c r="A63" t="str">
        <f>IF(Crowdfunding!$G$2:$G$1001 = "successful",Crowdfunding!G63,"")</f>
        <v/>
      </c>
      <c r="B63" t="str">
        <f>IF(Crowdfunding!$G$2:$G$1001 = "successful",Crowdfunding!H63,"")</f>
        <v/>
      </c>
      <c r="D63" t="str">
        <f>IF(Crowdfunding!G63 = "failed",Crowdfunding!G63,"")</f>
        <v>failed</v>
      </c>
      <c r="E63">
        <f>IF(Crowdfunding!G63 = "failed",Crowdfunding!H63,"")</f>
        <v>2253</v>
      </c>
    </row>
    <row r="64" spans="1:5" x14ac:dyDescent="0.25">
      <c r="A64" t="str">
        <f>IF(Crowdfunding!$G$2:$G$1001 = "successful",Crowdfunding!G64,"")</f>
        <v>successful</v>
      </c>
      <c r="B64">
        <f>IF(Crowdfunding!$G$2:$G$1001 = "successful",Crowdfunding!H64,"")</f>
        <v>249</v>
      </c>
      <c r="D64" t="str">
        <f>IF(Crowdfunding!G64 = "failed",Crowdfunding!G64,"")</f>
        <v/>
      </c>
      <c r="E64" t="str">
        <f>IF(Crowdfunding!G64 = "failed",Crowdfunding!H64,"")</f>
        <v/>
      </c>
    </row>
    <row r="65" spans="1:5" x14ac:dyDescent="0.25">
      <c r="A65" t="str">
        <f>IF(Crowdfunding!$G$2:$G$1001 = "successful",Crowdfunding!G65,"")</f>
        <v/>
      </c>
      <c r="B65" t="str">
        <f>IF(Crowdfunding!$G$2:$G$1001 = "successful",Crowdfunding!H65,"")</f>
        <v/>
      </c>
      <c r="D65" t="str">
        <f>IF(Crowdfunding!G65 = "failed",Crowdfunding!G65,"")</f>
        <v>failed</v>
      </c>
      <c r="E65">
        <f>IF(Crowdfunding!G65 = "failed",Crowdfunding!H65,"")</f>
        <v>5</v>
      </c>
    </row>
    <row r="66" spans="1:5" x14ac:dyDescent="0.25">
      <c r="A66" t="str">
        <f>IF(Crowdfunding!$G$2:$G$1001 = "successful",Crowdfunding!G66,"")</f>
        <v/>
      </c>
      <c r="B66" t="str">
        <f>IF(Crowdfunding!$G$2:$G$1001 = "successful",Crowdfunding!H66,"")</f>
        <v/>
      </c>
      <c r="D66" t="str">
        <f>IF(Crowdfunding!G66 = "failed",Crowdfunding!G66,"")</f>
        <v>failed</v>
      </c>
      <c r="E66">
        <f>IF(Crowdfunding!G66 = "failed",Crowdfunding!H66,"")</f>
        <v>38</v>
      </c>
    </row>
    <row r="67" spans="1:5" x14ac:dyDescent="0.25">
      <c r="A67" t="str">
        <f>IF(Crowdfunding!$G$2:$G$1001 = "successful",Crowdfunding!G67,"")</f>
        <v>successful</v>
      </c>
      <c r="B67">
        <f>IF(Crowdfunding!$G$2:$G$1001 = "successful",Crowdfunding!H67,"")</f>
        <v>236</v>
      </c>
      <c r="D67" t="str">
        <f>IF(Crowdfunding!G67 = "failed",Crowdfunding!G67,"")</f>
        <v/>
      </c>
      <c r="E67" t="str">
        <f>IF(Crowdfunding!G67 = "failed",Crowdfunding!H67,"")</f>
        <v/>
      </c>
    </row>
    <row r="68" spans="1:5" x14ac:dyDescent="0.25">
      <c r="A68" t="str">
        <f>IF(Crowdfunding!$G$2:$G$1001 = "successful",Crowdfunding!G68,"")</f>
        <v/>
      </c>
      <c r="B68" t="str">
        <f>IF(Crowdfunding!$G$2:$G$1001 = "successful",Crowdfunding!H68,"")</f>
        <v/>
      </c>
      <c r="D68" t="str">
        <f>IF(Crowdfunding!G68 = "failed",Crowdfunding!G68,"")</f>
        <v>failed</v>
      </c>
      <c r="E68">
        <f>IF(Crowdfunding!G68 = "failed",Crowdfunding!H68,"")</f>
        <v>12</v>
      </c>
    </row>
    <row r="69" spans="1:5" x14ac:dyDescent="0.25">
      <c r="A69" t="str">
        <f>IF(Crowdfunding!$G$2:$G$1001 = "successful",Crowdfunding!G69,"")</f>
        <v>successful</v>
      </c>
      <c r="B69">
        <f>IF(Crowdfunding!$G$2:$G$1001 = "successful",Crowdfunding!H69,"")</f>
        <v>4065</v>
      </c>
      <c r="D69" t="str">
        <f>IF(Crowdfunding!G69 = "failed",Crowdfunding!G69,"")</f>
        <v/>
      </c>
      <c r="E69" t="str">
        <f>IF(Crowdfunding!G69 = "failed",Crowdfunding!H69,"")</f>
        <v/>
      </c>
    </row>
    <row r="70" spans="1:5" x14ac:dyDescent="0.25">
      <c r="A70" t="str">
        <f>IF(Crowdfunding!$G$2:$G$1001 = "successful",Crowdfunding!G70,"")</f>
        <v>successful</v>
      </c>
      <c r="B70">
        <f>IF(Crowdfunding!$G$2:$G$1001 = "successful",Crowdfunding!H70,"")</f>
        <v>246</v>
      </c>
      <c r="D70" t="str">
        <f>IF(Crowdfunding!G70 = "failed",Crowdfunding!G70,"")</f>
        <v/>
      </c>
      <c r="E70" t="str">
        <f>IF(Crowdfunding!G70 = "failed",Crowdfunding!H70,"")</f>
        <v/>
      </c>
    </row>
    <row r="71" spans="1:5" x14ac:dyDescent="0.25">
      <c r="A71" t="str">
        <f>IF(Crowdfunding!$G$2:$G$1001 = "successful",Crowdfunding!G71,"")</f>
        <v/>
      </c>
      <c r="B71" t="str">
        <f>IF(Crowdfunding!$G$2:$G$1001 = "successful",Crowdfunding!H71,"")</f>
        <v/>
      </c>
      <c r="D71" t="str">
        <f>IF(Crowdfunding!G71 = "failed",Crowdfunding!G71,"")</f>
        <v/>
      </c>
      <c r="E71" t="str">
        <f>IF(Crowdfunding!G71 = "failed",Crowdfunding!H71,"")</f>
        <v/>
      </c>
    </row>
    <row r="72" spans="1:5" x14ac:dyDescent="0.25">
      <c r="A72" t="str">
        <f>IF(Crowdfunding!$G$2:$G$1001 = "successful",Crowdfunding!G72,"")</f>
        <v>successful</v>
      </c>
      <c r="B72">
        <f>IF(Crowdfunding!$G$2:$G$1001 = "successful",Crowdfunding!H72,"")</f>
        <v>2475</v>
      </c>
      <c r="D72" t="str">
        <f>IF(Crowdfunding!G72 = "failed",Crowdfunding!G72,"")</f>
        <v/>
      </c>
      <c r="E72" t="str">
        <f>IF(Crowdfunding!G72 = "failed",Crowdfunding!H72,"")</f>
        <v/>
      </c>
    </row>
    <row r="73" spans="1:5" x14ac:dyDescent="0.25">
      <c r="A73" t="str">
        <f>IF(Crowdfunding!$G$2:$G$1001 = "successful",Crowdfunding!G73,"")</f>
        <v>successful</v>
      </c>
      <c r="B73">
        <f>IF(Crowdfunding!$G$2:$G$1001 = "successful",Crowdfunding!H73,"")</f>
        <v>76</v>
      </c>
      <c r="D73" t="str">
        <f>IF(Crowdfunding!G73 = "failed",Crowdfunding!G73,"")</f>
        <v/>
      </c>
      <c r="E73" t="str">
        <f>IF(Crowdfunding!G73 = "failed",Crowdfunding!H73,"")</f>
        <v/>
      </c>
    </row>
    <row r="74" spans="1:5" x14ac:dyDescent="0.25">
      <c r="A74" t="str">
        <f>IF(Crowdfunding!$G$2:$G$1001 = "successful",Crowdfunding!G74,"")</f>
        <v>successful</v>
      </c>
      <c r="B74">
        <f>IF(Crowdfunding!$G$2:$G$1001 = "successful",Crowdfunding!H74,"")</f>
        <v>54</v>
      </c>
      <c r="D74" t="str">
        <f>IF(Crowdfunding!G74 = "failed",Crowdfunding!G74,"")</f>
        <v/>
      </c>
      <c r="E74" t="str">
        <f>IF(Crowdfunding!G74 = "failed",Crowdfunding!H74,"")</f>
        <v/>
      </c>
    </row>
    <row r="75" spans="1:5" x14ac:dyDescent="0.25">
      <c r="A75" t="str">
        <f>IF(Crowdfunding!$G$2:$G$1001 = "successful",Crowdfunding!G75,"")</f>
        <v>successful</v>
      </c>
      <c r="B75">
        <f>IF(Crowdfunding!$G$2:$G$1001 = "successful",Crowdfunding!H75,"")</f>
        <v>88</v>
      </c>
      <c r="D75" t="str">
        <f>IF(Crowdfunding!G75 = "failed",Crowdfunding!G75,"")</f>
        <v/>
      </c>
      <c r="E75" t="str">
        <f>IF(Crowdfunding!G75 = "failed",Crowdfunding!H75,"")</f>
        <v/>
      </c>
    </row>
    <row r="76" spans="1:5" x14ac:dyDescent="0.25">
      <c r="A76" t="str">
        <f>IF(Crowdfunding!$G$2:$G$1001 = "successful",Crowdfunding!G76,"")</f>
        <v>successful</v>
      </c>
      <c r="B76">
        <f>IF(Crowdfunding!$G$2:$G$1001 = "successful",Crowdfunding!H76,"")</f>
        <v>85</v>
      </c>
      <c r="D76" t="str">
        <f>IF(Crowdfunding!G76 = "failed",Crowdfunding!G76,"")</f>
        <v/>
      </c>
      <c r="E76" t="str">
        <f>IF(Crowdfunding!G76 = "failed",Crowdfunding!H76,"")</f>
        <v/>
      </c>
    </row>
    <row r="77" spans="1:5" x14ac:dyDescent="0.25">
      <c r="A77" t="str">
        <f>IF(Crowdfunding!$G$2:$G$1001 = "successful",Crowdfunding!G77,"")</f>
        <v>successful</v>
      </c>
      <c r="B77">
        <f>IF(Crowdfunding!$G$2:$G$1001 = "successful",Crowdfunding!H77,"")</f>
        <v>170</v>
      </c>
      <c r="D77" t="str">
        <f>IF(Crowdfunding!G77 = "failed",Crowdfunding!G77,"")</f>
        <v/>
      </c>
      <c r="E77" t="str">
        <f>IF(Crowdfunding!G77 = "failed",Crowdfunding!H77,"")</f>
        <v/>
      </c>
    </row>
    <row r="78" spans="1:5" x14ac:dyDescent="0.25">
      <c r="A78" t="str">
        <f>IF(Crowdfunding!$G$2:$G$1001 = "successful",Crowdfunding!G78,"")</f>
        <v/>
      </c>
      <c r="B78" t="str">
        <f>IF(Crowdfunding!$G$2:$G$1001 = "successful",Crowdfunding!H78,"")</f>
        <v/>
      </c>
      <c r="D78" t="str">
        <f>IF(Crowdfunding!G78 = "failed",Crowdfunding!G78,"")</f>
        <v>failed</v>
      </c>
      <c r="E78">
        <f>IF(Crowdfunding!G78 = "failed",Crowdfunding!H78,"")</f>
        <v>1684</v>
      </c>
    </row>
    <row r="79" spans="1:5" x14ac:dyDescent="0.25">
      <c r="A79" t="str">
        <f>IF(Crowdfunding!$G$2:$G$1001 = "successful",Crowdfunding!G79,"")</f>
        <v/>
      </c>
      <c r="B79" t="str">
        <f>IF(Crowdfunding!$G$2:$G$1001 = "successful",Crowdfunding!H79,"")</f>
        <v/>
      </c>
      <c r="D79" t="str">
        <f>IF(Crowdfunding!G79 = "failed",Crowdfunding!G79,"")</f>
        <v>failed</v>
      </c>
      <c r="E79">
        <f>IF(Crowdfunding!G79 = "failed",Crowdfunding!H79,"")</f>
        <v>56</v>
      </c>
    </row>
    <row r="80" spans="1:5" x14ac:dyDescent="0.25">
      <c r="A80" t="str">
        <f>IF(Crowdfunding!$G$2:$G$1001 = "successful",Crowdfunding!G80,"")</f>
        <v>successful</v>
      </c>
      <c r="B80">
        <f>IF(Crowdfunding!$G$2:$G$1001 = "successful",Crowdfunding!H80,"")</f>
        <v>330</v>
      </c>
      <c r="D80" t="str">
        <f>IF(Crowdfunding!G80 = "failed",Crowdfunding!G80,"")</f>
        <v/>
      </c>
      <c r="E80" t="str">
        <f>IF(Crowdfunding!G80 = "failed",Crowdfunding!H80,"")</f>
        <v/>
      </c>
    </row>
    <row r="81" spans="1:5" x14ac:dyDescent="0.25">
      <c r="A81" t="str">
        <f>IF(Crowdfunding!$G$2:$G$1001 = "successful",Crowdfunding!G81,"")</f>
        <v/>
      </c>
      <c r="B81" t="str">
        <f>IF(Crowdfunding!$G$2:$G$1001 = "successful",Crowdfunding!H81,"")</f>
        <v/>
      </c>
      <c r="D81" t="str">
        <f>IF(Crowdfunding!G81 = "failed",Crowdfunding!G81,"")</f>
        <v>failed</v>
      </c>
      <c r="E81">
        <f>IF(Crowdfunding!G81 = "failed",Crowdfunding!H81,"")</f>
        <v>838</v>
      </c>
    </row>
    <row r="82" spans="1:5" x14ac:dyDescent="0.25">
      <c r="A82" t="str">
        <f>IF(Crowdfunding!$G$2:$G$1001 = "successful",Crowdfunding!G82,"")</f>
        <v>successful</v>
      </c>
      <c r="B82">
        <f>IF(Crowdfunding!$G$2:$G$1001 = "successful",Crowdfunding!H82,"")</f>
        <v>127</v>
      </c>
      <c r="D82" t="str">
        <f>IF(Crowdfunding!G82 = "failed",Crowdfunding!G82,"")</f>
        <v/>
      </c>
      <c r="E82" t="str">
        <f>IF(Crowdfunding!G82 = "failed",Crowdfunding!H82,"")</f>
        <v/>
      </c>
    </row>
    <row r="83" spans="1:5" x14ac:dyDescent="0.25">
      <c r="A83" t="str">
        <f>IF(Crowdfunding!$G$2:$G$1001 = "successful",Crowdfunding!G83,"")</f>
        <v>successful</v>
      </c>
      <c r="B83">
        <f>IF(Crowdfunding!$G$2:$G$1001 = "successful",Crowdfunding!H83,"")</f>
        <v>411</v>
      </c>
      <c r="D83" t="str">
        <f>IF(Crowdfunding!G83 = "failed",Crowdfunding!G83,"")</f>
        <v/>
      </c>
      <c r="E83" t="str">
        <f>IF(Crowdfunding!G83 = "failed",Crowdfunding!H83,"")</f>
        <v/>
      </c>
    </row>
    <row r="84" spans="1:5" x14ac:dyDescent="0.25">
      <c r="A84" t="str">
        <f>IF(Crowdfunding!$G$2:$G$1001 = "successful",Crowdfunding!G84,"")</f>
        <v>successful</v>
      </c>
      <c r="B84">
        <f>IF(Crowdfunding!$G$2:$G$1001 = "successful",Crowdfunding!H84,"")</f>
        <v>180</v>
      </c>
      <c r="D84" t="str">
        <f>IF(Crowdfunding!G84 = "failed",Crowdfunding!G84,"")</f>
        <v/>
      </c>
      <c r="E84" t="str">
        <f>IF(Crowdfunding!G84 = "failed",Crowdfunding!H84,"")</f>
        <v/>
      </c>
    </row>
    <row r="85" spans="1:5" x14ac:dyDescent="0.25">
      <c r="A85" t="str">
        <f>IF(Crowdfunding!$G$2:$G$1001 = "successful",Crowdfunding!G85,"")</f>
        <v/>
      </c>
      <c r="B85" t="str">
        <f>IF(Crowdfunding!$G$2:$G$1001 = "successful",Crowdfunding!H85,"")</f>
        <v/>
      </c>
      <c r="D85" t="str">
        <f>IF(Crowdfunding!G85 = "failed",Crowdfunding!G85,"")</f>
        <v>failed</v>
      </c>
      <c r="E85">
        <f>IF(Crowdfunding!G85 = "failed",Crowdfunding!H85,"")</f>
        <v>1000</v>
      </c>
    </row>
    <row r="86" spans="1:5" x14ac:dyDescent="0.25">
      <c r="A86" t="str">
        <f>IF(Crowdfunding!$G$2:$G$1001 = "successful",Crowdfunding!G86,"")</f>
        <v>successful</v>
      </c>
      <c r="B86">
        <f>IF(Crowdfunding!$G$2:$G$1001 = "successful",Crowdfunding!H86,"")</f>
        <v>374</v>
      </c>
      <c r="D86" t="str">
        <f>IF(Crowdfunding!G86 = "failed",Crowdfunding!G86,"")</f>
        <v/>
      </c>
      <c r="E86" t="str">
        <f>IF(Crowdfunding!G86 = "failed",Crowdfunding!H86,"")</f>
        <v/>
      </c>
    </row>
    <row r="87" spans="1:5" x14ac:dyDescent="0.25">
      <c r="A87" t="str">
        <f>IF(Crowdfunding!$G$2:$G$1001 = "successful",Crowdfunding!G87,"")</f>
        <v>successful</v>
      </c>
      <c r="B87">
        <f>IF(Crowdfunding!$G$2:$G$1001 = "successful",Crowdfunding!H87,"")</f>
        <v>71</v>
      </c>
      <c r="D87" t="str">
        <f>IF(Crowdfunding!G87 = "failed",Crowdfunding!G87,"")</f>
        <v/>
      </c>
      <c r="E87" t="str">
        <f>IF(Crowdfunding!G87 = "failed",Crowdfunding!H87,"")</f>
        <v/>
      </c>
    </row>
    <row r="88" spans="1:5" x14ac:dyDescent="0.25">
      <c r="A88" t="str">
        <f>IF(Crowdfunding!$G$2:$G$1001 = "successful",Crowdfunding!G88,"")</f>
        <v>successful</v>
      </c>
      <c r="B88">
        <f>IF(Crowdfunding!$G$2:$G$1001 = "successful",Crowdfunding!H88,"")</f>
        <v>203</v>
      </c>
      <c r="D88" t="str">
        <f>IF(Crowdfunding!G88 = "failed",Crowdfunding!G88,"")</f>
        <v/>
      </c>
      <c r="E88" t="str">
        <f>IF(Crowdfunding!G88 = "failed",Crowdfunding!H88,"")</f>
        <v/>
      </c>
    </row>
    <row r="89" spans="1:5" x14ac:dyDescent="0.25">
      <c r="A89" t="str">
        <f>IF(Crowdfunding!$G$2:$G$1001 = "successful",Crowdfunding!G89,"")</f>
        <v/>
      </c>
      <c r="B89" t="str">
        <f>IF(Crowdfunding!$G$2:$G$1001 = "successful",Crowdfunding!H89,"")</f>
        <v/>
      </c>
      <c r="D89" t="str">
        <f>IF(Crowdfunding!G89 = "failed",Crowdfunding!G89,"")</f>
        <v>failed</v>
      </c>
      <c r="E89">
        <f>IF(Crowdfunding!G89 = "failed",Crowdfunding!H89,"")</f>
        <v>1482</v>
      </c>
    </row>
    <row r="90" spans="1:5" x14ac:dyDescent="0.25">
      <c r="A90" t="str">
        <f>IF(Crowdfunding!$G$2:$G$1001 = "successful",Crowdfunding!G90,"")</f>
        <v>successful</v>
      </c>
      <c r="B90">
        <f>IF(Crowdfunding!$G$2:$G$1001 = "successful",Crowdfunding!H90,"")</f>
        <v>113</v>
      </c>
      <c r="D90" t="str">
        <f>IF(Crowdfunding!G90 = "failed",Crowdfunding!G90,"")</f>
        <v/>
      </c>
      <c r="E90" t="str">
        <f>IF(Crowdfunding!G90 = "failed",Crowdfunding!H90,"")</f>
        <v/>
      </c>
    </row>
    <row r="91" spans="1:5" x14ac:dyDescent="0.25">
      <c r="A91" t="str">
        <f>IF(Crowdfunding!$G$2:$G$1001 = "successful",Crowdfunding!G91,"")</f>
        <v>successful</v>
      </c>
      <c r="B91">
        <f>IF(Crowdfunding!$G$2:$G$1001 = "successful",Crowdfunding!H91,"")</f>
        <v>96</v>
      </c>
      <c r="D91" t="str">
        <f>IF(Crowdfunding!G91 = "failed",Crowdfunding!G91,"")</f>
        <v/>
      </c>
      <c r="E91" t="str">
        <f>IF(Crowdfunding!G91 = "failed",Crowdfunding!H91,"")</f>
        <v/>
      </c>
    </row>
    <row r="92" spans="1:5" x14ac:dyDescent="0.25">
      <c r="A92" t="str">
        <f>IF(Crowdfunding!$G$2:$G$1001 = "successful",Crowdfunding!G92,"")</f>
        <v/>
      </c>
      <c r="B92" t="str">
        <f>IF(Crowdfunding!$G$2:$G$1001 = "successful",Crowdfunding!H92,"")</f>
        <v/>
      </c>
      <c r="D92" t="str">
        <f>IF(Crowdfunding!G92 = "failed",Crowdfunding!G92,"")</f>
        <v>failed</v>
      </c>
      <c r="E92">
        <f>IF(Crowdfunding!G92 = "failed",Crowdfunding!H92,"")</f>
        <v>106</v>
      </c>
    </row>
    <row r="93" spans="1:5" x14ac:dyDescent="0.25">
      <c r="A93" t="str">
        <f>IF(Crowdfunding!$G$2:$G$1001 = "successful",Crowdfunding!G93,"")</f>
        <v/>
      </c>
      <c r="B93" t="str">
        <f>IF(Crowdfunding!$G$2:$G$1001 = "successful",Crowdfunding!H93,"")</f>
        <v/>
      </c>
      <c r="D93" t="str">
        <f>IF(Crowdfunding!G93 = "failed",Crowdfunding!G93,"")</f>
        <v>failed</v>
      </c>
      <c r="E93">
        <f>IF(Crowdfunding!G93 = "failed",Crowdfunding!H93,"")</f>
        <v>679</v>
      </c>
    </row>
    <row r="94" spans="1:5" x14ac:dyDescent="0.25">
      <c r="A94" t="str">
        <f>IF(Crowdfunding!$G$2:$G$1001 = "successful",Crowdfunding!G94,"")</f>
        <v>successful</v>
      </c>
      <c r="B94">
        <f>IF(Crowdfunding!$G$2:$G$1001 = "successful",Crowdfunding!H94,"")</f>
        <v>498</v>
      </c>
      <c r="D94" t="str">
        <f>IF(Crowdfunding!G94 = "failed",Crowdfunding!G94,"")</f>
        <v/>
      </c>
      <c r="E94" t="str">
        <f>IF(Crowdfunding!G94 = "failed",Crowdfunding!H94,"")</f>
        <v/>
      </c>
    </row>
    <row r="95" spans="1:5" x14ac:dyDescent="0.25">
      <c r="A95" t="str">
        <f>IF(Crowdfunding!$G$2:$G$1001 = "successful",Crowdfunding!G95,"")</f>
        <v/>
      </c>
      <c r="B95" t="str">
        <f>IF(Crowdfunding!$G$2:$G$1001 = "successful",Crowdfunding!H95,"")</f>
        <v/>
      </c>
      <c r="D95" t="str">
        <f>IF(Crowdfunding!G95 = "failed",Crowdfunding!G95,"")</f>
        <v/>
      </c>
      <c r="E95" t="str">
        <f>IF(Crowdfunding!G95 = "failed",Crowdfunding!H95,"")</f>
        <v/>
      </c>
    </row>
    <row r="96" spans="1:5" x14ac:dyDescent="0.25">
      <c r="A96" t="str">
        <f>IF(Crowdfunding!$G$2:$G$1001 = "successful",Crowdfunding!G96,"")</f>
        <v>successful</v>
      </c>
      <c r="B96">
        <f>IF(Crowdfunding!$G$2:$G$1001 = "successful",Crowdfunding!H96,"")</f>
        <v>180</v>
      </c>
      <c r="D96" t="str">
        <f>IF(Crowdfunding!G96 = "failed",Crowdfunding!G96,"")</f>
        <v/>
      </c>
      <c r="E96" t="str">
        <f>IF(Crowdfunding!G96 = "failed",Crowdfunding!H96,"")</f>
        <v/>
      </c>
    </row>
    <row r="97" spans="1:5" x14ac:dyDescent="0.25">
      <c r="A97" t="str">
        <f>IF(Crowdfunding!$G$2:$G$1001 = "successful",Crowdfunding!G97,"")</f>
        <v>successful</v>
      </c>
      <c r="B97">
        <f>IF(Crowdfunding!$G$2:$G$1001 = "successful",Crowdfunding!H97,"")</f>
        <v>27</v>
      </c>
      <c r="D97" t="str">
        <f>IF(Crowdfunding!G97 = "failed",Crowdfunding!G97,"")</f>
        <v/>
      </c>
      <c r="E97" t="str">
        <f>IF(Crowdfunding!G97 = "failed",Crowdfunding!H97,"")</f>
        <v/>
      </c>
    </row>
    <row r="98" spans="1:5" x14ac:dyDescent="0.25">
      <c r="A98" t="str">
        <f>IF(Crowdfunding!$G$2:$G$1001 = "successful",Crowdfunding!G98,"")</f>
        <v>successful</v>
      </c>
      <c r="B98">
        <f>IF(Crowdfunding!$G$2:$G$1001 = "successful",Crowdfunding!H98,"")</f>
        <v>2331</v>
      </c>
      <c r="D98" t="str">
        <f>IF(Crowdfunding!G98 = "failed",Crowdfunding!G98,"")</f>
        <v/>
      </c>
      <c r="E98" t="str">
        <f>IF(Crowdfunding!G98 = "failed",Crowdfunding!H98,"")</f>
        <v/>
      </c>
    </row>
    <row r="99" spans="1:5" x14ac:dyDescent="0.25">
      <c r="A99" t="str">
        <f>IF(Crowdfunding!$G$2:$G$1001 = "successful",Crowdfunding!G99,"")</f>
        <v>successful</v>
      </c>
      <c r="B99">
        <f>IF(Crowdfunding!$G$2:$G$1001 = "successful",Crowdfunding!H99,"")</f>
        <v>113</v>
      </c>
      <c r="D99" t="str">
        <f>IF(Crowdfunding!G99 = "failed",Crowdfunding!G99,"")</f>
        <v/>
      </c>
      <c r="E99" t="str">
        <f>IF(Crowdfunding!G99 = "failed",Crowdfunding!H99,"")</f>
        <v/>
      </c>
    </row>
    <row r="100" spans="1:5" x14ac:dyDescent="0.25">
      <c r="A100" t="str">
        <f>IF(Crowdfunding!$G$2:$G$1001 = "successful",Crowdfunding!G100,"")</f>
        <v/>
      </c>
      <c r="B100" t="str">
        <f>IF(Crowdfunding!$G$2:$G$1001 = "successful",Crowdfunding!H100,"")</f>
        <v/>
      </c>
      <c r="D100" t="str">
        <f>IF(Crowdfunding!G100 = "failed",Crowdfunding!G100,"")</f>
        <v>failed</v>
      </c>
      <c r="E100">
        <f>IF(Crowdfunding!G100 = "failed",Crowdfunding!H100,"")</f>
        <v>1220</v>
      </c>
    </row>
    <row r="101" spans="1:5" x14ac:dyDescent="0.25">
      <c r="A101" t="str">
        <f>IF(Crowdfunding!$G$2:$G$1001 = "successful",Crowdfunding!G101,"")</f>
        <v>successful</v>
      </c>
      <c r="B101">
        <f>IF(Crowdfunding!$G$2:$G$1001 = "successful",Crowdfunding!H101,"")</f>
        <v>164</v>
      </c>
      <c r="D101" t="str">
        <f>IF(Crowdfunding!G101 = "failed",Crowdfunding!G101,"")</f>
        <v/>
      </c>
      <c r="E101" t="str">
        <f>IF(Crowdfunding!G101 = "failed",Crowdfunding!H101,"")</f>
        <v/>
      </c>
    </row>
    <row r="102" spans="1:5" x14ac:dyDescent="0.25">
      <c r="A102" t="str">
        <f>IF(Crowdfunding!$G$2:$G$1001 = "successful",Crowdfunding!G102,"")</f>
        <v/>
      </c>
      <c r="B102" t="str">
        <f>IF(Crowdfunding!$G$2:$G$1001 = "successful",Crowdfunding!H102,"")</f>
        <v/>
      </c>
      <c r="D102" t="str">
        <f>IF(Crowdfunding!G102 = "failed",Crowdfunding!G102,"")</f>
        <v>failed</v>
      </c>
      <c r="E102">
        <f>IF(Crowdfunding!G102 = "failed",Crowdfunding!H102,"")</f>
        <v>1</v>
      </c>
    </row>
    <row r="103" spans="1:5" x14ac:dyDescent="0.25">
      <c r="A103" t="str">
        <f>IF(Crowdfunding!$G$2:$G$1001 = "successful",Crowdfunding!G103,"")</f>
        <v>successful</v>
      </c>
      <c r="B103">
        <f>IF(Crowdfunding!$G$2:$G$1001 = "successful",Crowdfunding!H103,"")</f>
        <v>164</v>
      </c>
      <c r="D103" t="str">
        <f>IF(Crowdfunding!G103 = "failed",Crowdfunding!G103,"")</f>
        <v/>
      </c>
      <c r="E103" t="str">
        <f>IF(Crowdfunding!G103 = "failed",Crowdfunding!H103,"")</f>
        <v/>
      </c>
    </row>
    <row r="104" spans="1:5" x14ac:dyDescent="0.25">
      <c r="A104" t="str">
        <f>IF(Crowdfunding!$G$2:$G$1001 = "successful",Crowdfunding!G104,"")</f>
        <v>successful</v>
      </c>
      <c r="B104">
        <f>IF(Crowdfunding!$G$2:$G$1001 = "successful",Crowdfunding!H104,"")</f>
        <v>336</v>
      </c>
      <c r="D104" t="str">
        <f>IF(Crowdfunding!G104 = "failed",Crowdfunding!G104,"")</f>
        <v/>
      </c>
      <c r="E104" t="str">
        <f>IF(Crowdfunding!G104 = "failed",Crowdfunding!H104,"")</f>
        <v/>
      </c>
    </row>
    <row r="105" spans="1:5" x14ac:dyDescent="0.25">
      <c r="A105" t="str">
        <f>IF(Crowdfunding!$G$2:$G$1001 = "successful",Crowdfunding!G105,"")</f>
        <v/>
      </c>
      <c r="B105" t="str">
        <f>IF(Crowdfunding!$G$2:$G$1001 = "successful",Crowdfunding!H105,"")</f>
        <v/>
      </c>
      <c r="D105" t="str">
        <f>IF(Crowdfunding!G105 = "failed",Crowdfunding!G105,"")</f>
        <v>failed</v>
      </c>
      <c r="E105">
        <f>IF(Crowdfunding!G105 = "failed",Crowdfunding!H105,"")</f>
        <v>37</v>
      </c>
    </row>
    <row r="106" spans="1:5" x14ac:dyDescent="0.25">
      <c r="A106" t="str">
        <f>IF(Crowdfunding!$G$2:$G$1001 = "successful",Crowdfunding!G106,"")</f>
        <v>successful</v>
      </c>
      <c r="B106">
        <f>IF(Crowdfunding!$G$2:$G$1001 = "successful",Crowdfunding!H106,"")</f>
        <v>1917</v>
      </c>
      <c r="D106" t="str">
        <f>IF(Crowdfunding!G106 = "failed",Crowdfunding!G106,"")</f>
        <v/>
      </c>
      <c r="E106" t="str">
        <f>IF(Crowdfunding!G106 = "failed",Crowdfunding!H106,"")</f>
        <v/>
      </c>
    </row>
    <row r="107" spans="1:5" x14ac:dyDescent="0.25">
      <c r="A107" t="str">
        <f>IF(Crowdfunding!$G$2:$G$1001 = "successful",Crowdfunding!G107,"")</f>
        <v>successful</v>
      </c>
      <c r="B107">
        <f>IF(Crowdfunding!$G$2:$G$1001 = "successful",Crowdfunding!H107,"")</f>
        <v>95</v>
      </c>
      <c r="D107" t="str">
        <f>IF(Crowdfunding!G107 = "failed",Crowdfunding!G107,"")</f>
        <v/>
      </c>
      <c r="E107" t="str">
        <f>IF(Crowdfunding!G107 = "failed",Crowdfunding!H107,"")</f>
        <v/>
      </c>
    </row>
    <row r="108" spans="1:5" x14ac:dyDescent="0.25">
      <c r="A108" t="str">
        <f>IF(Crowdfunding!$G$2:$G$1001 = "successful",Crowdfunding!G108,"")</f>
        <v>successful</v>
      </c>
      <c r="B108">
        <f>IF(Crowdfunding!$G$2:$G$1001 = "successful",Crowdfunding!H108,"")</f>
        <v>147</v>
      </c>
      <c r="D108" t="str">
        <f>IF(Crowdfunding!G108 = "failed",Crowdfunding!G108,"")</f>
        <v/>
      </c>
      <c r="E108" t="str">
        <f>IF(Crowdfunding!G108 = "failed",Crowdfunding!H108,"")</f>
        <v/>
      </c>
    </row>
    <row r="109" spans="1:5" x14ac:dyDescent="0.25">
      <c r="A109" t="str">
        <f>IF(Crowdfunding!$G$2:$G$1001 = "successful",Crowdfunding!G109,"")</f>
        <v>successful</v>
      </c>
      <c r="B109">
        <f>IF(Crowdfunding!$G$2:$G$1001 = "successful",Crowdfunding!H109,"")</f>
        <v>86</v>
      </c>
      <c r="D109" t="str">
        <f>IF(Crowdfunding!G109 = "failed",Crowdfunding!G109,"")</f>
        <v/>
      </c>
      <c r="E109" t="str">
        <f>IF(Crowdfunding!G109 = "failed",Crowdfunding!H109,"")</f>
        <v/>
      </c>
    </row>
    <row r="110" spans="1:5" x14ac:dyDescent="0.25">
      <c r="A110" t="str">
        <f>IF(Crowdfunding!$G$2:$G$1001 = "successful",Crowdfunding!G110,"")</f>
        <v>successful</v>
      </c>
      <c r="B110">
        <f>IF(Crowdfunding!$G$2:$G$1001 = "successful",Crowdfunding!H110,"")</f>
        <v>83</v>
      </c>
      <c r="D110" t="str">
        <f>IF(Crowdfunding!G110 = "failed",Crowdfunding!G110,"")</f>
        <v/>
      </c>
      <c r="E110" t="str">
        <f>IF(Crowdfunding!G110 = "failed",Crowdfunding!H110,"")</f>
        <v/>
      </c>
    </row>
    <row r="111" spans="1:5" x14ac:dyDescent="0.25">
      <c r="A111" t="str">
        <f>IF(Crowdfunding!$G$2:$G$1001 = "successful",Crowdfunding!G111,"")</f>
        <v/>
      </c>
      <c r="B111" t="str">
        <f>IF(Crowdfunding!$G$2:$G$1001 = "successful",Crowdfunding!H111,"")</f>
        <v/>
      </c>
      <c r="D111" t="str">
        <f>IF(Crowdfunding!G111 = "failed",Crowdfunding!G111,"")</f>
        <v>failed</v>
      </c>
      <c r="E111">
        <f>IF(Crowdfunding!G111 = "failed",Crowdfunding!H111,"")</f>
        <v>60</v>
      </c>
    </row>
    <row r="112" spans="1:5" x14ac:dyDescent="0.25">
      <c r="A112" t="str">
        <f>IF(Crowdfunding!$G$2:$G$1001 = "successful",Crowdfunding!G112,"")</f>
        <v/>
      </c>
      <c r="B112" t="str">
        <f>IF(Crowdfunding!$G$2:$G$1001 = "successful",Crowdfunding!H112,"")</f>
        <v/>
      </c>
      <c r="D112" t="str">
        <f>IF(Crowdfunding!G112 = "failed",Crowdfunding!G112,"")</f>
        <v>failed</v>
      </c>
      <c r="E112">
        <f>IF(Crowdfunding!G112 = "failed",Crowdfunding!H112,"")</f>
        <v>296</v>
      </c>
    </row>
    <row r="113" spans="1:5" x14ac:dyDescent="0.25">
      <c r="A113" t="str">
        <f>IF(Crowdfunding!$G$2:$G$1001 = "successful",Crowdfunding!G113,"")</f>
        <v>successful</v>
      </c>
      <c r="B113">
        <f>IF(Crowdfunding!$G$2:$G$1001 = "successful",Crowdfunding!H113,"")</f>
        <v>676</v>
      </c>
      <c r="D113" t="str">
        <f>IF(Crowdfunding!G113 = "failed",Crowdfunding!G113,"")</f>
        <v/>
      </c>
      <c r="E113" t="str">
        <f>IF(Crowdfunding!G113 = "failed",Crowdfunding!H113,"")</f>
        <v/>
      </c>
    </row>
    <row r="114" spans="1:5" x14ac:dyDescent="0.25">
      <c r="A114" t="str">
        <f>IF(Crowdfunding!$G$2:$G$1001 = "successful",Crowdfunding!G114,"")</f>
        <v>successful</v>
      </c>
      <c r="B114">
        <f>IF(Crowdfunding!$G$2:$G$1001 = "successful",Crowdfunding!H114,"")</f>
        <v>361</v>
      </c>
      <c r="D114" t="str">
        <f>IF(Crowdfunding!G114 = "failed",Crowdfunding!G114,"")</f>
        <v/>
      </c>
      <c r="E114" t="str">
        <f>IF(Crowdfunding!G114 = "failed",Crowdfunding!H114,"")</f>
        <v/>
      </c>
    </row>
    <row r="115" spans="1:5" x14ac:dyDescent="0.25">
      <c r="A115" t="str">
        <f>IF(Crowdfunding!$G$2:$G$1001 = "successful",Crowdfunding!G115,"")</f>
        <v>successful</v>
      </c>
      <c r="B115">
        <f>IF(Crowdfunding!$G$2:$G$1001 = "successful",Crowdfunding!H115,"")</f>
        <v>131</v>
      </c>
      <c r="D115" t="str">
        <f>IF(Crowdfunding!G115 = "failed",Crowdfunding!G115,"")</f>
        <v/>
      </c>
      <c r="E115" t="str">
        <f>IF(Crowdfunding!G115 = "failed",Crowdfunding!H115,"")</f>
        <v/>
      </c>
    </row>
    <row r="116" spans="1:5" x14ac:dyDescent="0.25">
      <c r="A116" t="str">
        <f>IF(Crowdfunding!$G$2:$G$1001 = "successful",Crowdfunding!G116,"")</f>
        <v>successful</v>
      </c>
      <c r="B116">
        <f>IF(Crowdfunding!$G$2:$G$1001 = "successful",Crowdfunding!H116,"")</f>
        <v>126</v>
      </c>
      <c r="D116" t="str">
        <f>IF(Crowdfunding!G116 = "failed",Crowdfunding!G116,"")</f>
        <v/>
      </c>
      <c r="E116" t="str">
        <f>IF(Crowdfunding!G116 = "failed",Crowdfunding!H116,"")</f>
        <v/>
      </c>
    </row>
    <row r="117" spans="1:5" x14ac:dyDescent="0.25">
      <c r="A117" t="str">
        <f>IF(Crowdfunding!$G$2:$G$1001 = "successful",Crowdfunding!G117,"")</f>
        <v/>
      </c>
      <c r="B117" t="str">
        <f>IF(Crowdfunding!$G$2:$G$1001 = "successful",Crowdfunding!H117,"")</f>
        <v/>
      </c>
      <c r="D117" t="str">
        <f>IF(Crowdfunding!G117 = "failed",Crowdfunding!G117,"")</f>
        <v>failed</v>
      </c>
      <c r="E117">
        <f>IF(Crowdfunding!G117 = "failed",Crowdfunding!H117,"")</f>
        <v>3304</v>
      </c>
    </row>
    <row r="118" spans="1:5" x14ac:dyDescent="0.25">
      <c r="A118" t="str">
        <f>IF(Crowdfunding!$G$2:$G$1001 = "successful",Crowdfunding!G118,"")</f>
        <v/>
      </c>
      <c r="B118" t="str">
        <f>IF(Crowdfunding!$G$2:$G$1001 = "successful",Crowdfunding!H118,"")</f>
        <v/>
      </c>
      <c r="D118" t="str">
        <f>IF(Crowdfunding!G118 = "failed",Crowdfunding!G118,"")</f>
        <v>failed</v>
      </c>
      <c r="E118">
        <f>IF(Crowdfunding!G118 = "failed",Crowdfunding!H118,"")</f>
        <v>73</v>
      </c>
    </row>
    <row r="119" spans="1:5" x14ac:dyDescent="0.25">
      <c r="A119" t="str">
        <f>IF(Crowdfunding!$G$2:$G$1001 = "successful",Crowdfunding!G119,"")</f>
        <v>successful</v>
      </c>
      <c r="B119">
        <f>IF(Crowdfunding!$G$2:$G$1001 = "successful",Crowdfunding!H119,"")</f>
        <v>275</v>
      </c>
      <c r="D119" t="str">
        <f>IF(Crowdfunding!G119 = "failed",Crowdfunding!G119,"")</f>
        <v/>
      </c>
      <c r="E119" t="str">
        <f>IF(Crowdfunding!G119 = "failed",Crowdfunding!H119,"")</f>
        <v/>
      </c>
    </row>
    <row r="120" spans="1:5" x14ac:dyDescent="0.25">
      <c r="A120" t="str">
        <f>IF(Crowdfunding!$G$2:$G$1001 = "successful",Crowdfunding!G120,"")</f>
        <v>successful</v>
      </c>
      <c r="B120">
        <f>IF(Crowdfunding!$G$2:$G$1001 = "successful",Crowdfunding!H120,"")</f>
        <v>67</v>
      </c>
      <c r="D120" t="str">
        <f>IF(Crowdfunding!G120 = "failed",Crowdfunding!G120,"")</f>
        <v/>
      </c>
      <c r="E120" t="str">
        <f>IF(Crowdfunding!G120 = "failed",Crowdfunding!H120,"")</f>
        <v/>
      </c>
    </row>
    <row r="121" spans="1:5" x14ac:dyDescent="0.25">
      <c r="A121" t="str">
        <f>IF(Crowdfunding!$G$2:$G$1001 = "successful",Crowdfunding!G121,"")</f>
        <v>successful</v>
      </c>
      <c r="B121">
        <f>IF(Crowdfunding!$G$2:$G$1001 = "successful",Crowdfunding!H121,"")</f>
        <v>154</v>
      </c>
      <c r="D121" t="str">
        <f>IF(Crowdfunding!G121 = "failed",Crowdfunding!G121,"")</f>
        <v/>
      </c>
      <c r="E121" t="str">
        <f>IF(Crowdfunding!G121 = "failed",Crowdfunding!H121,"")</f>
        <v/>
      </c>
    </row>
    <row r="122" spans="1:5" x14ac:dyDescent="0.25">
      <c r="A122" t="str">
        <f>IF(Crowdfunding!$G$2:$G$1001 = "successful",Crowdfunding!G122,"")</f>
        <v>successful</v>
      </c>
      <c r="B122">
        <f>IF(Crowdfunding!$G$2:$G$1001 = "successful",Crowdfunding!H122,"")</f>
        <v>1782</v>
      </c>
      <c r="D122" t="str">
        <f>IF(Crowdfunding!G122 = "failed",Crowdfunding!G122,"")</f>
        <v/>
      </c>
      <c r="E122" t="str">
        <f>IF(Crowdfunding!G122 = "failed",Crowdfunding!H122,"")</f>
        <v/>
      </c>
    </row>
    <row r="123" spans="1:5" x14ac:dyDescent="0.25">
      <c r="A123" t="str">
        <f>IF(Crowdfunding!$G$2:$G$1001 = "successful",Crowdfunding!G123,"")</f>
        <v>successful</v>
      </c>
      <c r="B123">
        <f>IF(Crowdfunding!$G$2:$G$1001 = "successful",Crowdfunding!H123,"")</f>
        <v>903</v>
      </c>
      <c r="D123" t="str">
        <f>IF(Crowdfunding!G123 = "failed",Crowdfunding!G123,"")</f>
        <v/>
      </c>
      <c r="E123" t="str">
        <f>IF(Crowdfunding!G123 = "failed",Crowdfunding!H123,"")</f>
        <v/>
      </c>
    </row>
    <row r="124" spans="1:5" x14ac:dyDescent="0.25">
      <c r="A124" t="str">
        <f>IF(Crowdfunding!$G$2:$G$1001 = "successful",Crowdfunding!G124,"")</f>
        <v/>
      </c>
      <c r="B124" t="str">
        <f>IF(Crowdfunding!$G$2:$G$1001 = "successful",Crowdfunding!H124,"")</f>
        <v/>
      </c>
      <c r="D124" t="str">
        <f>IF(Crowdfunding!G124 = "failed",Crowdfunding!G124,"")</f>
        <v>failed</v>
      </c>
      <c r="E124">
        <f>IF(Crowdfunding!G124 = "failed",Crowdfunding!H124,"")</f>
        <v>3387</v>
      </c>
    </row>
    <row r="125" spans="1:5" x14ac:dyDescent="0.25">
      <c r="A125" t="str">
        <f>IF(Crowdfunding!$G$2:$G$1001 = "successful",Crowdfunding!G125,"")</f>
        <v/>
      </c>
      <c r="B125" t="str">
        <f>IF(Crowdfunding!$G$2:$G$1001 = "successful",Crowdfunding!H125,"")</f>
        <v/>
      </c>
      <c r="D125" t="str">
        <f>IF(Crowdfunding!G125 = "failed",Crowdfunding!G125,"")</f>
        <v>failed</v>
      </c>
      <c r="E125">
        <f>IF(Crowdfunding!G125 = "failed",Crowdfunding!H125,"")</f>
        <v>662</v>
      </c>
    </row>
    <row r="126" spans="1:5" x14ac:dyDescent="0.25">
      <c r="A126" t="str">
        <f>IF(Crowdfunding!$G$2:$G$1001 = "successful",Crowdfunding!G126,"")</f>
        <v>successful</v>
      </c>
      <c r="B126">
        <f>IF(Crowdfunding!$G$2:$G$1001 = "successful",Crowdfunding!H126,"")</f>
        <v>94</v>
      </c>
      <c r="D126" t="str">
        <f>IF(Crowdfunding!G126 = "failed",Crowdfunding!G126,"")</f>
        <v/>
      </c>
      <c r="E126" t="str">
        <f>IF(Crowdfunding!G126 = "failed",Crowdfunding!H126,"")</f>
        <v/>
      </c>
    </row>
    <row r="127" spans="1:5" x14ac:dyDescent="0.25">
      <c r="A127" t="str">
        <f>IF(Crowdfunding!$G$2:$G$1001 = "successful",Crowdfunding!G127,"")</f>
        <v>successful</v>
      </c>
      <c r="B127">
        <f>IF(Crowdfunding!$G$2:$G$1001 = "successful",Crowdfunding!H127,"")</f>
        <v>180</v>
      </c>
      <c r="D127" t="str">
        <f>IF(Crowdfunding!G127 = "failed",Crowdfunding!G127,"")</f>
        <v/>
      </c>
      <c r="E127" t="str">
        <f>IF(Crowdfunding!G127 = "failed",Crowdfunding!H127,"")</f>
        <v/>
      </c>
    </row>
    <row r="128" spans="1:5" x14ac:dyDescent="0.25">
      <c r="A128" t="str">
        <f>IF(Crowdfunding!$G$2:$G$1001 = "successful",Crowdfunding!G128,"")</f>
        <v/>
      </c>
      <c r="B128" t="str">
        <f>IF(Crowdfunding!$G$2:$G$1001 = "successful",Crowdfunding!H128,"")</f>
        <v/>
      </c>
      <c r="D128" t="str">
        <f>IF(Crowdfunding!G128 = "failed",Crowdfunding!G128,"")</f>
        <v>failed</v>
      </c>
      <c r="E128">
        <f>IF(Crowdfunding!G128 = "failed",Crowdfunding!H128,"")</f>
        <v>774</v>
      </c>
    </row>
    <row r="129" spans="1:5" x14ac:dyDescent="0.25">
      <c r="A129" t="str">
        <f>IF(Crowdfunding!$G$2:$G$1001 = "successful",Crowdfunding!G129,"")</f>
        <v/>
      </c>
      <c r="B129" t="str">
        <f>IF(Crowdfunding!$G$2:$G$1001 = "successful",Crowdfunding!H129,"")</f>
        <v/>
      </c>
      <c r="D129" t="str">
        <f>IF(Crowdfunding!G129 = "failed",Crowdfunding!G129,"")</f>
        <v>failed</v>
      </c>
      <c r="E129">
        <f>IF(Crowdfunding!G129 = "failed",Crowdfunding!H129,"")</f>
        <v>672</v>
      </c>
    </row>
    <row r="130" spans="1:5" x14ac:dyDescent="0.25">
      <c r="A130" t="str">
        <f>IF(Crowdfunding!$G$2:$G$1001 = "successful",Crowdfunding!G130,"")</f>
        <v/>
      </c>
      <c r="B130" t="str">
        <f>IF(Crowdfunding!$G$2:$G$1001 = "successful",Crowdfunding!H130,"")</f>
        <v/>
      </c>
      <c r="D130" t="str">
        <f>IF(Crowdfunding!G130 = "failed",Crowdfunding!G130,"")</f>
        <v/>
      </c>
      <c r="E130" t="str">
        <f>IF(Crowdfunding!G130 = "failed",Crowdfunding!H130,"")</f>
        <v/>
      </c>
    </row>
    <row r="131" spans="1:5" x14ac:dyDescent="0.25">
      <c r="A131" t="str">
        <f>IF(Crowdfunding!$G$2:$G$1001 = "successful",Crowdfunding!G131,"")</f>
        <v/>
      </c>
      <c r="B131" t="str">
        <f>IF(Crowdfunding!$G$2:$G$1001 = "successful",Crowdfunding!H131,"")</f>
        <v/>
      </c>
      <c r="D131" t="str">
        <f>IF(Crowdfunding!G131 = "failed",Crowdfunding!G131,"")</f>
        <v/>
      </c>
      <c r="E131" t="str">
        <f>IF(Crowdfunding!G131 = "failed",Crowdfunding!H131,"")</f>
        <v/>
      </c>
    </row>
    <row r="132" spans="1:5" x14ac:dyDescent="0.25">
      <c r="A132" t="str">
        <f>IF(Crowdfunding!$G$2:$G$1001 = "successful",Crowdfunding!G132,"")</f>
        <v>successful</v>
      </c>
      <c r="B132">
        <f>IF(Crowdfunding!$G$2:$G$1001 = "successful",Crowdfunding!H132,"")</f>
        <v>533</v>
      </c>
      <c r="D132" t="str">
        <f>IF(Crowdfunding!G132 = "failed",Crowdfunding!G132,"")</f>
        <v/>
      </c>
      <c r="E132" t="str">
        <f>IF(Crowdfunding!G132 = "failed",Crowdfunding!H132,"")</f>
        <v/>
      </c>
    </row>
    <row r="133" spans="1:5" x14ac:dyDescent="0.25">
      <c r="A133" t="str">
        <f>IF(Crowdfunding!$G$2:$G$1001 = "successful",Crowdfunding!G133,"")</f>
        <v>successful</v>
      </c>
      <c r="B133">
        <f>IF(Crowdfunding!$G$2:$G$1001 = "successful",Crowdfunding!H133,"")</f>
        <v>2443</v>
      </c>
      <c r="D133" t="str">
        <f>IF(Crowdfunding!G133 = "failed",Crowdfunding!G133,"")</f>
        <v/>
      </c>
      <c r="E133" t="str">
        <f>IF(Crowdfunding!G133 = "failed",Crowdfunding!H133,"")</f>
        <v/>
      </c>
    </row>
    <row r="134" spans="1:5" x14ac:dyDescent="0.25">
      <c r="A134" t="str">
        <f>IF(Crowdfunding!$G$2:$G$1001 = "successful",Crowdfunding!G134,"")</f>
        <v>successful</v>
      </c>
      <c r="B134">
        <f>IF(Crowdfunding!$G$2:$G$1001 = "successful",Crowdfunding!H134,"")</f>
        <v>89</v>
      </c>
      <c r="D134" t="str">
        <f>IF(Crowdfunding!G134 = "failed",Crowdfunding!G134,"")</f>
        <v/>
      </c>
      <c r="E134" t="str">
        <f>IF(Crowdfunding!G134 = "failed",Crowdfunding!H134,"")</f>
        <v/>
      </c>
    </row>
    <row r="135" spans="1:5" x14ac:dyDescent="0.25">
      <c r="A135" t="str">
        <f>IF(Crowdfunding!$G$2:$G$1001 = "successful",Crowdfunding!G135,"")</f>
        <v>successful</v>
      </c>
      <c r="B135">
        <f>IF(Crowdfunding!$G$2:$G$1001 = "successful",Crowdfunding!H135,"")</f>
        <v>159</v>
      </c>
      <c r="D135" t="str">
        <f>IF(Crowdfunding!G135 = "failed",Crowdfunding!G135,"")</f>
        <v/>
      </c>
      <c r="E135" t="str">
        <f>IF(Crowdfunding!G135 = "failed",Crowdfunding!H135,"")</f>
        <v/>
      </c>
    </row>
    <row r="136" spans="1:5" x14ac:dyDescent="0.25">
      <c r="A136" t="str">
        <f>IF(Crowdfunding!$G$2:$G$1001 = "successful",Crowdfunding!G136,"")</f>
        <v/>
      </c>
      <c r="B136" t="str">
        <f>IF(Crowdfunding!$G$2:$G$1001 = "successful",Crowdfunding!H136,"")</f>
        <v/>
      </c>
      <c r="D136" t="str">
        <f>IF(Crowdfunding!G136 = "failed",Crowdfunding!G136,"")</f>
        <v>failed</v>
      </c>
      <c r="E136">
        <f>IF(Crowdfunding!G136 = "failed",Crowdfunding!H136,"")</f>
        <v>940</v>
      </c>
    </row>
    <row r="137" spans="1:5" x14ac:dyDescent="0.25">
      <c r="A137" t="str">
        <f>IF(Crowdfunding!$G$2:$G$1001 = "successful",Crowdfunding!G137,"")</f>
        <v/>
      </c>
      <c r="B137" t="str">
        <f>IF(Crowdfunding!$G$2:$G$1001 = "successful",Crowdfunding!H137,"")</f>
        <v/>
      </c>
      <c r="D137" t="str">
        <f>IF(Crowdfunding!G137 = "failed",Crowdfunding!G137,"")</f>
        <v>failed</v>
      </c>
      <c r="E137">
        <f>IF(Crowdfunding!G137 = "failed",Crowdfunding!H137,"")</f>
        <v>117</v>
      </c>
    </row>
    <row r="138" spans="1:5" x14ac:dyDescent="0.25">
      <c r="A138" t="str">
        <f>IF(Crowdfunding!$G$2:$G$1001 = "successful",Crowdfunding!G138,"")</f>
        <v/>
      </c>
      <c r="B138" t="str">
        <f>IF(Crowdfunding!$G$2:$G$1001 = "successful",Crowdfunding!H138,"")</f>
        <v/>
      </c>
      <c r="D138" t="str">
        <f>IF(Crowdfunding!G138 = "failed",Crowdfunding!G138,"")</f>
        <v/>
      </c>
      <c r="E138" t="str">
        <f>IF(Crowdfunding!G138 = "failed",Crowdfunding!H138,"")</f>
        <v/>
      </c>
    </row>
    <row r="139" spans="1:5" x14ac:dyDescent="0.25">
      <c r="A139" t="str">
        <f>IF(Crowdfunding!$G$2:$G$1001 = "successful",Crowdfunding!G139,"")</f>
        <v>successful</v>
      </c>
      <c r="B139">
        <f>IF(Crowdfunding!$G$2:$G$1001 = "successful",Crowdfunding!H139,"")</f>
        <v>50</v>
      </c>
      <c r="D139" t="str">
        <f>IF(Crowdfunding!G139 = "failed",Crowdfunding!G139,"")</f>
        <v/>
      </c>
      <c r="E139" t="str">
        <f>IF(Crowdfunding!G139 = "failed",Crowdfunding!H139,"")</f>
        <v/>
      </c>
    </row>
    <row r="140" spans="1:5" x14ac:dyDescent="0.25">
      <c r="A140" t="str">
        <f>IF(Crowdfunding!$G$2:$G$1001 = "successful",Crowdfunding!G140,"")</f>
        <v/>
      </c>
      <c r="B140" t="str">
        <f>IF(Crowdfunding!$G$2:$G$1001 = "successful",Crowdfunding!H140,"")</f>
        <v/>
      </c>
      <c r="D140" t="str">
        <f>IF(Crowdfunding!G140 = "failed",Crowdfunding!G140,"")</f>
        <v>failed</v>
      </c>
      <c r="E140">
        <f>IF(Crowdfunding!G140 = "failed",Crowdfunding!H140,"")</f>
        <v>115</v>
      </c>
    </row>
    <row r="141" spans="1:5" x14ac:dyDescent="0.25">
      <c r="A141" t="str">
        <f>IF(Crowdfunding!$G$2:$G$1001 = "successful",Crowdfunding!G141,"")</f>
        <v/>
      </c>
      <c r="B141" t="str">
        <f>IF(Crowdfunding!$G$2:$G$1001 = "successful",Crowdfunding!H141,"")</f>
        <v/>
      </c>
      <c r="D141" t="str">
        <f>IF(Crowdfunding!G141 = "failed",Crowdfunding!G141,"")</f>
        <v>failed</v>
      </c>
      <c r="E141">
        <f>IF(Crowdfunding!G141 = "failed",Crowdfunding!H141,"")</f>
        <v>326</v>
      </c>
    </row>
    <row r="142" spans="1:5" x14ac:dyDescent="0.25">
      <c r="A142" t="str">
        <f>IF(Crowdfunding!$G$2:$G$1001 = "successful",Crowdfunding!G142,"")</f>
        <v>successful</v>
      </c>
      <c r="B142">
        <f>IF(Crowdfunding!$G$2:$G$1001 = "successful",Crowdfunding!H142,"")</f>
        <v>186</v>
      </c>
      <c r="D142" t="str">
        <f>IF(Crowdfunding!G142 = "failed",Crowdfunding!G142,"")</f>
        <v/>
      </c>
      <c r="E142" t="str">
        <f>IF(Crowdfunding!G142 = "failed",Crowdfunding!H142,"")</f>
        <v/>
      </c>
    </row>
    <row r="143" spans="1:5" x14ac:dyDescent="0.25">
      <c r="A143" t="str">
        <f>IF(Crowdfunding!$G$2:$G$1001 = "successful",Crowdfunding!G143,"")</f>
        <v>successful</v>
      </c>
      <c r="B143">
        <f>IF(Crowdfunding!$G$2:$G$1001 = "successful",Crowdfunding!H143,"")</f>
        <v>1071</v>
      </c>
      <c r="D143" t="str">
        <f>IF(Crowdfunding!G143 = "failed",Crowdfunding!G143,"")</f>
        <v/>
      </c>
      <c r="E143" t="str">
        <f>IF(Crowdfunding!G143 = "failed",Crowdfunding!H143,"")</f>
        <v/>
      </c>
    </row>
    <row r="144" spans="1:5" x14ac:dyDescent="0.25">
      <c r="A144" t="str">
        <f>IF(Crowdfunding!$G$2:$G$1001 = "successful",Crowdfunding!G144,"")</f>
        <v>successful</v>
      </c>
      <c r="B144">
        <f>IF(Crowdfunding!$G$2:$G$1001 = "successful",Crowdfunding!H144,"")</f>
        <v>117</v>
      </c>
      <c r="D144" t="str">
        <f>IF(Crowdfunding!G144 = "failed",Crowdfunding!G144,"")</f>
        <v/>
      </c>
      <c r="E144" t="str">
        <f>IF(Crowdfunding!G144 = "failed",Crowdfunding!H144,"")</f>
        <v/>
      </c>
    </row>
    <row r="145" spans="1:5" x14ac:dyDescent="0.25">
      <c r="A145" t="str">
        <f>IF(Crowdfunding!$G$2:$G$1001 = "successful",Crowdfunding!G145,"")</f>
        <v>successful</v>
      </c>
      <c r="B145">
        <f>IF(Crowdfunding!$G$2:$G$1001 = "successful",Crowdfunding!H145,"")</f>
        <v>70</v>
      </c>
      <c r="D145" t="str">
        <f>IF(Crowdfunding!G145 = "failed",Crowdfunding!G145,"")</f>
        <v/>
      </c>
      <c r="E145" t="str">
        <f>IF(Crowdfunding!G145 = "failed",Crowdfunding!H145,"")</f>
        <v/>
      </c>
    </row>
    <row r="146" spans="1:5" x14ac:dyDescent="0.25">
      <c r="A146" t="str">
        <f>IF(Crowdfunding!$G$2:$G$1001 = "successful",Crowdfunding!G146,"")</f>
        <v>successful</v>
      </c>
      <c r="B146">
        <f>IF(Crowdfunding!$G$2:$G$1001 = "successful",Crowdfunding!H146,"")</f>
        <v>135</v>
      </c>
      <c r="D146" t="str">
        <f>IF(Crowdfunding!G146 = "failed",Crowdfunding!G146,"")</f>
        <v/>
      </c>
      <c r="E146" t="str">
        <f>IF(Crowdfunding!G146 = "failed",Crowdfunding!H146,"")</f>
        <v/>
      </c>
    </row>
    <row r="147" spans="1:5" x14ac:dyDescent="0.25">
      <c r="A147" t="str">
        <f>IF(Crowdfunding!$G$2:$G$1001 = "successful",Crowdfunding!G147,"")</f>
        <v>successful</v>
      </c>
      <c r="B147">
        <f>IF(Crowdfunding!$G$2:$G$1001 = "successful",Crowdfunding!H147,"")</f>
        <v>768</v>
      </c>
      <c r="D147" t="str">
        <f>IF(Crowdfunding!G147 = "failed",Crowdfunding!G147,"")</f>
        <v/>
      </c>
      <c r="E147" t="str">
        <f>IF(Crowdfunding!G147 = "failed",Crowdfunding!H147,"")</f>
        <v/>
      </c>
    </row>
    <row r="148" spans="1:5" x14ac:dyDescent="0.25">
      <c r="A148" t="str">
        <f>IF(Crowdfunding!$G$2:$G$1001 = "successful",Crowdfunding!G148,"")</f>
        <v/>
      </c>
      <c r="B148" t="str">
        <f>IF(Crowdfunding!$G$2:$G$1001 = "successful",Crowdfunding!H148,"")</f>
        <v/>
      </c>
      <c r="D148" t="str">
        <f>IF(Crowdfunding!G148 = "failed",Crowdfunding!G148,"")</f>
        <v/>
      </c>
      <c r="E148" t="str">
        <f>IF(Crowdfunding!G148 = "failed",Crowdfunding!H148,"")</f>
        <v/>
      </c>
    </row>
    <row r="149" spans="1:5" x14ac:dyDescent="0.25">
      <c r="A149" t="str">
        <f>IF(Crowdfunding!$G$2:$G$1001 = "successful",Crowdfunding!G149,"")</f>
        <v>successful</v>
      </c>
      <c r="B149">
        <f>IF(Crowdfunding!$G$2:$G$1001 = "successful",Crowdfunding!H149,"")</f>
        <v>199</v>
      </c>
      <c r="D149" t="str">
        <f>IF(Crowdfunding!G149 = "failed",Crowdfunding!G149,"")</f>
        <v/>
      </c>
      <c r="E149" t="str">
        <f>IF(Crowdfunding!G149 = "failed",Crowdfunding!H149,"")</f>
        <v/>
      </c>
    </row>
    <row r="150" spans="1:5" x14ac:dyDescent="0.25">
      <c r="A150" t="str">
        <f>IF(Crowdfunding!$G$2:$G$1001 = "successful",Crowdfunding!G150,"")</f>
        <v>successful</v>
      </c>
      <c r="B150">
        <f>IF(Crowdfunding!$G$2:$G$1001 = "successful",Crowdfunding!H150,"")</f>
        <v>107</v>
      </c>
      <c r="D150" t="str">
        <f>IF(Crowdfunding!G150 = "failed",Crowdfunding!G150,"")</f>
        <v/>
      </c>
      <c r="E150" t="str">
        <f>IF(Crowdfunding!G150 = "failed",Crowdfunding!H150,"")</f>
        <v/>
      </c>
    </row>
    <row r="151" spans="1:5" x14ac:dyDescent="0.25">
      <c r="A151" t="str">
        <f>IF(Crowdfunding!$G$2:$G$1001 = "successful",Crowdfunding!G151,"")</f>
        <v>successful</v>
      </c>
      <c r="B151">
        <f>IF(Crowdfunding!$G$2:$G$1001 = "successful",Crowdfunding!H151,"")</f>
        <v>195</v>
      </c>
      <c r="D151" t="str">
        <f>IF(Crowdfunding!G151 = "failed",Crowdfunding!G151,"")</f>
        <v/>
      </c>
      <c r="E151" t="str">
        <f>IF(Crowdfunding!G151 = "failed",Crowdfunding!H151,"")</f>
        <v/>
      </c>
    </row>
    <row r="152" spans="1:5" x14ac:dyDescent="0.25">
      <c r="A152" t="str">
        <f>IF(Crowdfunding!$G$2:$G$1001 = "successful",Crowdfunding!G152,"")</f>
        <v/>
      </c>
      <c r="B152" t="str">
        <f>IF(Crowdfunding!$G$2:$G$1001 = "successful",Crowdfunding!H152,"")</f>
        <v/>
      </c>
      <c r="D152" t="str">
        <f>IF(Crowdfunding!G152 = "failed",Crowdfunding!G152,"")</f>
        <v>failed</v>
      </c>
      <c r="E152">
        <f>IF(Crowdfunding!G152 = "failed",Crowdfunding!H152,"")</f>
        <v>1</v>
      </c>
    </row>
    <row r="153" spans="1:5" x14ac:dyDescent="0.25">
      <c r="A153" t="str">
        <f>IF(Crowdfunding!$G$2:$G$1001 = "successful",Crowdfunding!G153,"")</f>
        <v/>
      </c>
      <c r="B153" t="str">
        <f>IF(Crowdfunding!$G$2:$G$1001 = "successful",Crowdfunding!H153,"")</f>
        <v/>
      </c>
      <c r="D153" t="str">
        <f>IF(Crowdfunding!G153 = "failed",Crowdfunding!G153,"")</f>
        <v>failed</v>
      </c>
      <c r="E153">
        <f>IF(Crowdfunding!G153 = "failed",Crowdfunding!H153,"")</f>
        <v>1467</v>
      </c>
    </row>
    <row r="154" spans="1:5" x14ac:dyDescent="0.25">
      <c r="A154" t="str">
        <f>IF(Crowdfunding!$G$2:$G$1001 = "successful",Crowdfunding!G154,"")</f>
        <v>successful</v>
      </c>
      <c r="B154">
        <f>IF(Crowdfunding!$G$2:$G$1001 = "successful",Crowdfunding!H154,"")</f>
        <v>3376</v>
      </c>
      <c r="D154" t="str">
        <f>IF(Crowdfunding!G154 = "failed",Crowdfunding!G154,"")</f>
        <v/>
      </c>
      <c r="E154" t="str">
        <f>IF(Crowdfunding!G154 = "failed",Crowdfunding!H154,"")</f>
        <v/>
      </c>
    </row>
    <row r="155" spans="1:5" x14ac:dyDescent="0.25">
      <c r="A155" t="str">
        <f>IF(Crowdfunding!$G$2:$G$1001 = "successful",Crowdfunding!G155,"")</f>
        <v/>
      </c>
      <c r="B155" t="str">
        <f>IF(Crowdfunding!$G$2:$G$1001 = "successful",Crowdfunding!H155,"")</f>
        <v/>
      </c>
      <c r="D155" t="str">
        <f>IF(Crowdfunding!G155 = "failed",Crowdfunding!G155,"")</f>
        <v>failed</v>
      </c>
      <c r="E155">
        <f>IF(Crowdfunding!G155 = "failed",Crowdfunding!H155,"")</f>
        <v>5681</v>
      </c>
    </row>
    <row r="156" spans="1:5" x14ac:dyDescent="0.25">
      <c r="A156" t="str">
        <f>IF(Crowdfunding!$G$2:$G$1001 = "successful",Crowdfunding!G156,"")</f>
        <v/>
      </c>
      <c r="B156" t="str">
        <f>IF(Crowdfunding!$G$2:$G$1001 = "successful",Crowdfunding!H156,"")</f>
        <v/>
      </c>
      <c r="D156" t="str">
        <f>IF(Crowdfunding!G156 = "failed",Crowdfunding!G156,"")</f>
        <v>failed</v>
      </c>
      <c r="E156">
        <f>IF(Crowdfunding!G156 = "failed",Crowdfunding!H156,"")</f>
        <v>1059</v>
      </c>
    </row>
    <row r="157" spans="1:5" x14ac:dyDescent="0.25">
      <c r="A157" t="str">
        <f>IF(Crowdfunding!$G$2:$G$1001 = "successful",Crowdfunding!G157,"")</f>
        <v/>
      </c>
      <c r="B157" t="str">
        <f>IF(Crowdfunding!$G$2:$G$1001 = "successful",Crowdfunding!H157,"")</f>
        <v/>
      </c>
      <c r="D157" t="str">
        <f>IF(Crowdfunding!G157 = "failed",Crowdfunding!G157,"")</f>
        <v>failed</v>
      </c>
      <c r="E157">
        <f>IF(Crowdfunding!G157 = "failed",Crowdfunding!H157,"")</f>
        <v>1194</v>
      </c>
    </row>
    <row r="158" spans="1:5" x14ac:dyDescent="0.25">
      <c r="A158" t="str">
        <f>IF(Crowdfunding!$G$2:$G$1001 = "successful",Crowdfunding!G158,"")</f>
        <v/>
      </c>
      <c r="B158" t="str">
        <f>IF(Crowdfunding!$G$2:$G$1001 = "successful",Crowdfunding!H158,"")</f>
        <v/>
      </c>
      <c r="D158" t="str">
        <f>IF(Crowdfunding!G158 = "failed",Crowdfunding!G158,"")</f>
        <v/>
      </c>
      <c r="E158" t="str">
        <f>IF(Crowdfunding!G158 = "failed",Crowdfunding!H158,"")</f>
        <v/>
      </c>
    </row>
    <row r="159" spans="1:5" x14ac:dyDescent="0.25">
      <c r="A159" t="str">
        <f>IF(Crowdfunding!$G$2:$G$1001 = "successful",Crowdfunding!G159,"")</f>
        <v/>
      </c>
      <c r="B159" t="str">
        <f>IF(Crowdfunding!$G$2:$G$1001 = "successful",Crowdfunding!H159,"")</f>
        <v/>
      </c>
      <c r="D159" t="str">
        <f>IF(Crowdfunding!G159 = "failed",Crowdfunding!G159,"")</f>
        <v>failed</v>
      </c>
      <c r="E159">
        <f>IF(Crowdfunding!G159 = "failed",Crowdfunding!H159,"")</f>
        <v>30</v>
      </c>
    </row>
    <row r="160" spans="1:5" x14ac:dyDescent="0.25">
      <c r="A160" t="str">
        <f>IF(Crowdfunding!$G$2:$G$1001 = "successful",Crowdfunding!G160,"")</f>
        <v>successful</v>
      </c>
      <c r="B160">
        <f>IF(Crowdfunding!$G$2:$G$1001 = "successful",Crowdfunding!H160,"")</f>
        <v>41</v>
      </c>
      <c r="D160" t="str">
        <f>IF(Crowdfunding!G160 = "failed",Crowdfunding!G160,"")</f>
        <v/>
      </c>
      <c r="E160" t="str">
        <f>IF(Crowdfunding!G160 = "failed",Crowdfunding!H160,"")</f>
        <v/>
      </c>
    </row>
    <row r="161" spans="1:5" x14ac:dyDescent="0.25">
      <c r="A161" t="str">
        <f>IF(Crowdfunding!$G$2:$G$1001 = "successful",Crowdfunding!G161,"")</f>
        <v>successful</v>
      </c>
      <c r="B161">
        <f>IF(Crowdfunding!$G$2:$G$1001 = "successful",Crowdfunding!H161,"")</f>
        <v>1821</v>
      </c>
      <c r="D161" t="str">
        <f>IF(Crowdfunding!G161 = "failed",Crowdfunding!G161,"")</f>
        <v/>
      </c>
      <c r="E161" t="str">
        <f>IF(Crowdfunding!G161 = "failed",Crowdfunding!H161,"")</f>
        <v/>
      </c>
    </row>
    <row r="162" spans="1:5" x14ac:dyDescent="0.25">
      <c r="A162" t="str">
        <f>IF(Crowdfunding!$G$2:$G$1001 = "successful",Crowdfunding!G162,"")</f>
        <v>successful</v>
      </c>
      <c r="B162">
        <f>IF(Crowdfunding!$G$2:$G$1001 = "successful",Crowdfunding!H162,"")</f>
        <v>164</v>
      </c>
      <c r="D162" t="str">
        <f>IF(Crowdfunding!G162 = "failed",Crowdfunding!G162,"")</f>
        <v/>
      </c>
      <c r="E162" t="str">
        <f>IF(Crowdfunding!G162 = "failed",Crowdfunding!H162,"")</f>
        <v/>
      </c>
    </row>
    <row r="163" spans="1:5" x14ac:dyDescent="0.25">
      <c r="A163" t="str">
        <f>IF(Crowdfunding!$G$2:$G$1001 = "successful",Crowdfunding!G163,"")</f>
        <v/>
      </c>
      <c r="B163" t="str">
        <f>IF(Crowdfunding!$G$2:$G$1001 = "successful",Crowdfunding!H163,"")</f>
        <v/>
      </c>
      <c r="D163" t="str">
        <f>IF(Crowdfunding!G163 = "failed",Crowdfunding!G163,"")</f>
        <v>failed</v>
      </c>
      <c r="E163">
        <f>IF(Crowdfunding!G163 = "failed",Crowdfunding!H163,"")</f>
        <v>75</v>
      </c>
    </row>
    <row r="164" spans="1:5" x14ac:dyDescent="0.25">
      <c r="A164" t="str">
        <f>IF(Crowdfunding!$G$2:$G$1001 = "successful",Crowdfunding!G164,"")</f>
        <v>successful</v>
      </c>
      <c r="B164">
        <f>IF(Crowdfunding!$G$2:$G$1001 = "successful",Crowdfunding!H164,"")</f>
        <v>157</v>
      </c>
      <c r="D164" t="str">
        <f>IF(Crowdfunding!G164 = "failed",Crowdfunding!G164,"")</f>
        <v/>
      </c>
      <c r="E164" t="str">
        <f>IF(Crowdfunding!G164 = "failed",Crowdfunding!H164,"")</f>
        <v/>
      </c>
    </row>
    <row r="165" spans="1:5" x14ac:dyDescent="0.25">
      <c r="A165" t="str">
        <f>IF(Crowdfunding!$G$2:$G$1001 = "successful",Crowdfunding!G165,"")</f>
        <v>successful</v>
      </c>
      <c r="B165">
        <f>IF(Crowdfunding!$G$2:$G$1001 = "successful",Crowdfunding!H165,"")</f>
        <v>246</v>
      </c>
      <c r="D165" t="str">
        <f>IF(Crowdfunding!G165 = "failed",Crowdfunding!G165,"")</f>
        <v/>
      </c>
      <c r="E165" t="str">
        <f>IF(Crowdfunding!G165 = "failed",Crowdfunding!H165,"")</f>
        <v/>
      </c>
    </row>
    <row r="166" spans="1:5" x14ac:dyDescent="0.25">
      <c r="A166" t="str">
        <f>IF(Crowdfunding!$G$2:$G$1001 = "successful",Crowdfunding!G166,"")</f>
        <v>successful</v>
      </c>
      <c r="B166">
        <f>IF(Crowdfunding!$G$2:$G$1001 = "successful",Crowdfunding!H166,"")</f>
        <v>1396</v>
      </c>
      <c r="D166" t="str">
        <f>IF(Crowdfunding!G166 = "failed",Crowdfunding!G166,"")</f>
        <v/>
      </c>
      <c r="E166" t="str">
        <f>IF(Crowdfunding!G166 = "failed",Crowdfunding!H166,"")</f>
        <v/>
      </c>
    </row>
    <row r="167" spans="1:5" x14ac:dyDescent="0.25">
      <c r="A167" t="str">
        <f>IF(Crowdfunding!$G$2:$G$1001 = "successful",Crowdfunding!G167,"")</f>
        <v>successful</v>
      </c>
      <c r="B167">
        <f>IF(Crowdfunding!$G$2:$G$1001 = "successful",Crowdfunding!H167,"")</f>
        <v>2506</v>
      </c>
      <c r="D167" t="str">
        <f>IF(Crowdfunding!G167 = "failed",Crowdfunding!G167,"")</f>
        <v/>
      </c>
      <c r="E167" t="str">
        <f>IF(Crowdfunding!G167 = "failed",Crowdfunding!H167,"")</f>
        <v/>
      </c>
    </row>
    <row r="168" spans="1:5" x14ac:dyDescent="0.25">
      <c r="A168" t="str">
        <f>IF(Crowdfunding!$G$2:$G$1001 = "successful",Crowdfunding!G168,"")</f>
        <v>successful</v>
      </c>
      <c r="B168">
        <f>IF(Crowdfunding!$G$2:$G$1001 = "successful",Crowdfunding!H168,"")</f>
        <v>244</v>
      </c>
      <c r="D168" t="str">
        <f>IF(Crowdfunding!G168 = "failed",Crowdfunding!G168,"")</f>
        <v/>
      </c>
      <c r="E168" t="str">
        <f>IF(Crowdfunding!G168 = "failed",Crowdfunding!H168,"")</f>
        <v/>
      </c>
    </row>
    <row r="169" spans="1:5" x14ac:dyDescent="0.25">
      <c r="A169" t="str">
        <f>IF(Crowdfunding!$G$2:$G$1001 = "successful",Crowdfunding!G169,"")</f>
        <v>successful</v>
      </c>
      <c r="B169">
        <f>IF(Crowdfunding!$G$2:$G$1001 = "successful",Crowdfunding!H169,"")</f>
        <v>146</v>
      </c>
      <c r="D169" t="str">
        <f>IF(Crowdfunding!G169 = "failed",Crowdfunding!G169,"")</f>
        <v/>
      </c>
      <c r="E169" t="str">
        <f>IF(Crowdfunding!G169 = "failed",Crowdfunding!H169,"")</f>
        <v/>
      </c>
    </row>
    <row r="170" spans="1:5" x14ac:dyDescent="0.25">
      <c r="A170" t="str">
        <f>IF(Crowdfunding!$G$2:$G$1001 = "successful",Crowdfunding!G170,"")</f>
        <v/>
      </c>
      <c r="B170" t="str">
        <f>IF(Crowdfunding!$G$2:$G$1001 = "successful",Crowdfunding!H170,"")</f>
        <v/>
      </c>
      <c r="D170" t="str">
        <f>IF(Crowdfunding!G170 = "failed",Crowdfunding!G170,"")</f>
        <v>failed</v>
      </c>
      <c r="E170">
        <f>IF(Crowdfunding!G170 = "failed",Crowdfunding!H170,"")</f>
        <v>955</v>
      </c>
    </row>
    <row r="171" spans="1:5" x14ac:dyDescent="0.25">
      <c r="A171" t="str">
        <f>IF(Crowdfunding!$G$2:$G$1001 = "successful",Crowdfunding!G171,"")</f>
        <v>successful</v>
      </c>
      <c r="B171">
        <f>IF(Crowdfunding!$G$2:$G$1001 = "successful",Crowdfunding!H171,"")</f>
        <v>1267</v>
      </c>
      <c r="D171" t="str">
        <f>IF(Crowdfunding!G171 = "failed",Crowdfunding!G171,"")</f>
        <v/>
      </c>
      <c r="E171" t="str">
        <f>IF(Crowdfunding!G171 = "failed",Crowdfunding!H171,"")</f>
        <v/>
      </c>
    </row>
    <row r="172" spans="1:5" x14ac:dyDescent="0.25">
      <c r="A172" t="str">
        <f>IF(Crowdfunding!$G$2:$G$1001 = "successful",Crowdfunding!G172,"")</f>
        <v/>
      </c>
      <c r="B172" t="str">
        <f>IF(Crowdfunding!$G$2:$G$1001 = "successful",Crowdfunding!H172,"")</f>
        <v/>
      </c>
      <c r="D172" t="str">
        <f>IF(Crowdfunding!G172 = "failed",Crowdfunding!G172,"")</f>
        <v>failed</v>
      </c>
      <c r="E172">
        <f>IF(Crowdfunding!G172 = "failed",Crowdfunding!H172,"")</f>
        <v>67</v>
      </c>
    </row>
    <row r="173" spans="1:5" x14ac:dyDescent="0.25">
      <c r="A173" t="str">
        <f>IF(Crowdfunding!$G$2:$G$1001 = "successful",Crowdfunding!G173,"")</f>
        <v/>
      </c>
      <c r="B173" t="str">
        <f>IF(Crowdfunding!$G$2:$G$1001 = "successful",Crowdfunding!H173,"")</f>
        <v/>
      </c>
      <c r="D173" t="str">
        <f>IF(Crowdfunding!G173 = "failed",Crowdfunding!G173,"")</f>
        <v>failed</v>
      </c>
      <c r="E173">
        <f>IF(Crowdfunding!G173 = "failed",Crowdfunding!H173,"")</f>
        <v>5</v>
      </c>
    </row>
    <row r="174" spans="1:5" x14ac:dyDescent="0.25">
      <c r="A174" t="str">
        <f>IF(Crowdfunding!$G$2:$G$1001 = "successful",Crowdfunding!G174,"")</f>
        <v/>
      </c>
      <c r="B174" t="str">
        <f>IF(Crowdfunding!$G$2:$G$1001 = "successful",Crowdfunding!H174,"")</f>
        <v/>
      </c>
      <c r="D174" t="str">
        <f>IF(Crowdfunding!G174 = "failed",Crowdfunding!G174,"")</f>
        <v>failed</v>
      </c>
      <c r="E174">
        <f>IF(Crowdfunding!G174 = "failed",Crowdfunding!H174,"")</f>
        <v>26</v>
      </c>
    </row>
    <row r="175" spans="1:5" x14ac:dyDescent="0.25">
      <c r="A175" t="str">
        <f>IF(Crowdfunding!$G$2:$G$1001 = "successful",Crowdfunding!G175,"")</f>
        <v>successful</v>
      </c>
      <c r="B175">
        <f>IF(Crowdfunding!$G$2:$G$1001 = "successful",Crowdfunding!H175,"")</f>
        <v>1561</v>
      </c>
      <c r="D175" t="str">
        <f>IF(Crowdfunding!G175 = "failed",Crowdfunding!G175,"")</f>
        <v/>
      </c>
      <c r="E175" t="str">
        <f>IF(Crowdfunding!G175 = "failed",Crowdfunding!H175,"")</f>
        <v/>
      </c>
    </row>
    <row r="176" spans="1:5" x14ac:dyDescent="0.25">
      <c r="A176" t="str">
        <f>IF(Crowdfunding!$G$2:$G$1001 = "successful",Crowdfunding!G176,"")</f>
        <v>successful</v>
      </c>
      <c r="B176">
        <f>IF(Crowdfunding!$G$2:$G$1001 = "successful",Crowdfunding!H176,"")</f>
        <v>48</v>
      </c>
      <c r="D176" t="str">
        <f>IF(Crowdfunding!G176 = "failed",Crowdfunding!G176,"")</f>
        <v/>
      </c>
      <c r="E176" t="str">
        <f>IF(Crowdfunding!G176 = "failed",Crowdfunding!H176,"")</f>
        <v/>
      </c>
    </row>
    <row r="177" spans="1:5" x14ac:dyDescent="0.25">
      <c r="A177" t="str">
        <f>IF(Crowdfunding!$G$2:$G$1001 = "successful",Crowdfunding!G177,"")</f>
        <v/>
      </c>
      <c r="B177" t="str">
        <f>IF(Crowdfunding!$G$2:$G$1001 = "successful",Crowdfunding!H177,"")</f>
        <v/>
      </c>
      <c r="D177" t="str">
        <f>IF(Crowdfunding!G177 = "failed",Crowdfunding!G177,"")</f>
        <v>failed</v>
      </c>
      <c r="E177">
        <f>IF(Crowdfunding!G177 = "failed",Crowdfunding!H177,"")</f>
        <v>1130</v>
      </c>
    </row>
    <row r="178" spans="1:5" x14ac:dyDescent="0.25">
      <c r="A178" t="str">
        <f>IF(Crowdfunding!$G$2:$G$1001 = "successful",Crowdfunding!G178,"")</f>
        <v/>
      </c>
      <c r="B178" t="str">
        <f>IF(Crowdfunding!$G$2:$G$1001 = "successful",Crowdfunding!H178,"")</f>
        <v/>
      </c>
      <c r="D178" t="str">
        <f>IF(Crowdfunding!G178 = "failed",Crowdfunding!G178,"")</f>
        <v>failed</v>
      </c>
      <c r="E178">
        <f>IF(Crowdfunding!G178 = "failed",Crowdfunding!H178,"")</f>
        <v>782</v>
      </c>
    </row>
    <row r="179" spans="1:5" x14ac:dyDescent="0.25">
      <c r="A179" t="str">
        <f>IF(Crowdfunding!$G$2:$G$1001 = "successful",Crowdfunding!G179,"")</f>
        <v>successful</v>
      </c>
      <c r="B179">
        <f>IF(Crowdfunding!$G$2:$G$1001 = "successful",Crowdfunding!H179,"")</f>
        <v>2739</v>
      </c>
      <c r="D179" t="str">
        <f>IF(Crowdfunding!G179 = "failed",Crowdfunding!G179,"")</f>
        <v/>
      </c>
      <c r="E179" t="str">
        <f>IF(Crowdfunding!G179 = "failed",Crowdfunding!H179,"")</f>
        <v/>
      </c>
    </row>
    <row r="180" spans="1:5" x14ac:dyDescent="0.25">
      <c r="A180" t="str">
        <f>IF(Crowdfunding!$G$2:$G$1001 = "successful",Crowdfunding!G180,"")</f>
        <v/>
      </c>
      <c r="B180" t="str">
        <f>IF(Crowdfunding!$G$2:$G$1001 = "successful",Crowdfunding!H180,"")</f>
        <v/>
      </c>
      <c r="D180" t="str">
        <f>IF(Crowdfunding!G180 = "failed",Crowdfunding!G180,"")</f>
        <v>failed</v>
      </c>
      <c r="E180">
        <f>IF(Crowdfunding!G180 = "failed",Crowdfunding!H180,"")</f>
        <v>210</v>
      </c>
    </row>
    <row r="181" spans="1:5" x14ac:dyDescent="0.25">
      <c r="A181" t="str">
        <f>IF(Crowdfunding!$G$2:$G$1001 = "successful",Crowdfunding!G181,"")</f>
        <v>successful</v>
      </c>
      <c r="B181">
        <f>IF(Crowdfunding!$G$2:$G$1001 = "successful",Crowdfunding!H181,"")</f>
        <v>3537</v>
      </c>
      <c r="D181" t="str">
        <f>IF(Crowdfunding!G181 = "failed",Crowdfunding!G181,"")</f>
        <v/>
      </c>
      <c r="E181" t="str">
        <f>IF(Crowdfunding!G181 = "failed",Crowdfunding!H181,"")</f>
        <v/>
      </c>
    </row>
    <row r="182" spans="1:5" x14ac:dyDescent="0.25">
      <c r="A182" t="str">
        <f>IF(Crowdfunding!$G$2:$G$1001 = "successful",Crowdfunding!G182,"")</f>
        <v>successful</v>
      </c>
      <c r="B182">
        <f>IF(Crowdfunding!$G$2:$G$1001 = "successful",Crowdfunding!H182,"")</f>
        <v>2107</v>
      </c>
      <c r="D182" t="str">
        <f>IF(Crowdfunding!G182 = "failed",Crowdfunding!G182,"")</f>
        <v/>
      </c>
      <c r="E182" t="str">
        <f>IF(Crowdfunding!G182 = "failed",Crowdfunding!H182,"")</f>
        <v/>
      </c>
    </row>
    <row r="183" spans="1:5" x14ac:dyDescent="0.25">
      <c r="A183" t="str">
        <f>IF(Crowdfunding!$G$2:$G$1001 = "successful",Crowdfunding!G183,"")</f>
        <v/>
      </c>
      <c r="B183" t="str">
        <f>IF(Crowdfunding!$G$2:$G$1001 = "successful",Crowdfunding!H183,"")</f>
        <v/>
      </c>
      <c r="D183" t="str">
        <f>IF(Crowdfunding!G183 = "failed",Crowdfunding!G183,"")</f>
        <v>failed</v>
      </c>
      <c r="E183">
        <f>IF(Crowdfunding!G183 = "failed",Crowdfunding!H183,"")</f>
        <v>136</v>
      </c>
    </row>
    <row r="184" spans="1:5" x14ac:dyDescent="0.25">
      <c r="A184" t="str">
        <f>IF(Crowdfunding!$G$2:$G$1001 = "successful",Crowdfunding!G184,"")</f>
        <v>successful</v>
      </c>
      <c r="B184">
        <f>IF(Crowdfunding!$G$2:$G$1001 = "successful",Crowdfunding!H184,"")</f>
        <v>3318</v>
      </c>
      <c r="D184" t="str">
        <f>IF(Crowdfunding!G184 = "failed",Crowdfunding!G184,"")</f>
        <v/>
      </c>
      <c r="E184" t="str">
        <f>IF(Crowdfunding!G184 = "failed",Crowdfunding!H184,"")</f>
        <v/>
      </c>
    </row>
    <row r="185" spans="1:5" x14ac:dyDescent="0.25">
      <c r="A185" t="str">
        <f>IF(Crowdfunding!$G$2:$G$1001 = "successful",Crowdfunding!G185,"")</f>
        <v/>
      </c>
      <c r="B185" t="str">
        <f>IF(Crowdfunding!$G$2:$G$1001 = "successful",Crowdfunding!H185,"")</f>
        <v/>
      </c>
      <c r="D185" t="str">
        <f>IF(Crowdfunding!G185 = "failed",Crowdfunding!G185,"")</f>
        <v>failed</v>
      </c>
      <c r="E185">
        <f>IF(Crowdfunding!G185 = "failed",Crowdfunding!H185,"")</f>
        <v>86</v>
      </c>
    </row>
    <row r="186" spans="1:5" x14ac:dyDescent="0.25">
      <c r="A186" t="str">
        <f>IF(Crowdfunding!$G$2:$G$1001 = "successful",Crowdfunding!G186,"")</f>
        <v>successful</v>
      </c>
      <c r="B186">
        <f>IF(Crowdfunding!$G$2:$G$1001 = "successful",Crowdfunding!H186,"")</f>
        <v>340</v>
      </c>
      <c r="D186" t="str">
        <f>IF(Crowdfunding!G186 = "failed",Crowdfunding!G186,"")</f>
        <v/>
      </c>
      <c r="E186" t="str">
        <f>IF(Crowdfunding!G186 = "failed",Crowdfunding!H186,"")</f>
        <v/>
      </c>
    </row>
    <row r="187" spans="1:5" x14ac:dyDescent="0.25">
      <c r="A187" t="str">
        <f>IF(Crowdfunding!$G$2:$G$1001 = "successful",Crowdfunding!G187,"")</f>
        <v/>
      </c>
      <c r="B187" t="str">
        <f>IF(Crowdfunding!$G$2:$G$1001 = "successful",Crowdfunding!H187,"")</f>
        <v/>
      </c>
      <c r="D187" t="str">
        <f>IF(Crowdfunding!G187 = "failed",Crowdfunding!G187,"")</f>
        <v>failed</v>
      </c>
      <c r="E187">
        <f>IF(Crowdfunding!G187 = "failed",Crowdfunding!H187,"")</f>
        <v>19</v>
      </c>
    </row>
    <row r="188" spans="1:5" x14ac:dyDescent="0.25">
      <c r="A188" t="str">
        <f>IF(Crowdfunding!$G$2:$G$1001 = "successful",Crowdfunding!G188,"")</f>
        <v/>
      </c>
      <c r="B188" t="str">
        <f>IF(Crowdfunding!$G$2:$G$1001 = "successful",Crowdfunding!H188,"")</f>
        <v/>
      </c>
      <c r="D188" t="str">
        <f>IF(Crowdfunding!G188 = "failed",Crowdfunding!G188,"")</f>
        <v>failed</v>
      </c>
      <c r="E188">
        <f>IF(Crowdfunding!G188 = "failed",Crowdfunding!H188,"")</f>
        <v>886</v>
      </c>
    </row>
    <row r="189" spans="1:5" x14ac:dyDescent="0.25">
      <c r="A189" t="str">
        <f>IF(Crowdfunding!$G$2:$G$1001 = "successful",Crowdfunding!G189,"")</f>
        <v>successful</v>
      </c>
      <c r="B189">
        <f>IF(Crowdfunding!$G$2:$G$1001 = "successful",Crowdfunding!H189,"")</f>
        <v>1442</v>
      </c>
      <c r="D189" t="str">
        <f>IF(Crowdfunding!G189 = "failed",Crowdfunding!G189,"")</f>
        <v/>
      </c>
      <c r="E189" t="str">
        <f>IF(Crowdfunding!G189 = "failed",Crowdfunding!H189,"")</f>
        <v/>
      </c>
    </row>
    <row r="190" spans="1:5" x14ac:dyDescent="0.25">
      <c r="A190" t="str">
        <f>IF(Crowdfunding!$G$2:$G$1001 = "successful",Crowdfunding!G190,"")</f>
        <v/>
      </c>
      <c r="B190" t="str">
        <f>IF(Crowdfunding!$G$2:$G$1001 = "successful",Crowdfunding!H190,"")</f>
        <v/>
      </c>
      <c r="D190" t="str">
        <f>IF(Crowdfunding!G190 = "failed",Crowdfunding!G190,"")</f>
        <v>failed</v>
      </c>
      <c r="E190">
        <f>IF(Crowdfunding!G190 = "failed",Crowdfunding!H190,"")</f>
        <v>35</v>
      </c>
    </row>
    <row r="191" spans="1:5" x14ac:dyDescent="0.25">
      <c r="A191" t="str">
        <f>IF(Crowdfunding!$G$2:$G$1001 = "successful",Crowdfunding!G191,"")</f>
        <v/>
      </c>
      <c r="B191" t="str">
        <f>IF(Crowdfunding!$G$2:$G$1001 = "successful",Crowdfunding!H191,"")</f>
        <v/>
      </c>
      <c r="D191" t="str">
        <f>IF(Crowdfunding!G191 = "failed",Crowdfunding!G191,"")</f>
        <v/>
      </c>
      <c r="E191" t="str">
        <f>IF(Crowdfunding!G191 = "failed",Crowdfunding!H191,"")</f>
        <v/>
      </c>
    </row>
    <row r="192" spans="1:5" x14ac:dyDescent="0.25">
      <c r="A192" t="str">
        <f>IF(Crowdfunding!$G$2:$G$1001 = "successful",Crowdfunding!G192,"")</f>
        <v/>
      </c>
      <c r="B192" t="str">
        <f>IF(Crowdfunding!$G$2:$G$1001 = "successful",Crowdfunding!H192,"")</f>
        <v/>
      </c>
      <c r="D192" t="str">
        <f>IF(Crowdfunding!G192 = "failed",Crowdfunding!G192,"")</f>
        <v>failed</v>
      </c>
      <c r="E192">
        <f>IF(Crowdfunding!G192 = "failed",Crowdfunding!H192,"")</f>
        <v>24</v>
      </c>
    </row>
    <row r="193" spans="1:5" x14ac:dyDescent="0.25">
      <c r="A193" t="str">
        <f>IF(Crowdfunding!$G$2:$G$1001 = "successful",Crowdfunding!G193,"")</f>
        <v/>
      </c>
      <c r="B193" t="str">
        <f>IF(Crowdfunding!$G$2:$G$1001 = "successful",Crowdfunding!H193,"")</f>
        <v/>
      </c>
      <c r="D193" t="str">
        <f>IF(Crowdfunding!G193 = "failed",Crowdfunding!G193,"")</f>
        <v>failed</v>
      </c>
      <c r="E193">
        <f>IF(Crowdfunding!G193 = "failed",Crowdfunding!H193,"")</f>
        <v>86</v>
      </c>
    </row>
    <row r="194" spans="1:5" x14ac:dyDescent="0.25">
      <c r="A194" t="str">
        <f>IF(Crowdfunding!$G$2:$G$1001 = "successful",Crowdfunding!G194,"")</f>
        <v/>
      </c>
      <c r="B194" t="str">
        <f>IF(Crowdfunding!$G$2:$G$1001 = "successful",Crowdfunding!H194,"")</f>
        <v/>
      </c>
      <c r="D194" t="str">
        <f>IF(Crowdfunding!G194 = "failed",Crowdfunding!G194,"")</f>
        <v>failed</v>
      </c>
      <c r="E194">
        <f>IF(Crowdfunding!G194 = "failed",Crowdfunding!H194,"")</f>
        <v>243</v>
      </c>
    </row>
    <row r="195" spans="1:5" x14ac:dyDescent="0.25">
      <c r="A195" t="str">
        <f>IF(Crowdfunding!$G$2:$G$1001 = "successful",Crowdfunding!G195,"")</f>
        <v/>
      </c>
      <c r="B195" t="str">
        <f>IF(Crowdfunding!$G$2:$G$1001 = "successful",Crowdfunding!H195,"")</f>
        <v/>
      </c>
      <c r="D195" t="str">
        <f>IF(Crowdfunding!G195 = "failed",Crowdfunding!G195,"")</f>
        <v>failed</v>
      </c>
      <c r="E195">
        <f>IF(Crowdfunding!G195 = "failed",Crowdfunding!H195,"")</f>
        <v>65</v>
      </c>
    </row>
    <row r="196" spans="1:5" x14ac:dyDescent="0.25">
      <c r="A196" t="str">
        <f>IF(Crowdfunding!$G$2:$G$1001 = "successful",Crowdfunding!G196,"")</f>
        <v>successful</v>
      </c>
      <c r="B196">
        <f>IF(Crowdfunding!$G$2:$G$1001 = "successful",Crowdfunding!H196,"")</f>
        <v>126</v>
      </c>
      <c r="D196" t="str">
        <f>IF(Crowdfunding!G196 = "failed",Crowdfunding!G196,"")</f>
        <v/>
      </c>
      <c r="E196" t="str">
        <f>IF(Crowdfunding!G196 = "failed",Crowdfunding!H196,"")</f>
        <v/>
      </c>
    </row>
    <row r="197" spans="1:5" x14ac:dyDescent="0.25">
      <c r="A197" t="str">
        <f>IF(Crowdfunding!$G$2:$G$1001 = "successful",Crowdfunding!G197,"")</f>
        <v>successful</v>
      </c>
      <c r="B197">
        <f>IF(Crowdfunding!$G$2:$G$1001 = "successful",Crowdfunding!H197,"")</f>
        <v>524</v>
      </c>
      <c r="D197" t="str">
        <f>IF(Crowdfunding!G197 = "failed",Crowdfunding!G197,"")</f>
        <v/>
      </c>
      <c r="E197" t="str">
        <f>IF(Crowdfunding!G197 = "failed",Crowdfunding!H197,"")</f>
        <v/>
      </c>
    </row>
    <row r="198" spans="1:5" x14ac:dyDescent="0.25">
      <c r="A198" t="str">
        <f>IF(Crowdfunding!$G$2:$G$1001 = "successful",Crowdfunding!G198,"")</f>
        <v/>
      </c>
      <c r="B198" t="str">
        <f>IF(Crowdfunding!$G$2:$G$1001 = "successful",Crowdfunding!H198,"")</f>
        <v/>
      </c>
      <c r="D198" t="str">
        <f>IF(Crowdfunding!G198 = "failed",Crowdfunding!G198,"")</f>
        <v>failed</v>
      </c>
      <c r="E198">
        <f>IF(Crowdfunding!G198 = "failed",Crowdfunding!H198,"")</f>
        <v>100</v>
      </c>
    </row>
    <row r="199" spans="1:5" x14ac:dyDescent="0.25">
      <c r="A199" t="str">
        <f>IF(Crowdfunding!$G$2:$G$1001 = "successful",Crowdfunding!G199,"")</f>
        <v>successful</v>
      </c>
      <c r="B199">
        <f>IF(Crowdfunding!$G$2:$G$1001 = "successful",Crowdfunding!H199,"")</f>
        <v>1989</v>
      </c>
      <c r="D199" t="str">
        <f>IF(Crowdfunding!G199 = "failed",Crowdfunding!G199,"")</f>
        <v/>
      </c>
      <c r="E199" t="str">
        <f>IF(Crowdfunding!G199 = "failed",Crowdfunding!H199,"")</f>
        <v/>
      </c>
    </row>
    <row r="200" spans="1:5" x14ac:dyDescent="0.25">
      <c r="A200" t="str">
        <f>IF(Crowdfunding!$G$2:$G$1001 = "successful",Crowdfunding!G200,"")</f>
        <v/>
      </c>
      <c r="B200" t="str">
        <f>IF(Crowdfunding!$G$2:$G$1001 = "successful",Crowdfunding!H200,"")</f>
        <v/>
      </c>
      <c r="D200" t="str">
        <f>IF(Crowdfunding!G200 = "failed",Crowdfunding!G200,"")</f>
        <v>failed</v>
      </c>
      <c r="E200">
        <f>IF(Crowdfunding!G200 = "failed",Crowdfunding!H200,"")</f>
        <v>168</v>
      </c>
    </row>
    <row r="201" spans="1:5" x14ac:dyDescent="0.25">
      <c r="A201" t="str">
        <f>IF(Crowdfunding!$G$2:$G$1001 = "successful",Crowdfunding!G201,"")</f>
        <v/>
      </c>
      <c r="B201" t="str">
        <f>IF(Crowdfunding!$G$2:$G$1001 = "successful",Crowdfunding!H201,"")</f>
        <v/>
      </c>
      <c r="D201" t="str">
        <f>IF(Crowdfunding!G201 = "failed",Crowdfunding!G201,"")</f>
        <v>failed</v>
      </c>
      <c r="E201">
        <f>IF(Crowdfunding!G201 = "failed",Crowdfunding!H201,"")</f>
        <v>13</v>
      </c>
    </row>
    <row r="202" spans="1:5" x14ac:dyDescent="0.25">
      <c r="A202" t="str">
        <f>IF(Crowdfunding!$G$2:$G$1001 = "successful",Crowdfunding!G202,"")</f>
        <v/>
      </c>
      <c r="B202" t="str">
        <f>IF(Crowdfunding!$G$2:$G$1001 = "successful",Crowdfunding!H202,"")</f>
        <v/>
      </c>
      <c r="D202" t="str">
        <f>IF(Crowdfunding!G202 = "failed",Crowdfunding!G202,"")</f>
        <v>failed</v>
      </c>
      <c r="E202">
        <f>IF(Crowdfunding!G202 = "failed",Crowdfunding!H202,"")</f>
        <v>1</v>
      </c>
    </row>
    <row r="203" spans="1:5" x14ac:dyDescent="0.25">
      <c r="A203" t="str">
        <f>IF(Crowdfunding!$G$2:$G$1001 = "successful",Crowdfunding!G203,"")</f>
        <v>successful</v>
      </c>
      <c r="B203">
        <f>IF(Crowdfunding!$G$2:$G$1001 = "successful",Crowdfunding!H203,"")</f>
        <v>157</v>
      </c>
      <c r="D203" t="str">
        <f>IF(Crowdfunding!G203 = "failed",Crowdfunding!G203,"")</f>
        <v/>
      </c>
      <c r="E203" t="str">
        <f>IF(Crowdfunding!G203 = "failed",Crowdfunding!H203,"")</f>
        <v/>
      </c>
    </row>
    <row r="204" spans="1:5" x14ac:dyDescent="0.25">
      <c r="A204" t="str">
        <f>IF(Crowdfunding!$G$2:$G$1001 = "successful",Crowdfunding!G204,"")</f>
        <v/>
      </c>
      <c r="B204" t="str">
        <f>IF(Crowdfunding!$G$2:$G$1001 = "successful",Crowdfunding!H204,"")</f>
        <v/>
      </c>
      <c r="D204" t="str">
        <f>IF(Crowdfunding!G204 = "failed",Crowdfunding!G204,"")</f>
        <v/>
      </c>
      <c r="E204" t="str">
        <f>IF(Crowdfunding!G204 = "failed",Crowdfunding!H204,"")</f>
        <v/>
      </c>
    </row>
    <row r="205" spans="1:5" x14ac:dyDescent="0.25">
      <c r="A205" t="str">
        <f>IF(Crowdfunding!$G$2:$G$1001 = "successful",Crowdfunding!G205,"")</f>
        <v>successful</v>
      </c>
      <c r="B205">
        <f>IF(Crowdfunding!$G$2:$G$1001 = "successful",Crowdfunding!H205,"")</f>
        <v>4498</v>
      </c>
      <c r="D205" t="str">
        <f>IF(Crowdfunding!G205 = "failed",Crowdfunding!G205,"")</f>
        <v/>
      </c>
      <c r="E205" t="str">
        <f>IF(Crowdfunding!G205 = "failed",Crowdfunding!H205,"")</f>
        <v/>
      </c>
    </row>
    <row r="206" spans="1:5" x14ac:dyDescent="0.25">
      <c r="A206" t="str">
        <f>IF(Crowdfunding!$G$2:$G$1001 = "successful",Crowdfunding!G206,"")</f>
        <v/>
      </c>
      <c r="B206" t="str">
        <f>IF(Crowdfunding!$G$2:$G$1001 = "successful",Crowdfunding!H206,"")</f>
        <v/>
      </c>
      <c r="D206" t="str">
        <f>IF(Crowdfunding!G206 = "failed",Crowdfunding!G206,"")</f>
        <v>failed</v>
      </c>
      <c r="E206">
        <f>IF(Crowdfunding!G206 = "failed",Crowdfunding!H206,"")</f>
        <v>40</v>
      </c>
    </row>
    <row r="207" spans="1:5" x14ac:dyDescent="0.25">
      <c r="A207" t="str">
        <f>IF(Crowdfunding!$G$2:$G$1001 = "successful",Crowdfunding!G207,"")</f>
        <v>successful</v>
      </c>
      <c r="B207">
        <f>IF(Crowdfunding!$G$2:$G$1001 = "successful",Crowdfunding!H207,"")</f>
        <v>80</v>
      </c>
      <c r="D207" t="str">
        <f>IF(Crowdfunding!G207 = "failed",Crowdfunding!G207,"")</f>
        <v/>
      </c>
      <c r="E207" t="str">
        <f>IF(Crowdfunding!G207 = "failed",Crowdfunding!H207,"")</f>
        <v/>
      </c>
    </row>
    <row r="208" spans="1:5" x14ac:dyDescent="0.25">
      <c r="A208" t="str">
        <f>IF(Crowdfunding!$G$2:$G$1001 = "successful",Crowdfunding!G208,"")</f>
        <v/>
      </c>
      <c r="B208" t="str">
        <f>IF(Crowdfunding!$G$2:$G$1001 = "successful",Crowdfunding!H208,"")</f>
        <v/>
      </c>
      <c r="D208" t="str">
        <f>IF(Crowdfunding!G208 = "failed",Crowdfunding!G208,"")</f>
        <v/>
      </c>
      <c r="E208" t="str">
        <f>IF(Crowdfunding!G208 = "failed",Crowdfunding!H208,"")</f>
        <v/>
      </c>
    </row>
    <row r="209" spans="1:5" x14ac:dyDescent="0.25">
      <c r="A209" t="str">
        <f>IF(Crowdfunding!$G$2:$G$1001 = "successful",Crowdfunding!G209,"")</f>
        <v>successful</v>
      </c>
      <c r="B209">
        <f>IF(Crowdfunding!$G$2:$G$1001 = "successful",Crowdfunding!H209,"")</f>
        <v>43</v>
      </c>
      <c r="D209" t="str">
        <f>IF(Crowdfunding!G209 = "failed",Crowdfunding!G209,"")</f>
        <v/>
      </c>
      <c r="E209" t="str">
        <f>IF(Crowdfunding!G209 = "failed",Crowdfunding!H209,"")</f>
        <v/>
      </c>
    </row>
    <row r="210" spans="1:5" x14ac:dyDescent="0.25">
      <c r="A210" t="str">
        <f>IF(Crowdfunding!$G$2:$G$1001 = "successful",Crowdfunding!G210,"")</f>
        <v>successful</v>
      </c>
      <c r="B210">
        <f>IF(Crowdfunding!$G$2:$G$1001 = "successful",Crowdfunding!H210,"")</f>
        <v>2053</v>
      </c>
      <c r="D210" t="str">
        <f>IF(Crowdfunding!G210 = "failed",Crowdfunding!G210,"")</f>
        <v/>
      </c>
      <c r="E210" t="str">
        <f>IF(Crowdfunding!G210 = "failed",Crowdfunding!H210,"")</f>
        <v/>
      </c>
    </row>
    <row r="211" spans="1:5" x14ac:dyDescent="0.25">
      <c r="A211" t="str">
        <f>IF(Crowdfunding!$G$2:$G$1001 = "successful",Crowdfunding!G211,"")</f>
        <v/>
      </c>
      <c r="B211" t="str">
        <f>IF(Crowdfunding!$G$2:$G$1001 = "successful",Crowdfunding!H211,"")</f>
        <v/>
      </c>
      <c r="D211" t="str">
        <f>IF(Crowdfunding!G211 = "failed",Crowdfunding!G211,"")</f>
        <v/>
      </c>
      <c r="E211" t="str">
        <f>IF(Crowdfunding!G211 = "failed",Crowdfunding!H211,"")</f>
        <v/>
      </c>
    </row>
    <row r="212" spans="1:5" x14ac:dyDescent="0.25">
      <c r="A212" t="str">
        <f>IF(Crowdfunding!$G$2:$G$1001 = "successful",Crowdfunding!G212,"")</f>
        <v/>
      </c>
      <c r="B212" t="str">
        <f>IF(Crowdfunding!$G$2:$G$1001 = "successful",Crowdfunding!H212,"")</f>
        <v/>
      </c>
      <c r="D212" t="str">
        <f>IF(Crowdfunding!G212 = "failed",Crowdfunding!G212,"")</f>
        <v>failed</v>
      </c>
      <c r="E212">
        <f>IF(Crowdfunding!G212 = "failed",Crowdfunding!H212,"")</f>
        <v>226</v>
      </c>
    </row>
    <row r="213" spans="1:5" x14ac:dyDescent="0.25">
      <c r="A213" t="str">
        <f>IF(Crowdfunding!$G$2:$G$1001 = "successful",Crowdfunding!G213,"")</f>
        <v/>
      </c>
      <c r="B213" t="str">
        <f>IF(Crowdfunding!$G$2:$G$1001 = "successful",Crowdfunding!H213,"")</f>
        <v/>
      </c>
      <c r="D213" t="str">
        <f>IF(Crowdfunding!G213 = "failed",Crowdfunding!G213,"")</f>
        <v>failed</v>
      </c>
      <c r="E213">
        <f>IF(Crowdfunding!G213 = "failed",Crowdfunding!H213,"")</f>
        <v>1625</v>
      </c>
    </row>
    <row r="214" spans="1:5" x14ac:dyDescent="0.25">
      <c r="A214" t="str">
        <f>IF(Crowdfunding!$G$2:$G$1001 = "successful",Crowdfunding!G214,"")</f>
        <v>successful</v>
      </c>
      <c r="B214">
        <f>IF(Crowdfunding!$G$2:$G$1001 = "successful",Crowdfunding!H214,"")</f>
        <v>168</v>
      </c>
      <c r="D214" t="str">
        <f>IF(Crowdfunding!G214 = "failed",Crowdfunding!G214,"")</f>
        <v/>
      </c>
      <c r="E214" t="str">
        <f>IF(Crowdfunding!G214 = "failed",Crowdfunding!H214,"")</f>
        <v/>
      </c>
    </row>
    <row r="215" spans="1:5" x14ac:dyDescent="0.25">
      <c r="A215" t="str">
        <f>IF(Crowdfunding!$G$2:$G$1001 = "successful",Crowdfunding!G215,"")</f>
        <v>successful</v>
      </c>
      <c r="B215">
        <f>IF(Crowdfunding!$G$2:$G$1001 = "successful",Crowdfunding!H215,"")</f>
        <v>4289</v>
      </c>
      <c r="D215" t="str">
        <f>IF(Crowdfunding!G215 = "failed",Crowdfunding!G215,"")</f>
        <v/>
      </c>
      <c r="E215" t="str">
        <f>IF(Crowdfunding!G215 = "failed",Crowdfunding!H215,"")</f>
        <v/>
      </c>
    </row>
    <row r="216" spans="1:5" x14ac:dyDescent="0.25">
      <c r="A216" t="str">
        <f>IF(Crowdfunding!$G$2:$G$1001 = "successful",Crowdfunding!G216,"")</f>
        <v>successful</v>
      </c>
      <c r="B216">
        <f>IF(Crowdfunding!$G$2:$G$1001 = "successful",Crowdfunding!H216,"")</f>
        <v>165</v>
      </c>
      <c r="D216" t="str">
        <f>IF(Crowdfunding!G216 = "failed",Crowdfunding!G216,"")</f>
        <v/>
      </c>
      <c r="E216" t="str">
        <f>IF(Crowdfunding!G216 = "failed",Crowdfunding!H216,"")</f>
        <v/>
      </c>
    </row>
    <row r="217" spans="1:5" x14ac:dyDescent="0.25">
      <c r="A217" t="str">
        <f>IF(Crowdfunding!$G$2:$G$1001 = "successful",Crowdfunding!G217,"")</f>
        <v/>
      </c>
      <c r="B217" t="str">
        <f>IF(Crowdfunding!$G$2:$G$1001 = "successful",Crowdfunding!H217,"")</f>
        <v/>
      </c>
      <c r="D217" t="str">
        <f>IF(Crowdfunding!G217 = "failed",Crowdfunding!G217,"")</f>
        <v>failed</v>
      </c>
      <c r="E217">
        <f>IF(Crowdfunding!G217 = "failed",Crowdfunding!H217,"")</f>
        <v>143</v>
      </c>
    </row>
    <row r="218" spans="1:5" x14ac:dyDescent="0.25">
      <c r="A218" t="str">
        <f>IF(Crowdfunding!$G$2:$G$1001 = "successful",Crowdfunding!G218,"")</f>
        <v>successful</v>
      </c>
      <c r="B218">
        <f>IF(Crowdfunding!$G$2:$G$1001 = "successful",Crowdfunding!H218,"")</f>
        <v>1815</v>
      </c>
      <c r="D218" t="str">
        <f>IF(Crowdfunding!G218 = "failed",Crowdfunding!G218,"")</f>
        <v/>
      </c>
      <c r="E218" t="str">
        <f>IF(Crowdfunding!G218 = "failed",Crowdfunding!H218,"")</f>
        <v/>
      </c>
    </row>
    <row r="219" spans="1:5" x14ac:dyDescent="0.25">
      <c r="A219" t="str">
        <f>IF(Crowdfunding!$G$2:$G$1001 = "successful",Crowdfunding!G219,"")</f>
        <v/>
      </c>
      <c r="B219" t="str">
        <f>IF(Crowdfunding!$G$2:$G$1001 = "successful",Crowdfunding!H219,"")</f>
        <v/>
      </c>
      <c r="D219" t="str">
        <f>IF(Crowdfunding!G219 = "failed",Crowdfunding!G219,"")</f>
        <v>failed</v>
      </c>
      <c r="E219">
        <f>IF(Crowdfunding!G219 = "failed",Crowdfunding!H219,"")</f>
        <v>934</v>
      </c>
    </row>
    <row r="220" spans="1:5" x14ac:dyDescent="0.25">
      <c r="A220" t="str">
        <f>IF(Crowdfunding!$G$2:$G$1001 = "successful",Crowdfunding!G220,"")</f>
        <v>successful</v>
      </c>
      <c r="B220">
        <f>IF(Crowdfunding!$G$2:$G$1001 = "successful",Crowdfunding!H220,"")</f>
        <v>397</v>
      </c>
      <c r="D220" t="str">
        <f>IF(Crowdfunding!G220 = "failed",Crowdfunding!G220,"")</f>
        <v/>
      </c>
      <c r="E220" t="str">
        <f>IF(Crowdfunding!G220 = "failed",Crowdfunding!H220,"")</f>
        <v/>
      </c>
    </row>
    <row r="221" spans="1:5" x14ac:dyDescent="0.25">
      <c r="A221" t="str">
        <f>IF(Crowdfunding!$G$2:$G$1001 = "successful",Crowdfunding!G221,"")</f>
        <v>successful</v>
      </c>
      <c r="B221">
        <f>IF(Crowdfunding!$G$2:$G$1001 = "successful",Crowdfunding!H221,"")</f>
        <v>1539</v>
      </c>
      <c r="D221" t="str">
        <f>IF(Crowdfunding!G221 = "failed",Crowdfunding!G221,"")</f>
        <v/>
      </c>
      <c r="E221" t="str">
        <f>IF(Crowdfunding!G221 = "failed",Crowdfunding!H221,"")</f>
        <v/>
      </c>
    </row>
    <row r="222" spans="1:5" x14ac:dyDescent="0.25">
      <c r="A222" t="str">
        <f>IF(Crowdfunding!$G$2:$G$1001 = "successful",Crowdfunding!G222,"")</f>
        <v/>
      </c>
      <c r="B222" t="str">
        <f>IF(Crowdfunding!$G$2:$G$1001 = "successful",Crowdfunding!H222,"")</f>
        <v/>
      </c>
      <c r="D222" t="str">
        <f>IF(Crowdfunding!G222 = "failed",Crowdfunding!G222,"")</f>
        <v>failed</v>
      </c>
      <c r="E222">
        <f>IF(Crowdfunding!G222 = "failed",Crowdfunding!H222,"")</f>
        <v>17</v>
      </c>
    </row>
    <row r="223" spans="1:5" x14ac:dyDescent="0.25">
      <c r="A223" t="str">
        <f>IF(Crowdfunding!$G$2:$G$1001 = "successful",Crowdfunding!G223,"")</f>
        <v/>
      </c>
      <c r="B223" t="str">
        <f>IF(Crowdfunding!$G$2:$G$1001 = "successful",Crowdfunding!H223,"")</f>
        <v/>
      </c>
      <c r="D223" t="str">
        <f>IF(Crowdfunding!G223 = "failed",Crowdfunding!G223,"")</f>
        <v>failed</v>
      </c>
      <c r="E223">
        <f>IF(Crowdfunding!G223 = "failed",Crowdfunding!H223,"")</f>
        <v>2179</v>
      </c>
    </row>
    <row r="224" spans="1:5" x14ac:dyDescent="0.25">
      <c r="A224" t="str">
        <f>IF(Crowdfunding!$G$2:$G$1001 = "successful",Crowdfunding!G224,"")</f>
        <v>successful</v>
      </c>
      <c r="B224">
        <f>IF(Crowdfunding!$G$2:$G$1001 = "successful",Crowdfunding!H224,"")</f>
        <v>138</v>
      </c>
      <c r="D224" t="str">
        <f>IF(Crowdfunding!G224 = "failed",Crowdfunding!G224,"")</f>
        <v/>
      </c>
      <c r="E224" t="str">
        <f>IF(Crowdfunding!G224 = "failed",Crowdfunding!H224,"")</f>
        <v/>
      </c>
    </row>
    <row r="225" spans="1:5" x14ac:dyDescent="0.25">
      <c r="A225" t="str">
        <f>IF(Crowdfunding!$G$2:$G$1001 = "successful",Crowdfunding!G225,"")</f>
        <v/>
      </c>
      <c r="B225" t="str">
        <f>IF(Crowdfunding!$G$2:$G$1001 = "successful",Crowdfunding!H225,"")</f>
        <v/>
      </c>
      <c r="D225" t="str">
        <f>IF(Crowdfunding!G225 = "failed",Crowdfunding!G225,"")</f>
        <v>failed</v>
      </c>
      <c r="E225">
        <f>IF(Crowdfunding!G225 = "failed",Crowdfunding!H225,"")</f>
        <v>931</v>
      </c>
    </row>
    <row r="226" spans="1:5" x14ac:dyDescent="0.25">
      <c r="A226" t="str">
        <f>IF(Crowdfunding!$G$2:$G$1001 = "successful",Crowdfunding!G226,"")</f>
        <v>successful</v>
      </c>
      <c r="B226">
        <f>IF(Crowdfunding!$G$2:$G$1001 = "successful",Crowdfunding!H226,"")</f>
        <v>3594</v>
      </c>
      <c r="D226" t="str">
        <f>IF(Crowdfunding!G226 = "failed",Crowdfunding!G226,"")</f>
        <v/>
      </c>
      <c r="E226" t="str">
        <f>IF(Crowdfunding!G226 = "failed",Crowdfunding!H226,"")</f>
        <v/>
      </c>
    </row>
    <row r="227" spans="1:5" x14ac:dyDescent="0.25">
      <c r="A227" t="str">
        <f>IF(Crowdfunding!$G$2:$G$1001 = "successful",Crowdfunding!G227,"")</f>
        <v>successful</v>
      </c>
      <c r="B227">
        <f>IF(Crowdfunding!$G$2:$G$1001 = "successful",Crowdfunding!H227,"")</f>
        <v>5880</v>
      </c>
      <c r="D227" t="str">
        <f>IF(Crowdfunding!G227 = "failed",Crowdfunding!G227,"")</f>
        <v/>
      </c>
      <c r="E227" t="str">
        <f>IF(Crowdfunding!G227 = "failed",Crowdfunding!H227,"")</f>
        <v/>
      </c>
    </row>
    <row r="228" spans="1:5" x14ac:dyDescent="0.25">
      <c r="A228" t="str">
        <f>IF(Crowdfunding!$G$2:$G$1001 = "successful",Crowdfunding!G228,"")</f>
        <v>successful</v>
      </c>
      <c r="B228">
        <f>IF(Crowdfunding!$G$2:$G$1001 = "successful",Crowdfunding!H228,"")</f>
        <v>112</v>
      </c>
      <c r="D228" t="str">
        <f>IF(Crowdfunding!G228 = "failed",Crowdfunding!G228,"")</f>
        <v/>
      </c>
      <c r="E228" t="str">
        <f>IF(Crowdfunding!G228 = "failed",Crowdfunding!H228,"")</f>
        <v/>
      </c>
    </row>
    <row r="229" spans="1:5" x14ac:dyDescent="0.25">
      <c r="A229" t="str">
        <f>IF(Crowdfunding!$G$2:$G$1001 = "successful",Crowdfunding!G229,"")</f>
        <v>successful</v>
      </c>
      <c r="B229">
        <f>IF(Crowdfunding!$G$2:$G$1001 = "successful",Crowdfunding!H229,"")</f>
        <v>943</v>
      </c>
      <c r="D229" t="str">
        <f>IF(Crowdfunding!G229 = "failed",Crowdfunding!G229,"")</f>
        <v/>
      </c>
      <c r="E229" t="str">
        <f>IF(Crowdfunding!G229 = "failed",Crowdfunding!H229,"")</f>
        <v/>
      </c>
    </row>
    <row r="230" spans="1:5" x14ac:dyDescent="0.25">
      <c r="A230" t="str">
        <f>IF(Crowdfunding!$G$2:$G$1001 = "successful",Crowdfunding!G230,"")</f>
        <v>successful</v>
      </c>
      <c r="B230">
        <f>IF(Crowdfunding!$G$2:$G$1001 = "successful",Crowdfunding!H230,"")</f>
        <v>2468</v>
      </c>
      <c r="D230" t="str">
        <f>IF(Crowdfunding!G230 = "failed",Crowdfunding!G230,"")</f>
        <v/>
      </c>
      <c r="E230" t="str">
        <f>IF(Crowdfunding!G230 = "failed",Crowdfunding!H230,"")</f>
        <v/>
      </c>
    </row>
    <row r="231" spans="1:5" x14ac:dyDescent="0.25">
      <c r="A231" t="str">
        <f>IF(Crowdfunding!$G$2:$G$1001 = "successful",Crowdfunding!G231,"")</f>
        <v>successful</v>
      </c>
      <c r="B231">
        <f>IF(Crowdfunding!$G$2:$G$1001 = "successful",Crowdfunding!H231,"")</f>
        <v>2551</v>
      </c>
      <c r="D231" t="str">
        <f>IF(Crowdfunding!G231 = "failed",Crowdfunding!G231,"")</f>
        <v/>
      </c>
      <c r="E231" t="str">
        <f>IF(Crowdfunding!G231 = "failed",Crowdfunding!H231,"")</f>
        <v/>
      </c>
    </row>
    <row r="232" spans="1:5" x14ac:dyDescent="0.25">
      <c r="A232" t="str">
        <f>IF(Crowdfunding!$G$2:$G$1001 = "successful",Crowdfunding!G232,"")</f>
        <v>successful</v>
      </c>
      <c r="B232">
        <f>IF(Crowdfunding!$G$2:$G$1001 = "successful",Crowdfunding!H232,"")</f>
        <v>101</v>
      </c>
      <c r="D232" t="str">
        <f>IF(Crowdfunding!G232 = "failed",Crowdfunding!G232,"")</f>
        <v/>
      </c>
      <c r="E232" t="str">
        <f>IF(Crowdfunding!G232 = "failed",Crowdfunding!H232,"")</f>
        <v/>
      </c>
    </row>
    <row r="233" spans="1:5" x14ac:dyDescent="0.25">
      <c r="A233" t="str">
        <f>IF(Crowdfunding!$G$2:$G$1001 = "successful",Crowdfunding!G233,"")</f>
        <v/>
      </c>
      <c r="B233" t="str">
        <f>IF(Crowdfunding!$G$2:$G$1001 = "successful",Crowdfunding!H233,"")</f>
        <v/>
      </c>
      <c r="D233" t="str">
        <f>IF(Crowdfunding!G233 = "failed",Crowdfunding!G233,"")</f>
        <v/>
      </c>
      <c r="E233" t="str">
        <f>IF(Crowdfunding!G233 = "failed",Crowdfunding!H233,"")</f>
        <v/>
      </c>
    </row>
    <row r="234" spans="1:5" x14ac:dyDescent="0.25">
      <c r="A234" t="str">
        <f>IF(Crowdfunding!$G$2:$G$1001 = "successful",Crowdfunding!G234,"")</f>
        <v>successful</v>
      </c>
      <c r="B234">
        <f>IF(Crowdfunding!$G$2:$G$1001 = "successful",Crowdfunding!H234,"")</f>
        <v>92</v>
      </c>
      <c r="D234" t="str">
        <f>IF(Crowdfunding!G234 = "failed",Crowdfunding!G234,"")</f>
        <v/>
      </c>
      <c r="E234" t="str">
        <f>IF(Crowdfunding!G234 = "failed",Crowdfunding!H234,"")</f>
        <v/>
      </c>
    </row>
    <row r="235" spans="1:5" x14ac:dyDescent="0.25">
      <c r="A235" t="str">
        <f>IF(Crowdfunding!$G$2:$G$1001 = "successful",Crowdfunding!G235,"")</f>
        <v>successful</v>
      </c>
      <c r="B235">
        <f>IF(Crowdfunding!$G$2:$G$1001 = "successful",Crowdfunding!H235,"")</f>
        <v>62</v>
      </c>
      <c r="D235" t="str">
        <f>IF(Crowdfunding!G235 = "failed",Crowdfunding!G235,"")</f>
        <v/>
      </c>
      <c r="E235" t="str">
        <f>IF(Crowdfunding!G235 = "failed",Crowdfunding!H235,"")</f>
        <v/>
      </c>
    </row>
    <row r="236" spans="1:5" x14ac:dyDescent="0.25">
      <c r="A236" t="str">
        <f>IF(Crowdfunding!$G$2:$G$1001 = "successful",Crowdfunding!G236,"")</f>
        <v>successful</v>
      </c>
      <c r="B236">
        <f>IF(Crowdfunding!$G$2:$G$1001 = "successful",Crowdfunding!H236,"")</f>
        <v>149</v>
      </c>
      <c r="D236" t="str">
        <f>IF(Crowdfunding!G236 = "failed",Crowdfunding!G236,"")</f>
        <v/>
      </c>
      <c r="E236" t="str">
        <f>IF(Crowdfunding!G236 = "failed",Crowdfunding!H236,"")</f>
        <v/>
      </c>
    </row>
    <row r="237" spans="1:5" x14ac:dyDescent="0.25">
      <c r="A237" t="str">
        <f>IF(Crowdfunding!$G$2:$G$1001 = "successful",Crowdfunding!G237,"")</f>
        <v/>
      </c>
      <c r="B237" t="str">
        <f>IF(Crowdfunding!$G$2:$G$1001 = "successful",Crowdfunding!H237,"")</f>
        <v/>
      </c>
      <c r="D237" t="str">
        <f>IF(Crowdfunding!G237 = "failed",Crowdfunding!G237,"")</f>
        <v>failed</v>
      </c>
      <c r="E237">
        <f>IF(Crowdfunding!G237 = "failed",Crowdfunding!H237,"")</f>
        <v>92</v>
      </c>
    </row>
    <row r="238" spans="1:5" x14ac:dyDescent="0.25">
      <c r="A238" t="str">
        <f>IF(Crowdfunding!$G$2:$G$1001 = "successful",Crowdfunding!G238,"")</f>
        <v/>
      </c>
      <c r="B238" t="str">
        <f>IF(Crowdfunding!$G$2:$G$1001 = "successful",Crowdfunding!H238,"")</f>
        <v/>
      </c>
      <c r="D238" t="str">
        <f>IF(Crowdfunding!G238 = "failed",Crowdfunding!G238,"")</f>
        <v>failed</v>
      </c>
      <c r="E238">
        <f>IF(Crowdfunding!G238 = "failed",Crowdfunding!H238,"")</f>
        <v>57</v>
      </c>
    </row>
    <row r="239" spans="1:5" x14ac:dyDescent="0.25">
      <c r="A239" t="str">
        <f>IF(Crowdfunding!$G$2:$G$1001 = "successful",Crowdfunding!G239,"")</f>
        <v>successful</v>
      </c>
      <c r="B239">
        <f>IF(Crowdfunding!$G$2:$G$1001 = "successful",Crowdfunding!H239,"")</f>
        <v>329</v>
      </c>
      <c r="D239" t="str">
        <f>IF(Crowdfunding!G239 = "failed",Crowdfunding!G239,"")</f>
        <v/>
      </c>
      <c r="E239" t="str">
        <f>IF(Crowdfunding!G239 = "failed",Crowdfunding!H239,"")</f>
        <v/>
      </c>
    </row>
    <row r="240" spans="1:5" x14ac:dyDescent="0.25">
      <c r="A240" t="str">
        <f>IF(Crowdfunding!$G$2:$G$1001 = "successful",Crowdfunding!G240,"")</f>
        <v>successful</v>
      </c>
      <c r="B240">
        <f>IF(Crowdfunding!$G$2:$G$1001 = "successful",Crowdfunding!H240,"")</f>
        <v>97</v>
      </c>
      <c r="D240" t="str">
        <f>IF(Crowdfunding!G240 = "failed",Crowdfunding!G240,"")</f>
        <v/>
      </c>
      <c r="E240" t="str">
        <f>IF(Crowdfunding!G240 = "failed",Crowdfunding!H240,"")</f>
        <v/>
      </c>
    </row>
    <row r="241" spans="1:5" x14ac:dyDescent="0.25">
      <c r="A241" t="str">
        <f>IF(Crowdfunding!$G$2:$G$1001 = "successful",Crowdfunding!G241,"")</f>
        <v/>
      </c>
      <c r="B241" t="str">
        <f>IF(Crowdfunding!$G$2:$G$1001 = "successful",Crowdfunding!H241,"")</f>
        <v/>
      </c>
      <c r="D241" t="str">
        <f>IF(Crowdfunding!G241 = "failed",Crowdfunding!G241,"")</f>
        <v>failed</v>
      </c>
      <c r="E241">
        <f>IF(Crowdfunding!G241 = "failed",Crowdfunding!H241,"")</f>
        <v>41</v>
      </c>
    </row>
    <row r="242" spans="1:5" x14ac:dyDescent="0.25">
      <c r="A242" t="str">
        <f>IF(Crowdfunding!$G$2:$G$1001 = "successful",Crowdfunding!G242,"")</f>
        <v>successful</v>
      </c>
      <c r="B242">
        <f>IF(Crowdfunding!$G$2:$G$1001 = "successful",Crowdfunding!H242,"")</f>
        <v>1784</v>
      </c>
      <c r="D242" t="str">
        <f>IF(Crowdfunding!G242 = "failed",Crowdfunding!G242,"")</f>
        <v/>
      </c>
      <c r="E242" t="str">
        <f>IF(Crowdfunding!G242 = "failed",Crowdfunding!H242,"")</f>
        <v/>
      </c>
    </row>
    <row r="243" spans="1:5" x14ac:dyDescent="0.25">
      <c r="A243" t="str">
        <f>IF(Crowdfunding!$G$2:$G$1001 = "successful",Crowdfunding!G243,"")</f>
        <v>successful</v>
      </c>
      <c r="B243">
        <f>IF(Crowdfunding!$G$2:$G$1001 = "successful",Crowdfunding!H243,"")</f>
        <v>1684</v>
      </c>
      <c r="D243" t="str">
        <f>IF(Crowdfunding!G243 = "failed",Crowdfunding!G243,"")</f>
        <v/>
      </c>
      <c r="E243" t="str">
        <f>IF(Crowdfunding!G243 = "failed",Crowdfunding!H243,"")</f>
        <v/>
      </c>
    </row>
    <row r="244" spans="1:5" x14ac:dyDescent="0.25">
      <c r="A244" t="str">
        <f>IF(Crowdfunding!$G$2:$G$1001 = "successful",Crowdfunding!G244,"")</f>
        <v>successful</v>
      </c>
      <c r="B244">
        <f>IF(Crowdfunding!$G$2:$G$1001 = "successful",Crowdfunding!H244,"")</f>
        <v>250</v>
      </c>
      <c r="D244" t="str">
        <f>IF(Crowdfunding!G244 = "failed",Crowdfunding!G244,"")</f>
        <v/>
      </c>
      <c r="E244" t="str">
        <f>IF(Crowdfunding!G244 = "failed",Crowdfunding!H244,"")</f>
        <v/>
      </c>
    </row>
    <row r="245" spans="1:5" x14ac:dyDescent="0.25">
      <c r="A245" t="str">
        <f>IF(Crowdfunding!$G$2:$G$1001 = "successful",Crowdfunding!G245,"")</f>
        <v>successful</v>
      </c>
      <c r="B245">
        <f>IF(Crowdfunding!$G$2:$G$1001 = "successful",Crowdfunding!H245,"")</f>
        <v>238</v>
      </c>
      <c r="D245" t="str">
        <f>IF(Crowdfunding!G245 = "failed",Crowdfunding!G245,"")</f>
        <v/>
      </c>
      <c r="E245" t="str">
        <f>IF(Crowdfunding!G245 = "failed",Crowdfunding!H245,"")</f>
        <v/>
      </c>
    </row>
    <row r="246" spans="1:5" x14ac:dyDescent="0.25">
      <c r="A246" t="str">
        <f>IF(Crowdfunding!$G$2:$G$1001 = "successful",Crowdfunding!G246,"")</f>
        <v>successful</v>
      </c>
      <c r="B246">
        <f>IF(Crowdfunding!$G$2:$G$1001 = "successful",Crowdfunding!H246,"")</f>
        <v>53</v>
      </c>
      <c r="D246" t="str">
        <f>IF(Crowdfunding!G246 = "failed",Crowdfunding!G246,"")</f>
        <v/>
      </c>
      <c r="E246" t="str">
        <f>IF(Crowdfunding!G246 = "failed",Crowdfunding!H246,"")</f>
        <v/>
      </c>
    </row>
    <row r="247" spans="1:5" x14ac:dyDescent="0.25">
      <c r="A247" t="str">
        <f>IF(Crowdfunding!$G$2:$G$1001 = "successful",Crowdfunding!G247,"")</f>
        <v>successful</v>
      </c>
      <c r="B247">
        <f>IF(Crowdfunding!$G$2:$G$1001 = "successful",Crowdfunding!H247,"")</f>
        <v>214</v>
      </c>
      <c r="D247" t="str">
        <f>IF(Crowdfunding!G247 = "failed",Crowdfunding!G247,"")</f>
        <v/>
      </c>
      <c r="E247" t="str">
        <f>IF(Crowdfunding!G247 = "failed",Crowdfunding!H247,"")</f>
        <v/>
      </c>
    </row>
    <row r="248" spans="1:5" x14ac:dyDescent="0.25">
      <c r="A248" t="str">
        <f>IF(Crowdfunding!$G$2:$G$1001 = "successful",Crowdfunding!G248,"")</f>
        <v>successful</v>
      </c>
      <c r="B248">
        <f>IF(Crowdfunding!$G$2:$G$1001 = "successful",Crowdfunding!H248,"")</f>
        <v>222</v>
      </c>
      <c r="D248" t="str">
        <f>IF(Crowdfunding!G248 = "failed",Crowdfunding!G248,"")</f>
        <v/>
      </c>
      <c r="E248" t="str">
        <f>IF(Crowdfunding!G248 = "failed",Crowdfunding!H248,"")</f>
        <v/>
      </c>
    </row>
    <row r="249" spans="1:5" x14ac:dyDescent="0.25">
      <c r="A249" t="str">
        <f>IF(Crowdfunding!$G$2:$G$1001 = "successful",Crowdfunding!G249,"")</f>
        <v>successful</v>
      </c>
      <c r="B249">
        <f>IF(Crowdfunding!$G$2:$G$1001 = "successful",Crowdfunding!H249,"")</f>
        <v>1884</v>
      </c>
      <c r="D249" t="str">
        <f>IF(Crowdfunding!G249 = "failed",Crowdfunding!G249,"")</f>
        <v/>
      </c>
      <c r="E249" t="str">
        <f>IF(Crowdfunding!G249 = "failed",Crowdfunding!H249,"")</f>
        <v/>
      </c>
    </row>
    <row r="250" spans="1:5" x14ac:dyDescent="0.25">
      <c r="A250" t="str">
        <f>IF(Crowdfunding!$G$2:$G$1001 = "successful",Crowdfunding!G250,"")</f>
        <v>successful</v>
      </c>
      <c r="B250">
        <f>IF(Crowdfunding!$G$2:$G$1001 = "successful",Crowdfunding!H250,"")</f>
        <v>218</v>
      </c>
      <c r="D250" t="str">
        <f>IF(Crowdfunding!G250 = "failed",Crowdfunding!G250,"")</f>
        <v/>
      </c>
      <c r="E250" t="str">
        <f>IF(Crowdfunding!G250 = "failed",Crowdfunding!H250,"")</f>
        <v/>
      </c>
    </row>
    <row r="251" spans="1:5" x14ac:dyDescent="0.25">
      <c r="A251" t="str">
        <f>IF(Crowdfunding!$G$2:$G$1001 = "successful",Crowdfunding!G251,"")</f>
        <v>successful</v>
      </c>
      <c r="B251">
        <f>IF(Crowdfunding!$G$2:$G$1001 = "successful",Crowdfunding!H251,"")</f>
        <v>6465</v>
      </c>
      <c r="D251" t="str">
        <f>IF(Crowdfunding!G251 = "failed",Crowdfunding!G251,"")</f>
        <v/>
      </c>
      <c r="E251" t="str">
        <f>IF(Crowdfunding!G251 = "failed",Crowdfunding!H251,"")</f>
        <v/>
      </c>
    </row>
    <row r="252" spans="1:5" x14ac:dyDescent="0.25">
      <c r="A252" t="str">
        <f>IF(Crowdfunding!$G$2:$G$1001 = "successful",Crowdfunding!G252,"")</f>
        <v/>
      </c>
      <c r="B252" t="str">
        <f>IF(Crowdfunding!$G$2:$G$1001 = "successful",Crowdfunding!H252,"")</f>
        <v/>
      </c>
      <c r="D252" t="str">
        <f>IF(Crowdfunding!G252 = "failed",Crowdfunding!G252,"")</f>
        <v>failed</v>
      </c>
      <c r="E252">
        <f>IF(Crowdfunding!G252 = "failed",Crowdfunding!H252,"")</f>
        <v>1</v>
      </c>
    </row>
    <row r="253" spans="1:5" x14ac:dyDescent="0.25">
      <c r="A253" t="str">
        <f>IF(Crowdfunding!$G$2:$G$1001 = "successful",Crowdfunding!G253,"")</f>
        <v/>
      </c>
      <c r="B253" t="str">
        <f>IF(Crowdfunding!$G$2:$G$1001 = "successful",Crowdfunding!H253,"")</f>
        <v/>
      </c>
      <c r="D253" t="str">
        <f>IF(Crowdfunding!G253 = "failed",Crowdfunding!G253,"")</f>
        <v>failed</v>
      </c>
      <c r="E253">
        <f>IF(Crowdfunding!G253 = "failed",Crowdfunding!H253,"")</f>
        <v>101</v>
      </c>
    </row>
    <row r="254" spans="1:5" x14ac:dyDescent="0.25">
      <c r="A254" t="str">
        <f>IF(Crowdfunding!$G$2:$G$1001 = "successful",Crowdfunding!G254,"")</f>
        <v>successful</v>
      </c>
      <c r="B254">
        <f>IF(Crowdfunding!$G$2:$G$1001 = "successful",Crowdfunding!H254,"")</f>
        <v>59</v>
      </c>
      <c r="D254" t="str">
        <f>IF(Crowdfunding!G254 = "failed",Crowdfunding!G254,"")</f>
        <v/>
      </c>
      <c r="E254" t="str">
        <f>IF(Crowdfunding!G254 = "failed",Crowdfunding!H254,"")</f>
        <v/>
      </c>
    </row>
    <row r="255" spans="1:5" x14ac:dyDescent="0.25">
      <c r="A255" t="str">
        <f>IF(Crowdfunding!$G$2:$G$1001 = "successful",Crowdfunding!G255,"")</f>
        <v/>
      </c>
      <c r="B255" t="str">
        <f>IF(Crowdfunding!$G$2:$G$1001 = "successful",Crowdfunding!H255,"")</f>
        <v/>
      </c>
      <c r="D255" t="str">
        <f>IF(Crowdfunding!G255 = "failed",Crowdfunding!G255,"")</f>
        <v>failed</v>
      </c>
      <c r="E255">
        <f>IF(Crowdfunding!G255 = "failed",Crowdfunding!H255,"")</f>
        <v>1335</v>
      </c>
    </row>
    <row r="256" spans="1:5" x14ac:dyDescent="0.25">
      <c r="A256" t="str">
        <f>IF(Crowdfunding!$G$2:$G$1001 = "successful",Crowdfunding!G256,"")</f>
        <v>successful</v>
      </c>
      <c r="B256">
        <f>IF(Crowdfunding!$G$2:$G$1001 = "successful",Crowdfunding!H256,"")</f>
        <v>88</v>
      </c>
      <c r="D256" t="str">
        <f>IF(Crowdfunding!G256 = "failed",Crowdfunding!G256,"")</f>
        <v/>
      </c>
      <c r="E256" t="str">
        <f>IF(Crowdfunding!G256 = "failed",Crowdfunding!H256,"")</f>
        <v/>
      </c>
    </row>
    <row r="257" spans="1:5" x14ac:dyDescent="0.25">
      <c r="A257" t="str">
        <f>IF(Crowdfunding!$G$2:$G$1001 = "successful",Crowdfunding!G257,"")</f>
        <v>successful</v>
      </c>
      <c r="B257">
        <f>IF(Crowdfunding!$G$2:$G$1001 = "successful",Crowdfunding!H257,"")</f>
        <v>1697</v>
      </c>
      <c r="D257" t="str">
        <f>IF(Crowdfunding!G257 = "failed",Crowdfunding!G257,"")</f>
        <v/>
      </c>
      <c r="E257" t="str">
        <f>IF(Crowdfunding!G257 = "failed",Crowdfunding!H257,"")</f>
        <v/>
      </c>
    </row>
    <row r="258" spans="1:5" x14ac:dyDescent="0.25">
      <c r="A258" t="str">
        <f>IF(Crowdfunding!$G$2:$G$1001 = "successful",Crowdfunding!G258,"")</f>
        <v/>
      </c>
      <c r="B258" t="str">
        <f>IF(Crowdfunding!$G$2:$G$1001 = "successful",Crowdfunding!H258,"")</f>
        <v/>
      </c>
      <c r="D258" t="str">
        <f>IF(Crowdfunding!G258 = "failed",Crowdfunding!G258,"")</f>
        <v>failed</v>
      </c>
      <c r="E258">
        <f>IF(Crowdfunding!G258 = "failed",Crowdfunding!H258,"")</f>
        <v>15</v>
      </c>
    </row>
    <row r="259" spans="1:5" x14ac:dyDescent="0.25">
      <c r="A259" t="str">
        <f>IF(Crowdfunding!$G$2:$G$1001 = "successful",Crowdfunding!G259,"")</f>
        <v>successful</v>
      </c>
      <c r="B259">
        <f>IF(Crowdfunding!$G$2:$G$1001 = "successful",Crowdfunding!H259,"")</f>
        <v>92</v>
      </c>
      <c r="D259" t="str">
        <f>IF(Crowdfunding!G259 = "failed",Crowdfunding!G259,"")</f>
        <v/>
      </c>
      <c r="E259" t="str">
        <f>IF(Crowdfunding!G259 = "failed",Crowdfunding!H259,"")</f>
        <v/>
      </c>
    </row>
    <row r="260" spans="1:5" x14ac:dyDescent="0.25">
      <c r="A260" t="str">
        <f>IF(Crowdfunding!$G$2:$G$1001 = "successful",Crowdfunding!G260,"")</f>
        <v>successful</v>
      </c>
      <c r="B260">
        <f>IF(Crowdfunding!$G$2:$G$1001 = "successful",Crowdfunding!H260,"")</f>
        <v>186</v>
      </c>
      <c r="D260" t="str">
        <f>IF(Crowdfunding!G260 = "failed",Crowdfunding!G260,"")</f>
        <v/>
      </c>
      <c r="E260" t="str">
        <f>IF(Crowdfunding!G260 = "failed",Crowdfunding!H260,"")</f>
        <v/>
      </c>
    </row>
    <row r="261" spans="1:5" x14ac:dyDescent="0.25">
      <c r="A261" t="str">
        <f>IF(Crowdfunding!$G$2:$G$1001 = "successful",Crowdfunding!G261,"")</f>
        <v>successful</v>
      </c>
      <c r="B261">
        <f>IF(Crowdfunding!$G$2:$G$1001 = "successful",Crowdfunding!H261,"")</f>
        <v>138</v>
      </c>
      <c r="D261" t="str">
        <f>IF(Crowdfunding!G261 = "failed",Crowdfunding!G261,"")</f>
        <v/>
      </c>
      <c r="E261" t="str">
        <f>IF(Crowdfunding!G261 = "failed",Crowdfunding!H261,"")</f>
        <v/>
      </c>
    </row>
    <row r="262" spans="1:5" x14ac:dyDescent="0.25">
      <c r="A262" t="str">
        <f>IF(Crowdfunding!$G$2:$G$1001 = "successful",Crowdfunding!G262,"")</f>
        <v>successful</v>
      </c>
      <c r="B262">
        <f>IF(Crowdfunding!$G$2:$G$1001 = "successful",Crowdfunding!H262,"")</f>
        <v>261</v>
      </c>
      <c r="D262" t="str">
        <f>IF(Crowdfunding!G262 = "failed",Crowdfunding!G262,"")</f>
        <v/>
      </c>
      <c r="E262" t="str">
        <f>IF(Crowdfunding!G262 = "failed",Crowdfunding!H262,"")</f>
        <v/>
      </c>
    </row>
    <row r="263" spans="1:5" x14ac:dyDescent="0.25">
      <c r="A263" t="str">
        <f>IF(Crowdfunding!$G$2:$G$1001 = "successful",Crowdfunding!G263,"")</f>
        <v/>
      </c>
      <c r="B263" t="str">
        <f>IF(Crowdfunding!$G$2:$G$1001 = "successful",Crowdfunding!H263,"")</f>
        <v/>
      </c>
      <c r="D263" t="str">
        <f>IF(Crowdfunding!G263 = "failed",Crowdfunding!G263,"")</f>
        <v>failed</v>
      </c>
      <c r="E263">
        <f>IF(Crowdfunding!G263 = "failed",Crowdfunding!H263,"")</f>
        <v>454</v>
      </c>
    </row>
    <row r="264" spans="1:5" x14ac:dyDescent="0.25">
      <c r="A264" t="str">
        <f>IF(Crowdfunding!$G$2:$G$1001 = "successful",Crowdfunding!G264,"")</f>
        <v>successful</v>
      </c>
      <c r="B264">
        <f>IF(Crowdfunding!$G$2:$G$1001 = "successful",Crowdfunding!H264,"")</f>
        <v>107</v>
      </c>
      <c r="D264" t="str">
        <f>IF(Crowdfunding!G264 = "failed",Crowdfunding!G264,"")</f>
        <v/>
      </c>
      <c r="E264" t="str">
        <f>IF(Crowdfunding!G264 = "failed",Crowdfunding!H264,"")</f>
        <v/>
      </c>
    </row>
    <row r="265" spans="1:5" x14ac:dyDescent="0.25">
      <c r="A265" t="str">
        <f>IF(Crowdfunding!$G$2:$G$1001 = "successful",Crowdfunding!G265,"")</f>
        <v>successful</v>
      </c>
      <c r="B265">
        <f>IF(Crowdfunding!$G$2:$G$1001 = "successful",Crowdfunding!H265,"")</f>
        <v>199</v>
      </c>
      <c r="D265" t="str">
        <f>IF(Crowdfunding!G265 = "failed",Crowdfunding!G265,"")</f>
        <v/>
      </c>
      <c r="E265" t="str">
        <f>IF(Crowdfunding!G265 = "failed",Crowdfunding!H265,"")</f>
        <v/>
      </c>
    </row>
    <row r="266" spans="1:5" x14ac:dyDescent="0.25">
      <c r="A266" t="str">
        <f>IF(Crowdfunding!$G$2:$G$1001 = "successful",Crowdfunding!G266,"")</f>
        <v>successful</v>
      </c>
      <c r="B266">
        <f>IF(Crowdfunding!$G$2:$G$1001 = "successful",Crowdfunding!H266,"")</f>
        <v>5512</v>
      </c>
      <c r="D266" t="str">
        <f>IF(Crowdfunding!G266 = "failed",Crowdfunding!G266,"")</f>
        <v/>
      </c>
      <c r="E266" t="str">
        <f>IF(Crowdfunding!G266 = "failed",Crowdfunding!H266,"")</f>
        <v/>
      </c>
    </row>
    <row r="267" spans="1:5" x14ac:dyDescent="0.25">
      <c r="A267" t="str">
        <f>IF(Crowdfunding!$G$2:$G$1001 = "successful",Crowdfunding!G267,"")</f>
        <v>successful</v>
      </c>
      <c r="B267">
        <f>IF(Crowdfunding!$G$2:$G$1001 = "successful",Crowdfunding!H267,"")</f>
        <v>86</v>
      </c>
      <c r="D267" t="str">
        <f>IF(Crowdfunding!G267 = "failed",Crowdfunding!G267,"")</f>
        <v/>
      </c>
      <c r="E267" t="str">
        <f>IF(Crowdfunding!G267 = "failed",Crowdfunding!H267,"")</f>
        <v/>
      </c>
    </row>
    <row r="268" spans="1:5" x14ac:dyDescent="0.25">
      <c r="A268" t="str">
        <f>IF(Crowdfunding!$G$2:$G$1001 = "successful",Crowdfunding!G268,"")</f>
        <v/>
      </c>
      <c r="B268" t="str">
        <f>IF(Crowdfunding!$G$2:$G$1001 = "successful",Crowdfunding!H268,"")</f>
        <v/>
      </c>
      <c r="D268" t="str">
        <f>IF(Crowdfunding!G268 = "failed",Crowdfunding!G268,"")</f>
        <v>failed</v>
      </c>
      <c r="E268">
        <f>IF(Crowdfunding!G268 = "failed",Crowdfunding!H268,"")</f>
        <v>3182</v>
      </c>
    </row>
    <row r="269" spans="1:5" x14ac:dyDescent="0.25">
      <c r="A269" t="str">
        <f>IF(Crowdfunding!$G$2:$G$1001 = "successful",Crowdfunding!G269,"")</f>
        <v>successful</v>
      </c>
      <c r="B269">
        <f>IF(Crowdfunding!$G$2:$G$1001 = "successful",Crowdfunding!H269,"")</f>
        <v>2768</v>
      </c>
      <c r="D269" t="str">
        <f>IF(Crowdfunding!G269 = "failed",Crowdfunding!G269,"")</f>
        <v/>
      </c>
      <c r="E269" t="str">
        <f>IF(Crowdfunding!G269 = "failed",Crowdfunding!H269,"")</f>
        <v/>
      </c>
    </row>
    <row r="270" spans="1:5" x14ac:dyDescent="0.25">
      <c r="A270" t="str">
        <f>IF(Crowdfunding!$G$2:$G$1001 = "successful",Crowdfunding!G270,"")</f>
        <v>successful</v>
      </c>
      <c r="B270">
        <f>IF(Crowdfunding!$G$2:$G$1001 = "successful",Crowdfunding!H270,"")</f>
        <v>48</v>
      </c>
      <c r="D270" t="str">
        <f>IF(Crowdfunding!G270 = "failed",Crowdfunding!G270,"")</f>
        <v/>
      </c>
      <c r="E270" t="str">
        <f>IF(Crowdfunding!G270 = "failed",Crowdfunding!H270,"")</f>
        <v/>
      </c>
    </row>
    <row r="271" spans="1:5" x14ac:dyDescent="0.25">
      <c r="A271" t="str">
        <f>IF(Crowdfunding!$G$2:$G$1001 = "successful",Crowdfunding!G271,"")</f>
        <v>successful</v>
      </c>
      <c r="B271">
        <f>IF(Crowdfunding!$G$2:$G$1001 = "successful",Crowdfunding!H271,"")</f>
        <v>87</v>
      </c>
      <c r="D271" t="str">
        <f>IF(Crowdfunding!G271 = "failed",Crowdfunding!G271,"")</f>
        <v/>
      </c>
      <c r="E271" t="str">
        <f>IF(Crowdfunding!G271 = "failed",Crowdfunding!H271,"")</f>
        <v/>
      </c>
    </row>
    <row r="272" spans="1:5" x14ac:dyDescent="0.25">
      <c r="A272" t="str">
        <f>IF(Crowdfunding!$G$2:$G$1001 = "successful",Crowdfunding!G272,"")</f>
        <v/>
      </c>
      <c r="B272" t="str">
        <f>IF(Crowdfunding!$G$2:$G$1001 = "successful",Crowdfunding!H272,"")</f>
        <v/>
      </c>
      <c r="D272" t="str">
        <f>IF(Crowdfunding!G272 = "failed",Crowdfunding!G272,"")</f>
        <v/>
      </c>
      <c r="E272" t="str">
        <f>IF(Crowdfunding!G272 = "failed",Crowdfunding!H272,"")</f>
        <v/>
      </c>
    </row>
    <row r="273" spans="1:5" x14ac:dyDescent="0.25">
      <c r="A273" t="str">
        <f>IF(Crowdfunding!$G$2:$G$1001 = "successful",Crowdfunding!G273,"")</f>
        <v/>
      </c>
      <c r="B273" t="str">
        <f>IF(Crowdfunding!$G$2:$G$1001 = "successful",Crowdfunding!H273,"")</f>
        <v/>
      </c>
      <c r="D273" t="str">
        <f>IF(Crowdfunding!G273 = "failed",Crowdfunding!G273,"")</f>
        <v/>
      </c>
      <c r="E273" t="str">
        <f>IF(Crowdfunding!G273 = "failed",Crowdfunding!H273,"")</f>
        <v/>
      </c>
    </row>
    <row r="274" spans="1:5" x14ac:dyDescent="0.25">
      <c r="A274" t="str">
        <f>IF(Crowdfunding!$G$2:$G$1001 = "successful",Crowdfunding!G274,"")</f>
        <v>successful</v>
      </c>
      <c r="B274">
        <f>IF(Crowdfunding!$G$2:$G$1001 = "successful",Crowdfunding!H274,"")</f>
        <v>1894</v>
      </c>
      <c r="D274" t="str">
        <f>IF(Crowdfunding!G274 = "failed",Crowdfunding!G274,"")</f>
        <v/>
      </c>
      <c r="E274" t="str">
        <f>IF(Crowdfunding!G274 = "failed",Crowdfunding!H274,"")</f>
        <v/>
      </c>
    </row>
    <row r="275" spans="1:5" x14ac:dyDescent="0.25">
      <c r="A275" t="str">
        <f>IF(Crowdfunding!$G$2:$G$1001 = "successful",Crowdfunding!G275,"")</f>
        <v>successful</v>
      </c>
      <c r="B275">
        <f>IF(Crowdfunding!$G$2:$G$1001 = "successful",Crowdfunding!H275,"")</f>
        <v>282</v>
      </c>
      <c r="D275" t="str">
        <f>IF(Crowdfunding!G275 = "failed",Crowdfunding!G275,"")</f>
        <v/>
      </c>
      <c r="E275" t="str">
        <f>IF(Crowdfunding!G275 = "failed",Crowdfunding!H275,"")</f>
        <v/>
      </c>
    </row>
    <row r="276" spans="1:5" x14ac:dyDescent="0.25">
      <c r="A276" t="str">
        <f>IF(Crowdfunding!$G$2:$G$1001 = "successful",Crowdfunding!G276,"")</f>
        <v/>
      </c>
      <c r="B276" t="str">
        <f>IF(Crowdfunding!$G$2:$G$1001 = "successful",Crowdfunding!H276,"")</f>
        <v/>
      </c>
      <c r="D276" t="str">
        <f>IF(Crowdfunding!G276 = "failed",Crowdfunding!G276,"")</f>
        <v>failed</v>
      </c>
      <c r="E276">
        <f>IF(Crowdfunding!G276 = "failed",Crowdfunding!H276,"")</f>
        <v>15</v>
      </c>
    </row>
    <row r="277" spans="1:5" x14ac:dyDescent="0.25">
      <c r="A277" t="str">
        <f>IF(Crowdfunding!$G$2:$G$1001 = "successful",Crowdfunding!G277,"")</f>
        <v>successful</v>
      </c>
      <c r="B277">
        <f>IF(Crowdfunding!$G$2:$G$1001 = "successful",Crowdfunding!H277,"")</f>
        <v>116</v>
      </c>
      <c r="D277" t="str">
        <f>IF(Crowdfunding!G277 = "failed",Crowdfunding!G277,"")</f>
        <v/>
      </c>
      <c r="E277" t="str">
        <f>IF(Crowdfunding!G277 = "failed",Crowdfunding!H277,"")</f>
        <v/>
      </c>
    </row>
    <row r="278" spans="1:5" x14ac:dyDescent="0.25">
      <c r="A278" t="str">
        <f>IF(Crowdfunding!$G$2:$G$1001 = "successful",Crowdfunding!G278,"")</f>
        <v/>
      </c>
      <c r="B278" t="str">
        <f>IF(Crowdfunding!$G$2:$G$1001 = "successful",Crowdfunding!H278,"")</f>
        <v/>
      </c>
      <c r="D278" t="str">
        <f>IF(Crowdfunding!G278 = "failed",Crowdfunding!G278,"")</f>
        <v>failed</v>
      </c>
      <c r="E278">
        <f>IF(Crowdfunding!G278 = "failed",Crowdfunding!H278,"")</f>
        <v>133</v>
      </c>
    </row>
    <row r="279" spans="1:5" x14ac:dyDescent="0.25">
      <c r="A279" t="str">
        <f>IF(Crowdfunding!$G$2:$G$1001 = "successful",Crowdfunding!G279,"")</f>
        <v>successful</v>
      </c>
      <c r="B279">
        <f>IF(Crowdfunding!$G$2:$G$1001 = "successful",Crowdfunding!H279,"")</f>
        <v>83</v>
      </c>
      <c r="D279" t="str">
        <f>IF(Crowdfunding!G279 = "failed",Crowdfunding!G279,"")</f>
        <v/>
      </c>
      <c r="E279" t="str">
        <f>IF(Crowdfunding!G279 = "failed",Crowdfunding!H279,"")</f>
        <v/>
      </c>
    </row>
    <row r="280" spans="1:5" x14ac:dyDescent="0.25">
      <c r="A280" t="str">
        <f>IF(Crowdfunding!$G$2:$G$1001 = "successful",Crowdfunding!G280,"")</f>
        <v>successful</v>
      </c>
      <c r="B280">
        <f>IF(Crowdfunding!$G$2:$G$1001 = "successful",Crowdfunding!H280,"")</f>
        <v>91</v>
      </c>
      <c r="D280" t="str">
        <f>IF(Crowdfunding!G280 = "failed",Crowdfunding!G280,"")</f>
        <v/>
      </c>
      <c r="E280" t="str">
        <f>IF(Crowdfunding!G280 = "failed",Crowdfunding!H280,"")</f>
        <v/>
      </c>
    </row>
    <row r="281" spans="1:5" x14ac:dyDescent="0.25">
      <c r="A281" t="str">
        <f>IF(Crowdfunding!$G$2:$G$1001 = "successful",Crowdfunding!G281,"")</f>
        <v>successful</v>
      </c>
      <c r="B281">
        <f>IF(Crowdfunding!$G$2:$G$1001 = "successful",Crowdfunding!H281,"")</f>
        <v>546</v>
      </c>
      <c r="D281" t="str">
        <f>IF(Crowdfunding!G281 = "failed",Crowdfunding!G281,"")</f>
        <v/>
      </c>
      <c r="E281" t="str">
        <f>IF(Crowdfunding!G281 = "failed",Crowdfunding!H281,"")</f>
        <v/>
      </c>
    </row>
    <row r="282" spans="1:5" x14ac:dyDescent="0.25">
      <c r="A282" t="str">
        <f>IF(Crowdfunding!$G$2:$G$1001 = "successful",Crowdfunding!G282,"")</f>
        <v>successful</v>
      </c>
      <c r="B282">
        <f>IF(Crowdfunding!$G$2:$G$1001 = "successful",Crowdfunding!H282,"")</f>
        <v>393</v>
      </c>
      <c r="D282" t="str">
        <f>IF(Crowdfunding!G282 = "failed",Crowdfunding!G282,"")</f>
        <v/>
      </c>
      <c r="E282" t="str">
        <f>IF(Crowdfunding!G282 = "failed",Crowdfunding!H282,"")</f>
        <v/>
      </c>
    </row>
    <row r="283" spans="1:5" x14ac:dyDescent="0.25">
      <c r="A283" t="str">
        <f>IF(Crowdfunding!$G$2:$G$1001 = "successful",Crowdfunding!G283,"")</f>
        <v/>
      </c>
      <c r="B283" t="str">
        <f>IF(Crowdfunding!$G$2:$G$1001 = "successful",Crowdfunding!H283,"")</f>
        <v/>
      </c>
      <c r="D283" t="str">
        <f>IF(Crowdfunding!G283 = "failed",Crowdfunding!G283,"")</f>
        <v>failed</v>
      </c>
      <c r="E283">
        <f>IF(Crowdfunding!G283 = "failed",Crowdfunding!H283,"")</f>
        <v>2062</v>
      </c>
    </row>
    <row r="284" spans="1:5" x14ac:dyDescent="0.25">
      <c r="A284" t="str">
        <f>IF(Crowdfunding!$G$2:$G$1001 = "successful",Crowdfunding!G284,"")</f>
        <v>successful</v>
      </c>
      <c r="B284">
        <f>IF(Crowdfunding!$G$2:$G$1001 = "successful",Crowdfunding!H284,"")</f>
        <v>133</v>
      </c>
      <c r="D284" t="str">
        <f>IF(Crowdfunding!G284 = "failed",Crowdfunding!G284,"")</f>
        <v/>
      </c>
      <c r="E284" t="str">
        <f>IF(Crowdfunding!G284 = "failed",Crowdfunding!H284,"")</f>
        <v/>
      </c>
    </row>
    <row r="285" spans="1:5" x14ac:dyDescent="0.25">
      <c r="A285" t="str">
        <f>IF(Crowdfunding!$G$2:$G$1001 = "successful",Crowdfunding!G285,"")</f>
        <v/>
      </c>
      <c r="B285" t="str">
        <f>IF(Crowdfunding!$G$2:$G$1001 = "successful",Crowdfunding!H285,"")</f>
        <v/>
      </c>
      <c r="D285" t="str">
        <f>IF(Crowdfunding!G285 = "failed",Crowdfunding!G285,"")</f>
        <v>failed</v>
      </c>
      <c r="E285">
        <f>IF(Crowdfunding!G285 = "failed",Crowdfunding!H285,"")</f>
        <v>29</v>
      </c>
    </row>
    <row r="286" spans="1:5" x14ac:dyDescent="0.25">
      <c r="A286" t="str">
        <f>IF(Crowdfunding!$G$2:$G$1001 = "successful",Crowdfunding!G286,"")</f>
        <v/>
      </c>
      <c r="B286" t="str">
        <f>IF(Crowdfunding!$G$2:$G$1001 = "successful",Crowdfunding!H286,"")</f>
        <v/>
      </c>
      <c r="D286" t="str">
        <f>IF(Crowdfunding!G286 = "failed",Crowdfunding!G286,"")</f>
        <v>failed</v>
      </c>
      <c r="E286">
        <f>IF(Crowdfunding!G286 = "failed",Crowdfunding!H286,"")</f>
        <v>132</v>
      </c>
    </row>
    <row r="287" spans="1:5" x14ac:dyDescent="0.25">
      <c r="A287" t="str">
        <f>IF(Crowdfunding!$G$2:$G$1001 = "successful",Crowdfunding!G287,"")</f>
        <v>successful</v>
      </c>
      <c r="B287">
        <f>IF(Crowdfunding!$G$2:$G$1001 = "successful",Crowdfunding!H287,"")</f>
        <v>254</v>
      </c>
      <c r="D287" t="str">
        <f>IF(Crowdfunding!G287 = "failed",Crowdfunding!G287,"")</f>
        <v/>
      </c>
      <c r="E287" t="str">
        <f>IF(Crowdfunding!G287 = "failed",Crowdfunding!H287,"")</f>
        <v/>
      </c>
    </row>
    <row r="288" spans="1:5" x14ac:dyDescent="0.25">
      <c r="A288" t="str">
        <f>IF(Crowdfunding!$G$2:$G$1001 = "successful",Crowdfunding!G288,"")</f>
        <v/>
      </c>
      <c r="B288" t="str">
        <f>IF(Crowdfunding!$G$2:$G$1001 = "successful",Crowdfunding!H288,"")</f>
        <v/>
      </c>
      <c r="D288" t="str">
        <f>IF(Crowdfunding!G288 = "failed",Crowdfunding!G288,"")</f>
        <v/>
      </c>
      <c r="E288" t="str">
        <f>IF(Crowdfunding!G288 = "failed",Crowdfunding!H288,"")</f>
        <v/>
      </c>
    </row>
    <row r="289" spans="1:5" x14ac:dyDescent="0.25">
      <c r="A289" t="str">
        <f>IF(Crowdfunding!$G$2:$G$1001 = "successful",Crowdfunding!G289,"")</f>
        <v>successful</v>
      </c>
      <c r="B289">
        <f>IF(Crowdfunding!$G$2:$G$1001 = "successful",Crowdfunding!H289,"")</f>
        <v>176</v>
      </c>
      <c r="D289" t="str">
        <f>IF(Crowdfunding!G289 = "failed",Crowdfunding!G289,"")</f>
        <v/>
      </c>
      <c r="E289" t="str">
        <f>IF(Crowdfunding!G289 = "failed",Crowdfunding!H289,"")</f>
        <v/>
      </c>
    </row>
    <row r="290" spans="1:5" x14ac:dyDescent="0.25">
      <c r="A290" t="str">
        <f>IF(Crowdfunding!$G$2:$G$1001 = "successful",Crowdfunding!G290,"")</f>
        <v/>
      </c>
      <c r="B290" t="str">
        <f>IF(Crowdfunding!$G$2:$G$1001 = "successful",Crowdfunding!H290,"")</f>
        <v/>
      </c>
      <c r="D290" t="str">
        <f>IF(Crowdfunding!G290 = "failed",Crowdfunding!G290,"")</f>
        <v>failed</v>
      </c>
      <c r="E290">
        <f>IF(Crowdfunding!G290 = "failed",Crowdfunding!H290,"")</f>
        <v>137</v>
      </c>
    </row>
    <row r="291" spans="1:5" x14ac:dyDescent="0.25">
      <c r="A291" t="str">
        <f>IF(Crowdfunding!$G$2:$G$1001 = "successful",Crowdfunding!G291,"")</f>
        <v>successful</v>
      </c>
      <c r="B291">
        <f>IF(Crowdfunding!$G$2:$G$1001 = "successful",Crowdfunding!H291,"")</f>
        <v>337</v>
      </c>
      <c r="D291" t="str">
        <f>IF(Crowdfunding!G291 = "failed",Crowdfunding!G291,"")</f>
        <v/>
      </c>
      <c r="E291" t="str">
        <f>IF(Crowdfunding!G291 = "failed",Crowdfunding!H291,"")</f>
        <v/>
      </c>
    </row>
    <row r="292" spans="1:5" x14ac:dyDescent="0.25">
      <c r="A292" t="str">
        <f>IF(Crowdfunding!$G$2:$G$1001 = "successful",Crowdfunding!G292,"")</f>
        <v/>
      </c>
      <c r="B292" t="str">
        <f>IF(Crowdfunding!$G$2:$G$1001 = "successful",Crowdfunding!H292,"")</f>
        <v/>
      </c>
      <c r="D292" t="str">
        <f>IF(Crowdfunding!G292 = "failed",Crowdfunding!G292,"")</f>
        <v>failed</v>
      </c>
      <c r="E292">
        <f>IF(Crowdfunding!G292 = "failed",Crowdfunding!H292,"")</f>
        <v>908</v>
      </c>
    </row>
    <row r="293" spans="1:5" x14ac:dyDescent="0.25">
      <c r="A293" t="str">
        <f>IF(Crowdfunding!$G$2:$G$1001 = "successful",Crowdfunding!G293,"")</f>
        <v>successful</v>
      </c>
      <c r="B293">
        <f>IF(Crowdfunding!$G$2:$G$1001 = "successful",Crowdfunding!H293,"")</f>
        <v>107</v>
      </c>
      <c r="D293" t="str">
        <f>IF(Crowdfunding!G293 = "failed",Crowdfunding!G293,"")</f>
        <v/>
      </c>
      <c r="E293" t="str">
        <f>IF(Crowdfunding!G293 = "failed",Crowdfunding!H293,"")</f>
        <v/>
      </c>
    </row>
    <row r="294" spans="1:5" x14ac:dyDescent="0.25">
      <c r="A294" t="str">
        <f>IF(Crowdfunding!$G$2:$G$1001 = "successful",Crowdfunding!G294,"")</f>
        <v/>
      </c>
      <c r="B294" t="str">
        <f>IF(Crowdfunding!$G$2:$G$1001 = "successful",Crowdfunding!H294,"")</f>
        <v/>
      </c>
      <c r="D294" t="str">
        <f>IF(Crowdfunding!G294 = "failed",Crowdfunding!G294,"")</f>
        <v>failed</v>
      </c>
      <c r="E294">
        <f>IF(Crowdfunding!G294 = "failed",Crowdfunding!H294,"")</f>
        <v>10</v>
      </c>
    </row>
    <row r="295" spans="1:5" x14ac:dyDescent="0.25">
      <c r="A295" t="str">
        <f>IF(Crowdfunding!$G$2:$G$1001 = "successful",Crowdfunding!G295,"")</f>
        <v/>
      </c>
      <c r="B295" t="str">
        <f>IF(Crowdfunding!$G$2:$G$1001 = "successful",Crowdfunding!H295,"")</f>
        <v/>
      </c>
      <c r="D295" t="str">
        <f>IF(Crowdfunding!G295 = "failed",Crowdfunding!G295,"")</f>
        <v/>
      </c>
      <c r="E295" t="str">
        <f>IF(Crowdfunding!G295 = "failed",Crowdfunding!H295,"")</f>
        <v/>
      </c>
    </row>
    <row r="296" spans="1:5" x14ac:dyDescent="0.25">
      <c r="A296" t="str">
        <f>IF(Crowdfunding!$G$2:$G$1001 = "successful",Crowdfunding!G296,"")</f>
        <v>successful</v>
      </c>
      <c r="B296">
        <f>IF(Crowdfunding!$G$2:$G$1001 = "successful",Crowdfunding!H296,"")</f>
        <v>183</v>
      </c>
      <c r="D296" t="str">
        <f>IF(Crowdfunding!G296 = "failed",Crowdfunding!G296,"")</f>
        <v/>
      </c>
      <c r="E296" t="str">
        <f>IF(Crowdfunding!G296 = "failed",Crowdfunding!H296,"")</f>
        <v/>
      </c>
    </row>
    <row r="297" spans="1:5" x14ac:dyDescent="0.25">
      <c r="A297" t="str">
        <f>IF(Crowdfunding!$G$2:$G$1001 = "successful",Crowdfunding!G297,"")</f>
        <v/>
      </c>
      <c r="B297" t="str">
        <f>IF(Crowdfunding!$G$2:$G$1001 = "successful",Crowdfunding!H297,"")</f>
        <v/>
      </c>
      <c r="D297" t="str">
        <f>IF(Crowdfunding!G297 = "failed",Crowdfunding!G297,"")</f>
        <v>failed</v>
      </c>
      <c r="E297">
        <f>IF(Crowdfunding!G297 = "failed",Crowdfunding!H297,"")</f>
        <v>1910</v>
      </c>
    </row>
    <row r="298" spans="1:5" x14ac:dyDescent="0.25">
      <c r="A298" t="str">
        <f>IF(Crowdfunding!$G$2:$G$1001 = "successful",Crowdfunding!G298,"")</f>
        <v/>
      </c>
      <c r="B298" t="str">
        <f>IF(Crowdfunding!$G$2:$G$1001 = "successful",Crowdfunding!H298,"")</f>
        <v/>
      </c>
      <c r="D298" t="str">
        <f>IF(Crowdfunding!G298 = "failed",Crowdfunding!G298,"")</f>
        <v>failed</v>
      </c>
      <c r="E298">
        <f>IF(Crowdfunding!G298 = "failed",Crowdfunding!H298,"")</f>
        <v>38</v>
      </c>
    </row>
    <row r="299" spans="1:5" x14ac:dyDescent="0.25">
      <c r="A299" t="str">
        <f>IF(Crowdfunding!$G$2:$G$1001 = "successful",Crowdfunding!G299,"")</f>
        <v/>
      </c>
      <c r="B299" t="str">
        <f>IF(Crowdfunding!$G$2:$G$1001 = "successful",Crowdfunding!H299,"")</f>
        <v/>
      </c>
      <c r="D299" t="str">
        <f>IF(Crowdfunding!G299 = "failed",Crowdfunding!G299,"")</f>
        <v>failed</v>
      </c>
      <c r="E299">
        <f>IF(Crowdfunding!G299 = "failed",Crowdfunding!H299,"")</f>
        <v>104</v>
      </c>
    </row>
    <row r="300" spans="1:5" x14ac:dyDescent="0.25">
      <c r="A300" t="str">
        <f>IF(Crowdfunding!$G$2:$G$1001 = "successful",Crowdfunding!G300,"")</f>
        <v>successful</v>
      </c>
      <c r="B300">
        <f>IF(Crowdfunding!$G$2:$G$1001 = "successful",Crowdfunding!H300,"")</f>
        <v>72</v>
      </c>
      <c r="D300" t="str">
        <f>IF(Crowdfunding!G300 = "failed",Crowdfunding!G300,"")</f>
        <v/>
      </c>
      <c r="E300" t="str">
        <f>IF(Crowdfunding!G300 = "failed",Crowdfunding!H300,"")</f>
        <v/>
      </c>
    </row>
    <row r="301" spans="1:5" x14ac:dyDescent="0.25">
      <c r="A301" t="str">
        <f>IF(Crowdfunding!$G$2:$G$1001 = "successful",Crowdfunding!G301,"")</f>
        <v/>
      </c>
      <c r="B301" t="str">
        <f>IF(Crowdfunding!$G$2:$G$1001 = "successful",Crowdfunding!H301,"")</f>
        <v/>
      </c>
      <c r="D301" t="str">
        <f>IF(Crowdfunding!G301 = "failed",Crowdfunding!G301,"")</f>
        <v>failed</v>
      </c>
      <c r="E301">
        <f>IF(Crowdfunding!G301 = "failed",Crowdfunding!H301,"")</f>
        <v>49</v>
      </c>
    </row>
    <row r="302" spans="1:5" x14ac:dyDescent="0.25">
      <c r="A302" t="str">
        <f>IF(Crowdfunding!$G$2:$G$1001 = "successful",Crowdfunding!G302,"")</f>
        <v/>
      </c>
      <c r="B302" t="str">
        <f>IF(Crowdfunding!$G$2:$G$1001 = "successful",Crowdfunding!H302,"")</f>
        <v/>
      </c>
      <c r="D302" t="str">
        <f>IF(Crowdfunding!G302 = "failed",Crowdfunding!G302,"")</f>
        <v>failed</v>
      </c>
      <c r="E302">
        <f>IF(Crowdfunding!G302 = "failed",Crowdfunding!H302,"")</f>
        <v>1</v>
      </c>
    </row>
    <row r="303" spans="1:5" x14ac:dyDescent="0.25">
      <c r="A303" t="str">
        <f>IF(Crowdfunding!$G$2:$G$1001 = "successful",Crowdfunding!G303,"")</f>
        <v>successful</v>
      </c>
      <c r="B303">
        <f>IF(Crowdfunding!$G$2:$G$1001 = "successful",Crowdfunding!H303,"")</f>
        <v>295</v>
      </c>
      <c r="D303" t="str">
        <f>IF(Crowdfunding!G303 = "failed",Crowdfunding!G303,"")</f>
        <v/>
      </c>
      <c r="E303" t="str">
        <f>IF(Crowdfunding!G303 = "failed",Crowdfunding!H303,"")</f>
        <v/>
      </c>
    </row>
    <row r="304" spans="1:5" x14ac:dyDescent="0.25">
      <c r="A304" t="str">
        <f>IF(Crowdfunding!$G$2:$G$1001 = "successful",Crowdfunding!G304,"")</f>
        <v/>
      </c>
      <c r="B304" t="str">
        <f>IF(Crowdfunding!$G$2:$G$1001 = "successful",Crowdfunding!H304,"")</f>
        <v/>
      </c>
      <c r="D304" t="str">
        <f>IF(Crowdfunding!G304 = "failed",Crowdfunding!G304,"")</f>
        <v>failed</v>
      </c>
      <c r="E304">
        <f>IF(Crowdfunding!G304 = "failed",Crowdfunding!H304,"")</f>
        <v>245</v>
      </c>
    </row>
    <row r="305" spans="1:5" x14ac:dyDescent="0.25">
      <c r="A305" t="str">
        <f>IF(Crowdfunding!$G$2:$G$1001 = "successful",Crowdfunding!G305,"")</f>
        <v/>
      </c>
      <c r="B305" t="str">
        <f>IF(Crowdfunding!$G$2:$G$1001 = "successful",Crowdfunding!H305,"")</f>
        <v/>
      </c>
      <c r="D305" t="str">
        <f>IF(Crowdfunding!G305 = "failed",Crowdfunding!G305,"")</f>
        <v>failed</v>
      </c>
      <c r="E305">
        <f>IF(Crowdfunding!G305 = "failed",Crowdfunding!H305,"")</f>
        <v>32</v>
      </c>
    </row>
    <row r="306" spans="1:5" x14ac:dyDescent="0.25">
      <c r="A306" t="str">
        <f>IF(Crowdfunding!$G$2:$G$1001 = "successful",Crowdfunding!G306,"")</f>
        <v>successful</v>
      </c>
      <c r="B306">
        <f>IF(Crowdfunding!$G$2:$G$1001 = "successful",Crowdfunding!H306,"")</f>
        <v>142</v>
      </c>
      <c r="D306" t="str">
        <f>IF(Crowdfunding!G306 = "failed",Crowdfunding!G306,"")</f>
        <v/>
      </c>
      <c r="E306" t="str">
        <f>IF(Crowdfunding!G306 = "failed",Crowdfunding!H306,"")</f>
        <v/>
      </c>
    </row>
    <row r="307" spans="1:5" x14ac:dyDescent="0.25">
      <c r="A307" t="str">
        <f>IF(Crowdfunding!$G$2:$G$1001 = "successful",Crowdfunding!G307,"")</f>
        <v>successful</v>
      </c>
      <c r="B307">
        <f>IF(Crowdfunding!$G$2:$G$1001 = "successful",Crowdfunding!H307,"")</f>
        <v>85</v>
      </c>
      <c r="D307" t="str">
        <f>IF(Crowdfunding!G307 = "failed",Crowdfunding!G307,"")</f>
        <v/>
      </c>
      <c r="E307" t="str">
        <f>IF(Crowdfunding!G307 = "failed",Crowdfunding!H307,"")</f>
        <v/>
      </c>
    </row>
    <row r="308" spans="1:5" x14ac:dyDescent="0.25">
      <c r="A308" t="str">
        <f>IF(Crowdfunding!$G$2:$G$1001 = "successful",Crowdfunding!G308,"")</f>
        <v/>
      </c>
      <c r="B308" t="str">
        <f>IF(Crowdfunding!$G$2:$G$1001 = "successful",Crowdfunding!H308,"")</f>
        <v/>
      </c>
      <c r="D308" t="str">
        <f>IF(Crowdfunding!G308 = "failed",Crowdfunding!G308,"")</f>
        <v>failed</v>
      </c>
      <c r="E308">
        <f>IF(Crowdfunding!G308 = "failed",Crowdfunding!H308,"")</f>
        <v>7</v>
      </c>
    </row>
    <row r="309" spans="1:5" x14ac:dyDescent="0.25">
      <c r="A309" t="str">
        <f>IF(Crowdfunding!$G$2:$G$1001 = "successful",Crowdfunding!G309,"")</f>
        <v>successful</v>
      </c>
      <c r="B309">
        <f>IF(Crowdfunding!$G$2:$G$1001 = "successful",Crowdfunding!H309,"")</f>
        <v>659</v>
      </c>
      <c r="D309" t="str">
        <f>IF(Crowdfunding!G309 = "failed",Crowdfunding!G309,"")</f>
        <v/>
      </c>
      <c r="E309" t="str">
        <f>IF(Crowdfunding!G309 = "failed",Crowdfunding!H309,"")</f>
        <v/>
      </c>
    </row>
    <row r="310" spans="1:5" x14ac:dyDescent="0.25">
      <c r="A310" t="str">
        <f>IF(Crowdfunding!$G$2:$G$1001 = "successful",Crowdfunding!G310,"")</f>
        <v/>
      </c>
      <c r="B310" t="str">
        <f>IF(Crowdfunding!$G$2:$G$1001 = "successful",Crowdfunding!H310,"")</f>
        <v/>
      </c>
      <c r="D310" t="str">
        <f>IF(Crowdfunding!G310 = "failed",Crowdfunding!G310,"")</f>
        <v>failed</v>
      </c>
      <c r="E310">
        <f>IF(Crowdfunding!G310 = "failed",Crowdfunding!H310,"")</f>
        <v>803</v>
      </c>
    </row>
    <row r="311" spans="1:5" x14ac:dyDescent="0.25">
      <c r="A311" t="str">
        <f>IF(Crowdfunding!$G$2:$G$1001 = "successful",Crowdfunding!G311,"")</f>
        <v/>
      </c>
      <c r="B311" t="str">
        <f>IF(Crowdfunding!$G$2:$G$1001 = "successful",Crowdfunding!H311,"")</f>
        <v/>
      </c>
      <c r="D311" t="str">
        <f>IF(Crowdfunding!G311 = "failed",Crowdfunding!G311,"")</f>
        <v/>
      </c>
      <c r="E311" t="str">
        <f>IF(Crowdfunding!G311 = "failed",Crowdfunding!H311,"")</f>
        <v/>
      </c>
    </row>
    <row r="312" spans="1:5" x14ac:dyDescent="0.25">
      <c r="A312" t="str">
        <f>IF(Crowdfunding!$G$2:$G$1001 = "successful",Crowdfunding!G312,"")</f>
        <v/>
      </c>
      <c r="B312" t="str">
        <f>IF(Crowdfunding!$G$2:$G$1001 = "successful",Crowdfunding!H312,"")</f>
        <v/>
      </c>
      <c r="D312" t="str">
        <f>IF(Crowdfunding!G312 = "failed",Crowdfunding!G312,"")</f>
        <v>failed</v>
      </c>
      <c r="E312">
        <f>IF(Crowdfunding!G312 = "failed",Crowdfunding!H312,"")</f>
        <v>16</v>
      </c>
    </row>
    <row r="313" spans="1:5" x14ac:dyDescent="0.25">
      <c r="A313" t="str">
        <f>IF(Crowdfunding!$G$2:$G$1001 = "successful",Crowdfunding!G313,"")</f>
        <v>successful</v>
      </c>
      <c r="B313">
        <f>IF(Crowdfunding!$G$2:$G$1001 = "successful",Crowdfunding!H313,"")</f>
        <v>121</v>
      </c>
      <c r="D313" t="str">
        <f>IF(Crowdfunding!G313 = "failed",Crowdfunding!G313,"")</f>
        <v/>
      </c>
      <c r="E313" t="str">
        <f>IF(Crowdfunding!G313 = "failed",Crowdfunding!H313,"")</f>
        <v/>
      </c>
    </row>
    <row r="314" spans="1:5" x14ac:dyDescent="0.25">
      <c r="A314" t="str">
        <f>IF(Crowdfunding!$G$2:$G$1001 = "successful",Crowdfunding!G314,"")</f>
        <v>successful</v>
      </c>
      <c r="B314">
        <f>IF(Crowdfunding!$G$2:$G$1001 = "successful",Crowdfunding!H314,"")</f>
        <v>3742</v>
      </c>
      <c r="D314" t="str">
        <f>IF(Crowdfunding!G314 = "failed",Crowdfunding!G314,"")</f>
        <v/>
      </c>
      <c r="E314" t="str">
        <f>IF(Crowdfunding!G314 = "failed",Crowdfunding!H314,"")</f>
        <v/>
      </c>
    </row>
    <row r="315" spans="1:5" x14ac:dyDescent="0.25">
      <c r="A315" t="str">
        <f>IF(Crowdfunding!$G$2:$G$1001 = "successful",Crowdfunding!G315,"")</f>
        <v>successful</v>
      </c>
      <c r="B315">
        <f>IF(Crowdfunding!$G$2:$G$1001 = "successful",Crowdfunding!H315,"")</f>
        <v>223</v>
      </c>
      <c r="D315" t="str">
        <f>IF(Crowdfunding!G315 = "failed",Crowdfunding!G315,"")</f>
        <v/>
      </c>
      <c r="E315" t="str">
        <f>IF(Crowdfunding!G315 = "failed",Crowdfunding!H315,"")</f>
        <v/>
      </c>
    </row>
    <row r="316" spans="1:5" x14ac:dyDescent="0.25">
      <c r="A316" t="str">
        <f>IF(Crowdfunding!$G$2:$G$1001 = "successful",Crowdfunding!G316,"")</f>
        <v>successful</v>
      </c>
      <c r="B316">
        <f>IF(Crowdfunding!$G$2:$G$1001 = "successful",Crowdfunding!H316,"")</f>
        <v>133</v>
      </c>
      <c r="D316" t="str">
        <f>IF(Crowdfunding!G316 = "failed",Crowdfunding!G316,"")</f>
        <v/>
      </c>
      <c r="E316" t="str">
        <f>IF(Crowdfunding!G316 = "failed",Crowdfunding!H316,"")</f>
        <v/>
      </c>
    </row>
    <row r="317" spans="1:5" x14ac:dyDescent="0.25">
      <c r="A317" t="str">
        <f>IF(Crowdfunding!$G$2:$G$1001 = "successful",Crowdfunding!G317,"")</f>
        <v/>
      </c>
      <c r="B317" t="str">
        <f>IF(Crowdfunding!$G$2:$G$1001 = "successful",Crowdfunding!H317,"")</f>
        <v/>
      </c>
      <c r="D317" t="str">
        <f>IF(Crowdfunding!G317 = "failed",Crowdfunding!G317,"")</f>
        <v>failed</v>
      </c>
      <c r="E317">
        <f>IF(Crowdfunding!G317 = "failed",Crowdfunding!H317,"")</f>
        <v>31</v>
      </c>
    </row>
    <row r="318" spans="1:5" x14ac:dyDescent="0.25">
      <c r="A318" t="str">
        <f>IF(Crowdfunding!$G$2:$G$1001 = "successful",Crowdfunding!G318,"")</f>
        <v/>
      </c>
      <c r="B318" t="str">
        <f>IF(Crowdfunding!$G$2:$G$1001 = "successful",Crowdfunding!H318,"")</f>
        <v/>
      </c>
      <c r="D318" t="str">
        <f>IF(Crowdfunding!G318 = "failed",Crowdfunding!G318,"")</f>
        <v>failed</v>
      </c>
      <c r="E318">
        <f>IF(Crowdfunding!G318 = "failed",Crowdfunding!H318,"")</f>
        <v>108</v>
      </c>
    </row>
    <row r="319" spans="1:5" x14ac:dyDescent="0.25">
      <c r="A319" t="str">
        <f>IF(Crowdfunding!$G$2:$G$1001 = "successful",Crowdfunding!G319,"")</f>
        <v/>
      </c>
      <c r="B319" t="str">
        <f>IF(Crowdfunding!$G$2:$G$1001 = "successful",Crowdfunding!H319,"")</f>
        <v/>
      </c>
      <c r="D319" t="str">
        <f>IF(Crowdfunding!G319 = "failed",Crowdfunding!G319,"")</f>
        <v>failed</v>
      </c>
      <c r="E319">
        <f>IF(Crowdfunding!G319 = "failed",Crowdfunding!H319,"")</f>
        <v>30</v>
      </c>
    </row>
    <row r="320" spans="1:5" x14ac:dyDescent="0.25">
      <c r="A320" t="str">
        <f>IF(Crowdfunding!$G$2:$G$1001 = "successful",Crowdfunding!G320,"")</f>
        <v/>
      </c>
      <c r="B320" t="str">
        <f>IF(Crowdfunding!$G$2:$G$1001 = "successful",Crowdfunding!H320,"")</f>
        <v/>
      </c>
      <c r="D320" t="str">
        <f>IF(Crowdfunding!G320 = "failed",Crowdfunding!G320,"")</f>
        <v>failed</v>
      </c>
      <c r="E320">
        <f>IF(Crowdfunding!G320 = "failed",Crowdfunding!H320,"")</f>
        <v>17</v>
      </c>
    </row>
    <row r="321" spans="1:5" x14ac:dyDescent="0.25">
      <c r="A321" t="str">
        <f>IF(Crowdfunding!$G$2:$G$1001 = "successful",Crowdfunding!G321,"")</f>
        <v/>
      </c>
      <c r="B321" t="str">
        <f>IF(Crowdfunding!$G$2:$G$1001 = "successful",Crowdfunding!H321,"")</f>
        <v/>
      </c>
      <c r="D321" t="str">
        <f>IF(Crowdfunding!G321 = "failed",Crowdfunding!G321,"")</f>
        <v/>
      </c>
      <c r="E321" t="str">
        <f>IF(Crowdfunding!G321 = "failed",Crowdfunding!H321,"")</f>
        <v/>
      </c>
    </row>
    <row r="322" spans="1:5" x14ac:dyDescent="0.25">
      <c r="A322" t="str">
        <f>IF(Crowdfunding!$G$2:$G$1001 = "successful",Crowdfunding!G322,"")</f>
        <v/>
      </c>
      <c r="B322" t="str">
        <f>IF(Crowdfunding!$G$2:$G$1001 = "successful",Crowdfunding!H322,"")</f>
        <v/>
      </c>
      <c r="D322" t="str">
        <f>IF(Crowdfunding!G322 = "failed",Crowdfunding!G322,"")</f>
        <v>failed</v>
      </c>
      <c r="E322">
        <f>IF(Crowdfunding!G322 = "failed",Crowdfunding!H322,"")</f>
        <v>80</v>
      </c>
    </row>
    <row r="323" spans="1:5" x14ac:dyDescent="0.25">
      <c r="A323" t="str">
        <f>IF(Crowdfunding!$G$2:$G$1001 = "successful",Crowdfunding!G323,"")</f>
        <v/>
      </c>
      <c r="B323" t="str">
        <f>IF(Crowdfunding!$G$2:$G$1001 = "successful",Crowdfunding!H323,"")</f>
        <v/>
      </c>
      <c r="D323" t="str">
        <f>IF(Crowdfunding!G323 = "failed",Crowdfunding!G323,"")</f>
        <v>failed</v>
      </c>
      <c r="E323">
        <f>IF(Crowdfunding!G323 = "failed",Crowdfunding!H323,"")</f>
        <v>2468</v>
      </c>
    </row>
    <row r="324" spans="1:5" x14ac:dyDescent="0.25">
      <c r="A324" t="str">
        <f>IF(Crowdfunding!$G$2:$G$1001 = "successful",Crowdfunding!G324,"")</f>
        <v>successful</v>
      </c>
      <c r="B324">
        <f>IF(Crowdfunding!$G$2:$G$1001 = "successful",Crowdfunding!H324,"")</f>
        <v>5168</v>
      </c>
      <c r="D324" t="str">
        <f>IF(Crowdfunding!G324 = "failed",Crowdfunding!G324,"")</f>
        <v/>
      </c>
      <c r="E324" t="str">
        <f>IF(Crowdfunding!G324 = "failed",Crowdfunding!H324,"")</f>
        <v/>
      </c>
    </row>
    <row r="325" spans="1:5" x14ac:dyDescent="0.25">
      <c r="A325" t="str">
        <f>IF(Crowdfunding!$G$2:$G$1001 = "successful",Crowdfunding!G325,"")</f>
        <v/>
      </c>
      <c r="B325" t="str">
        <f>IF(Crowdfunding!$G$2:$G$1001 = "successful",Crowdfunding!H325,"")</f>
        <v/>
      </c>
      <c r="D325" t="str">
        <f>IF(Crowdfunding!G325 = "failed",Crowdfunding!G325,"")</f>
        <v>failed</v>
      </c>
      <c r="E325">
        <f>IF(Crowdfunding!G325 = "failed",Crowdfunding!H325,"")</f>
        <v>26</v>
      </c>
    </row>
    <row r="326" spans="1:5" x14ac:dyDescent="0.25">
      <c r="A326" t="str">
        <f>IF(Crowdfunding!$G$2:$G$1001 = "successful",Crowdfunding!G326,"")</f>
        <v>successful</v>
      </c>
      <c r="B326">
        <f>IF(Crowdfunding!$G$2:$G$1001 = "successful",Crowdfunding!H326,"")</f>
        <v>307</v>
      </c>
      <c r="D326" t="str">
        <f>IF(Crowdfunding!G326 = "failed",Crowdfunding!G326,"")</f>
        <v/>
      </c>
      <c r="E326" t="str">
        <f>IF(Crowdfunding!G326 = "failed",Crowdfunding!H326,"")</f>
        <v/>
      </c>
    </row>
    <row r="327" spans="1:5" x14ac:dyDescent="0.25">
      <c r="A327" t="str">
        <f>IF(Crowdfunding!$G$2:$G$1001 = "successful",Crowdfunding!G327,"")</f>
        <v/>
      </c>
      <c r="B327" t="str">
        <f>IF(Crowdfunding!$G$2:$G$1001 = "successful",Crowdfunding!H327,"")</f>
        <v/>
      </c>
      <c r="D327" t="str">
        <f>IF(Crowdfunding!G327 = "failed",Crowdfunding!G327,"")</f>
        <v>failed</v>
      </c>
      <c r="E327">
        <f>IF(Crowdfunding!G327 = "failed",Crowdfunding!H327,"")</f>
        <v>73</v>
      </c>
    </row>
    <row r="328" spans="1:5" x14ac:dyDescent="0.25">
      <c r="A328" t="str">
        <f>IF(Crowdfunding!$G$2:$G$1001 = "successful",Crowdfunding!G328,"")</f>
        <v/>
      </c>
      <c r="B328" t="str">
        <f>IF(Crowdfunding!$G$2:$G$1001 = "successful",Crowdfunding!H328,"")</f>
        <v/>
      </c>
      <c r="D328" t="str">
        <f>IF(Crowdfunding!G328 = "failed",Crowdfunding!G328,"")</f>
        <v>failed</v>
      </c>
      <c r="E328">
        <f>IF(Crowdfunding!G328 = "failed",Crowdfunding!H328,"")</f>
        <v>128</v>
      </c>
    </row>
    <row r="329" spans="1:5" x14ac:dyDescent="0.25">
      <c r="A329" t="str">
        <f>IF(Crowdfunding!$G$2:$G$1001 = "successful",Crowdfunding!G329,"")</f>
        <v/>
      </c>
      <c r="B329" t="str">
        <f>IF(Crowdfunding!$G$2:$G$1001 = "successful",Crowdfunding!H329,"")</f>
        <v/>
      </c>
      <c r="D329" t="str">
        <f>IF(Crowdfunding!G329 = "failed",Crowdfunding!G329,"")</f>
        <v>failed</v>
      </c>
      <c r="E329">
        <f>IF(Crowdfunding!G329 = "failed",Crowdfunding!H329,"")</f>
        <v>33</v>
      </c>
    </row>
    <row r="330" spans="1:5" x14ac:dyDescent="0.25">
      <c r="A330" t="str">
        <f>IF(Crowdfunding!$G$2:$G$1001 = "successful",Crowdfunding!G330,"")</f>
        <v>successful</v>
      </c>
      <c r="B330">
        <f>IF(Crowdfunding!$G$2:$G$1001 = "successful",Crowdfunding!H330,"")</f>
        <v>2441</v>
      </c>
      <c r="D330" t="str">
        <f>IF(Crowdfunding!G330 = "failed",Crowdfunding!G330,"")</f>
        <v/>
      </c>
      <c r="E330" t="str">
        <f>IF(Crowdfunding!G330 = "failed",Crowdfunding!H330,"")</f>
        <v/>
      </c>
    </row>
    <row r="331" spans="1:5" x14ac:dyDescent="0.25">
      <c r="A331" t="str">
        <f>IF(Crowdfunding!$G$2:$G$1001 = "successful",Crowdfunding!G331,"")</f>
        <v/>
      </c>
      <c r="B331" t="str">
        <f>IF(Crowdfunding!$G$2:$G$1001 = "successful",Crowdfunding!H331,"")</f>
        <v/>
      </c>
      <c r="D331" t="str">
        <f>IF(Crowdfunding!G331 = "failed",Crowdfunding!G331,"")</f>
        <v/>
      </c>
      <c r="E331" t="str">
        <f>IF(Crowdfunding!G331 = "failed",Crowdfunding!H331,"")</f>
        <v/>
      </c>
    </row>
    <row r="332" spans="1:5" x14ac:dyDescent="0.25">
      <c r="A332" t="str">
        <f>IF(Crowdfunding!$G$2:$G$1001 = "successful",Crowdfunding!G332,"")</f>
        <v>successful</v>
      </c>
      <c r="B332">
        <f>IF(Crowdfunding!$G$2:$G$1001 = "successful",Crowdfunding!H332,"")</f>
        <v>1385</v>
      </c>
      <c r="D332" t="str">
        <f>IF(Crowdfunding!G332 = "failed",Crowdfunding!G332,"")</f>
        <v/>
      </c>
      <c r="E332" t="str">
        <f>IF(Crowdfunding!G332 = "failed",Crowdfunding!H332,"")</f>
        <v/>
      </c>
    </row>
    <row r="333" spans="1:5" x14ac:dyDescent="0.25">
      <c r="A333" t="str">
        <f>IF(Crowdfunding!$G$2:$G$1001 = "successful",Crowdfunding!G333,"")</f>
        <v>successful</v>
      </c>
      <c r="B333">
        <f>IF(Crowdfunding!$G$2:$G$1001 = "successful",Crowdfunding!H333,"")</f>
        <v>190</v>
      </c>
      <c r="D333" t="str">
        <f>IF(Crowdfunding!G333 = "failed",Crowdfunding!G333,"")</f>
        <v/>
      </c>
      <c r="E333" t="str">
        <f>IF(Crowdfunding!G333 = "failed",Crowdfunding!H333,"")</f>
        <v/>
      </c>
    </row>
    <row r="334" spans="1:5" x14ac:dyDescent="0.25">
      <c r="A334" t="str">
        <f>IF(Crowdfunding!$G$2:$G$1001 = "successful",Crowdfunding!G334,"")</f>
        <v>successful</v>
      </c>
      <c r="B334">
        <f>IF(Crowdfunding!$G$2:$G$1001 = "successful",Crowdfunding!H334,"")</f>
        <v>470</v>
      </c>
      <c r="D334" t="str">
        <f>IF(Crowdfunding!G334 = "failed",Crowdfunding!G334,"")</f>
        <v/>
      </c>
      <c r="E334" t="str">
        <f>IF(Crowdfunding!G334 = "failed",Crowdfunding!H334,"")</f>
        <v/>
      </c>
    </row>
    <row r="335" spans="1:5" x14ac:dyDescent="0.25">
      <c r="A335" t="str">
        <f>IF(Crowdfunding!$G$2:$G$1001 = "successful",Crowdfunding!G335,"")</f>
        <v>successful</v>
      </c>
      <c r="B335">
        <f>IF(Crowdfunding!$G$2:$G$1001 = "successful",Crowdfunding!H335,"")</f>
        <v>253</v>
      </c>
      <c r="D335" t="str">
        <f>IF(Crowdfunding!G335 = "failed",Crowdfunding!G335,"")</f>
        <v/>
      </c>
      <c r="E335" t="str">
        <f>IF(Crowdfunding!G335 = "failed",Crowdfunding!H335,"")</f>
        <v/>
      </c>
    </row>
    <row r="336" spans="1:5" x14ac:dyDescent="0.25">
      <c r="A336" t="str">
        <f>IF(Crowdfunding!$G$2:$G$1001 = "successful",Crowdfunding!G336,"")</f>
        <v>successful</v>
      </c>
      <c r="B336">
        <f>IF(Crowdfunding!$G$2:$G$1001 = "successful",Crowdfunding!H336,"")</f>
        <v>1113</v>
      </c>
      <c r="D336" t="str">
        <f>IF(Crowdfunding!G336 = "failed",Crowdfunding!G336,"")</f>
        <v/>
      </c>
      <c r="E336" t="str">
        <f>IF(Crowdfunding!G336 = "failed",Crowdfunding!H336,"")</f>
        <v/>
      </c>
    </row>
    <row r="337" spans="1:5" x14ac:dyDescent="0.25">
      <c r="A337" t="str">
        <f>IF(Crowdfunding!$G$2:$G$1001 = "successful",Crowdfunding!G337,"")</f>
        <v>successful</v>
      </c>
      <c r="B337">
        <f>IF(Crowdfunding!$G$2:$G$1001 = "successful",Crowdfunding!H337,"")</f>
        <v>2283</v>
      </c>
      <c r="D337" t="str">
        <f>IF(Crowdfunding!G337 = "failed",Crowdfunding!G337,"")</f>
        <v/>
      </c>
      <c r="E337" t="str">
        <f>IF(Crowdfunding!G337 = "failed",Crowdfunding!H337,"")</f>
        <v/>
      </c>
    </row>
    <row r="338" spans="1:5" x14ac:dyDescent="0.25">
      <c r="A338" t="str">
        <f>IF(Crowdfunding!$G$2:$G$1001 = "successful",Crowdfunding!G338,"")</f>
        <v/>
      </c>
      <c r="B338" t="str">
        <f>IF(Crowdfunding!$G$2:$G$1001 = "successful",Crowdfunding!H338,"")</f>
        <v/>
      </c>
      <c r="D338" t="str">
        <f>IF(Crowdfunding!G338 = "failed",Crowdfunding!G338,"")</f>
        <v>failed</v>
      </c>
      <c r="E338">
        <f>IF(Crowdfunding!G338 = "failed",Crowdfunding!H338,"")</f>
        <v>1072</v>
      </c>
    </row>
    <row r="339" spans="1:5" x14ac:dyDescent="0.25">
      <c r="A339" t="str">
        <f>IF(Crowdfunding!$G$2:$G$1001 = "successful",Crowdfunding!G339,"")</f>
        <v>successful</v>
      </c>
      <c r="B339">
        <f>IF(Crowdfunding!$G$2:$G$1001 = "successful",Crowdfunding!H339,"")</f>
        <v>1095</v>
      </c>
      <c r="D339" t="str">
        <f>IF(Crowdfunding!G339 = "failed",Crowdfunding!G339,"")</f>
        <v/>
      </c>
      <c r="E339" t="str">
        <f>IF(Crowdfunding!G339 = "failed",Crowdfunding!H339,"")</f>
        <v/>
      </c>
    </row>
    <row r="340" spans="1:5" x14ac:dyDescent="0.25">
      <c r="A340" t="str">
        <f>IF(Crowdfunding!$G$2:$G$1001 = "successful",Crowdfunding!G340,"")</f>
        <v>successful</v>
      </c>
      <c r="B340">
        <f>IF(Crowdfunding!$G$2:$G$1001 = "successful",Crowdfunding!H340,"")</f>
        <v>1690</v>
      </c>
      <c r="D340" t="str">
        <f>IF(Crowdfunding!G340 = "failed",Crowdfunding!G340,"")</f>
        <v/>
      </c>
      <c r="E340" t="str">
        <f>IF(Crowdfunding!G340 = "failed",Crowdfunding!H340,"")</f>
        <v/>
      </c>
    </row>
    <row r="341" spans="1:5" x14ac:dyDescent="0.25">
      <c r="A341" t="str">
        <f>IF(Crowdfunding!$G$2:$G$1001 = "successful",Crowdfunding!G341,"")</f>
        <v/>
      </c>
      <c r="B341" t="str">
        <f>IF(Crowdfunding!$G$2:$G$1001 = "successful",Crowdfunding!H341,"")</f>
        <v/>
      </c>
      <c r="D341" t="str">
        <f>IF(Crowdfunding!G341 = "failed",Crowdfunding!G341,"")</f>
        <v/>
      </c>
      <c r="E341" t="str">
        <f>IF(Crowdfunding!G341 = "failed",Crowdfunding!H341,"")</f>
        <v/>
      </c>
    </row>
    <row r="342" spans="1:5" x14ac:dyDescent="0.25">
      <c r="A342" t="str">
        <f>IF(Crowdfunding!$G$2:$G$1001 = "successful",Crowdfunding!G342,"")</f>
        <v/>
      </c>
      <c r="B342" t="str">
        <f>IF(Crowdfunding!$G$2:$G$1001 = "successful",Crowdfunding!H342,"")</f>
        <v/>
      </c>
      <c r="D342" t="str">
        <f>IF(Crowdfunding!G342 = "failed",Crowdfunding!G342,"")</f>
        <v>failed</v>
      </c>
      <c r="E342">
        <f>IF(Crowdfunding!G342 = "failed",Crowdfunding!H342,"")</f>
        <v>393</v>
      </c>
    </row>
    <row r="343" spans="1:5" x14ac:dyDescent="0.25">
      <c r="A343" t="str">
        <f>IF(Crowdfunding!$G$2:$G$1001 = "successful",Crowdfunding!G343,"")</f>
        <v/>
      </c>
      <c r="B343" t="str">
        <f>IF(Crowdfunding!$G$2:$G$1001 = "successful",Crowdfunding!H343,"")</f>
        <v/>
      </c>
      <c r="D343" t="str">
        <f>IF(Crowdfunding!G343 = "failed",Crowdfunding!G343,"")</f>
        <v>failed</v>
      </c>
      <c r="E343">
        <f>IF(Crowdfunding!G343 = "failed",Crowdfunding!H343,"")</f>
        <v>1257</v>
      </c>
    </row>
    <row r="344" spans="1:5" x14ac:dyDescent="0.25">
      <c r="A344" t="str">
        <f>IF(Crowdfunding!$G$2:$G$1001 = "successful",Crowdfunding!G344,"")</f>
        <v/>
      </c>
      <c r="B344" t="str">
        <f>IF(Crowdfunding!$G$2:$G$1001 = "successful",Crowdfunding!H344,"")</f>
        <v/>
      </c>
      <c r="D344" t="str">
        <f>IF(Crowdfunding!G344 = "failed",Crowdfunding!G344,"")</f>
        <v>failed</v>
      </c>
      <c r="E344">
        <f>IF(Crowdfunding!G344 = "failed",Crowdfunding!H344,"")</f>
        <v>328</v>
      </c>
    </row>
    <row r="345" spans="1:5" x14ac:dyDescent="0.25">
      <c r="A345" t="str">
        <f>IF(Crowdfunding!$G$2:$G$1001 = "successful",Crowdfunding!G345,"")</f>
        <v/>
      </c>
      <c r="B345" t="str">
        <f>IF(Crowdfunding!$G$2:$G$1001 = "successful",Crowdfunding!H345,"")</f>
        <v/>
      </c>
      <c r="D345" t="str">
        <f>IF(Crowdfunding!G345 = "failed",Crowdfunding!G345,"")</f>
        <v>failed</v>
      </c>
      <c r="E345">
        <f>IF(Crowdfunding!G345 = "failed",Crowdfunding!H345,"")</f>
        <v>147</v>
      </c>
    </row>
    <row r="346" spans="1:5" x14ac:dyDescent="0.25">
      <c r="A346" t="str">
        <f>IF(Crowdfunding!$G$2:$G$1001 = "successful",Crowdfunding!G346,"")</f>
        <v/>
      </c>
      <c r="B346" t="str">
        <f>IF(Crowdfunding!$G$2:$G$1001 = "successful",Crowdfunding!H346,"")</f>
        <v/>
      </c>
      <c r="D346" t="str">
        <f>IF(Crowdfunding!G346 = "failed",Crowdfunding!G346,"")</f>
        <v>failed</v>
      </c>
      <c r="E346">
        <f>IF(Crowdfunding!G346 = "failed",Crowdfunding!H346,"")</f>
        <v>830</v>
      </c>
    </row>
    <row r="347" spans="1:5" x14ac:dyDescent="0.25">
      <c r="A347" t="str">
        <f>IF(Crowdfunding!$G$2:$G$1001 = "successful",Crowdfunding!G347,"")</f>
        <v/>
      </c>
      <c r="B347" t="str">
        <f>IF(Crowdfunding!$G$2:$G$1001 = "successful",Crowdfunding!H347,"")</f>
        <v/>
      </c>
      <c r="D347" t="str">
        <f>IF(Crowdfunding!G347 = "failed",Crowdfunding!G347,"")</f>
        <v>failed</v>
      </c>
      <c r="E347">
        <f>IF(Crowdfunding!G347 = "failed",Crowdfunding!H347,"")</f>
        <v>331</v>
      </c>
    </row>
    <row r="348" spans="1:5" x14ac:dyDescent="0.25">
      <c r="A348" t="str">
        <f>IF(Crowdfunding!$G$2:$G$1001 = "successful",Crowdfunding!G348,"")</f>
        <v/>
      </c>
      <c r="B348" t="str">
        <f>IF(Crowdfunding!$G$2:$G$1001 = "successful",Crowdfunding!H348,"")</f>
        <v/>
      </c>
      <c r="D348" t="str">
        <f>IF(Crowdfunding!G348 = "failed",Crowdfunding!G348,"")</f>
        <v>failed</v>
      </c>
      <c r="E348">
        <f>IF(Crowdfunding!G348 = "failed",Crowdfunding!H348,"")</f>
        <v>25</v>
      </c>
    </row>
    <row r="349" spans="1:5" x14ac:dyDescent="0.25">
      <c r="A349" t="str">
        <f>IF(Crowdfunding!$G$2:$G$1001 = "successful",Crowdfunding!G349,"")</f>
        <v>successful</v>
      </c>
      <c r="B349">
        <f>IF(Crowdfunding!$G$2:$G$1001 = "successful",Crowdfunding!H349,"")</f>
        <v>191</v>
      </c>
      <c r="D349" t="str">
        <f>IF(Crowdfunding!G349 = "failed",Crowdfunding!G349,"")</f>
        <v/>
      </c>
      <c r="E349" t="str">
        <f>IF(Crowdfunding!G349 = "failed",Crowdfunding!H349,"")</f>
        <v/>
      </c>
    </row>
    <row r="350" spans="1:5" x14ac:dyDescent="0.25">
      <c r="A350" t="str">
        <f>IF(Crowdfunding!$G$2:$G$1001 = "successful",Crowdfunding!G350,"")</f>
        <v/>
      </c>
      <c r="B350" t="str">
        <f>IF(Crowdfunding!$G$2:$G$1001 = "successful",Crowdfunding!H350,"")</f>
        <v/>
      </c>
      <c r="D350" t="str">
        <f>IF(Crowdfunding!G350 = "failed",Crowdfunding!G350,"")</f>
        <v>failed</v>
      </c>
      <c r="E350">
        <f>IF(Crowdfunding!G350 = "failed",Crowdfunding!H350,"")</f>
        <v>3483</v>
      </c>
    </row>
    <row r="351" spans="1:5" x14ac:dyDescent="0.25">
      <c r="A351" t="str">
        <f>IF(Crowdfunding!$G$2:$G$1001 = "successful",Crowdfunding!G351,"")</f>
        <v/>
      </c>
      <c r="B351" t="str">
        <f>IF(Crowdfunding!$G$2:$G$1001 = "successful",Crowdfunding!H351,"")</f>
        <v/>
      </c>
      <c r="D351" t="str">
        <f>IF(Crowdfunding!G351 = "failed",Crowdfunding!G351,"")</f>
        <v>failed</v>
      </c>
      <c r="E351">
        <f>IF(Crowdfunding!G351 = "failed",Crowdfunding!H351,"")</f>
        <v>923</v>
      </c>
    </row>
    <row r="352" spans="1:5" x14ac:dyDescent="0.25">
      <c r="A352" t="str">
        <f>IF(Crowdfunding!$G$2:$G$1001 = "successful",Crowdfunding!G352,"")</f>
        <v/>
      </c>
      <c r="B352" t="str">
        <f>IF(Crowdfunding!$G$2:$G$1001 = "successful",Crowdfunding!H352,"")</f>
        <v/>
      </c>
      <c r="D352" t="str">
        <f>IF(Crowdfunding!G352 = "failed",Crowdfunding!G352,"")</f>
        <v>failed</v>
      </c>
      <c r="E352">
        <f>IF(Crowdfunding!G352 = "failed",Crowdfunding!H352,"")</f>
        <v>1</v>
      </c>
    </row>
    <row r="353" spans="1:5" x14ac:dyDescent="0.25">
      <c r="A353" t="str">
        <f>IF(Crowdfunding!$G$2:$G$1001 = "successful",Crowdfunding!G353,"")</f>
        <v>successful</v>
      </c>
      <c r="B353">
        <f>IF(Crowdfunding!$G$2:$G$1001 = "successful",Crowdfunding!H353,"")</f>
        <v>2013</v>
      </c>
      <c r="D353" t="str">
        <f>IF(Crowdfunding!G353 = "failed",Crowdfunding!G353,"")</f>
        <v/>
      </c>
      <c r="E353" t="str">
        <f>IF(Crowdfunding!G353 = "failed",Crowdfunding!H353,"")</f>
        <v/>
      </c>
    </row>
    <row r="354" spans="1:5" x14ac:dyDescent="0.25">
      <c r="A354" t="str">
        <f>IF(Crowdfunding!$G$2:$G$1001 = "successful",Crowdfunding!G354,"")</f>
        <v/>
      </c>
      <c r="B354" t="str">
        <f>IF(Crowdfunding!$G$2:$G$1001 = "successful",Crowdfunding!H354,"")</f>
        <v/>
      </c>
      <c r="D354" t="str">
        <f>IF(Crowdfunding!G354 = "failed",Crowdfunding!G354,"")</f>
        <v>failed</v>
      </c>
      <c r="E354">
        <f>IF(Crowdfunding!G354 = "failed",Crowdfunding!H354,"")</f>
        <v>33</v>
      </c>
    </row>
    <row r="355" spans="1:5" x14ac:dyDescent="0.25">
      <c r="A355" t="str">
        <f>IF(Crowdfunding!$G$2:$G$1001 = "successful",Crowdfunding!G355,"")</f>
        <v>successful</v>
      </c>
      <c r="B355">
        <f>IF(Crowdfunding!$G$2:$G$1001 = "successful",Crowdfunding!H355,"")</f>
        <v>1703</v>
      </c>
      <c r="D355" t="str">
        <f>IF(Crowdfunding!G355 = "failed",Crowdfunding!G355,"")</f>
        <v/>
      </c>
      <c r="E355" t="str">
        <f>IF(Crowdfunding!G355 = "failed",Crowdfunding!H355,"")</f>
        <v/>
      </c>
    </row>
    <row r="356" spans="1:5" x14ac:dyDescent="0.25">
      <c r="A356" t="str">
        <f>IF(Crowdfunding!$G$2:$G$1001 = "successful",Crowdfunding!G356,"")</f>
        <v>successful</v>
      </c>
      <c r="B356">
        <f>IF(Crowdfunding!$G$2:$G$1001 = "successful",Crowdfunding!H356,"")</f>
        <v>80</v>
      </c>
      <c r="D356" t="str">
        <f>IF(Crowdfunding!G356 = "failed",Crowdfunding!G356,"")</f>
        <v/>
      </c>
      <c r="E356" t="str">
        <f>IF(Crowdfunding!G356 = "failed",Crowdfunding!H356,"")</f>
        <v/>
      </c>
    </row>
    <row r="357" spans="1:5" x14ac:dyDescent="0.25">
      <c r="A357" t="str">
        <f>IF(Crowdfunding!$G$2:$G$1001 = "successful",Crowdfunding!G357,"")</f>
        <v/>
      </c>
      <c r="B357" t="str">
        <f>IF(Crowdfunding!$G$2:$G$1001 = "successful",Crowdfunding!H357,"")</f>
        <v/>
      </c>
      <c r="D357" t="str">
        <f>IF(Crowdfunding!G357 = "failed",Crowdfunding!G357,"")</f>
        <v/>
      </c>
      <c r="E357" t="str">
        <f>IF(Crowdfunding!G357 = "failed",Crowdfunding!H357,"")</f>
        <v/>
      </c>
    </row>
    <row r="358" spans="1:5" x14ac:dyDescent="0.25">
      <c r="A358" t="str">
        <f>IF(Crowdfunding!$G$2:$G$1001 = "successful",Crowdfunding!G358,"")</f>
        <v/>
      </c>
      <c r="B358" t="str">
        <f>IF(Crowdfunding!$G$2:$G$1001 = "successful",Crowdfunding!H358,"")</f>
        <v/>
      </c>
      <c r="D358" t="str">
        <f>IF(Crowdfunding!G358 = "failed",Crowdfunding!G358,"")</f>
        <v>failed</v>
      </c>
      <c r="E358">
        <f>IF(Crowdfunding!G358 = "failed",Crowdfunding!H358,"")</f>
        <v>40</v>
      </c>
    </row>
    <row r="359" spans="1:5" x14ac:dyDescent="0.25">
      <c r="A359" t="str">
        <f>IF(Crowdfunding!$G$2:$G$1001 = "successful",Crowdfunding!G359,"")</f>
        <v>successful</v>
      </c>
      <c r="B359">
        <f>IF(Crowdfunding!$G$2:$G$1001 = "successful",Crowdfunding!H359,"")</f>
        <v>41</v>
      </c>
      <c r="D359" t="str">
        <f>IF(Crowdfunding!G359 = "failed",Crowdfunding!G359,"")</f>
        <v/>
      </c>
      <c r="E359" t="str">
        <f>IF(Crowdfunding!G359 = "failed",Crowdfunding!H359,"")</f>
        <v/>
      </c>
    </row>
    <row r="360" spans="1:5" x14ac:dyDescent="0.25">
      <c r="A360" t="str">
        <f>IF(Crowdfunding!$G$2:$G$1001 = "successful",Crowdfunding!G360,"")</f>
        <v/>
      </c>
      <c r="B360" t="str">
        <f>IF(Crowdfunding!$G$2:$G$1001 = "successful",Crowdfunding!H360,"")</f>
        <v/>
      </c>
      <c r="D360" t="str">
        <f>IF(Crowdfunding!G360 = "failed",Crowdfunding!G360,"")</f>
        <v>failed</v>
      </c>
      <c r="E360">
        <f>IF(Crowdfunding!G360 = "failed",Crowdfunding!H360,"")</f>
        <v>23</v>
      </c>
    </row>
    <row r="361" spans="1:5" x14ac:dyDescent="0.25">
      <c r="A361" t="str">
        <f>IF(Crowdfunding!$G$2:$G$1001 = "successful",Crowdfunding!G361,"")</f>
        <v>successful</v>
      </c>
      <c r="B361">
        <f>IF(Crowdfunding!$G$2:$G$1001 = "successful",Crowdfunding!H361,"")</f>
        <v>187</v>
      </c>
      <c r="D361" t="str">
        <f>IF(Crowdfunding!G361 = "failed",Crowdfunding!G361,"")</f>
        <v/>
      </c>
      <c r="E361" t="str">
        <f>IF(Crowdfunding!G361 = "failed",Crowdfunding!H361,"")</f>
        <v/>
      </c>
    </row>
    <row r="362" spans="1:5" x14ac:dyDescent="0.25">
      <c r="A362" t="str">
        <f>IF(Crowdfunding!$G$2:$G$1001 = "successful",Crowdfunding!G362,"")</f>
        <v>successful</v>
      </c>
      <c r="B362">
        <f>IF(Crowdfunding!$G$2:$G$1001 = "successful",Crowdfunding!H362,"")</f>
        <v>2875</v>
      </c>
      <c r="D362" t="str">
        <f>IF(Crowdfunding!G362 = "failed",Crowdfunding!G362,"")</f>
        <v/>
      </c>
      <c r="E362" t="str">
        <f>IF(Crowdfunding!G362 = "failed",Crowdfunding!H362,"")</f>
        <v/>
      </c>
    </row>
    <row r="363" spans="1:5" x14ac:dyDescent="0.25">
      <c r="A363" t="str">
        <f>IF(Crowdfunding!$G$2:$G$1001 = "successful",Crowdfunding!G363,"")</f>
        <v>successful</v>
      </c>
      <c r="B363">
        <f>IF(Crowdfunding!$G$2:$G$1001 = "successful",Crowdfunding!H363,"")</f>
        <v>88</v>
      </c>
      <c r="D363" t="str">
        <f>IF(Crowdfunding!G363 = "failed",Crowdfunding!G363,"")</f>
        <v/>
      </c>
      <c r="E363" t="str">
        <f>IF(Crowdfunding!G363 = "failed",Crowdfunding!H363,"")</f>
        <v/>
      </c>
    </row>
    <row r="364" spans="1:5" x14ac:dyDescent="0.25">
      <c r="A364" t="str">
        <f>IF(Crowdfunding!$G$2:$G$1001 = "successful",Crowdfunding!G364,"")</f>
        <v>successful</v>
      </c>
      <c r="B364">
        <f>IF(Crowdfunding!$G$2:$G$1001 = "successful",Crowdfunding!H364,"")</f>
        <v>191</v>
      </c>
      <c r="D364" t="str">
        <f>IF(Crowdfunding!G364 = "failed",Crowdfunding!G364,"")</f>
        <v/>
      </c>
      <c r="E364" t="str">
        <f>IF(Crowdfunding!G364 = "failed",Crowdfunding!H364,"")</f>
        <v/>
      </c>
    </row>
    <row r="365" spans="1:5" x14ac:dyDescent="0.25">
      <c r="A365" t="str">
        <f>IF(Crowdfunding!$G$2:$G$1001 = "successful",Crowdfunding!G365,"")</f>
        <v>successful</v>
      </c>
      <c r="B365">
        <f>IF(Crowdfunding!$G$2:$G$1001 = "successful",Crowdfunding!H365,"")</f>
        <v>139</v>
      </c>
      <c r="D365" t="str">
        <f>IF(Crowdfunding!G365 = "failed",Crowdfunding!G365,"")</f>
        <v/>
      </c>
      <c r="E365" t="str">
        <f>IF(Crowdfunding!G365 = "failed",Crowdfunding!H365,"")</f>
        <v/>
      </c>
    </row>
    <row r="366" spans="1:5" x14ac:dyDescent="0.25">
      <c r="A366" t="str">
        <f>IF(Crowdfunding!$G$2:$G$1001 = "successful",Crowdfunding!G366,"")</f>
        <v>successful</v>
      </c>
      <c r="B366">
        <f>IF(Crowdfunding!$G$2:$G$1001 = "successful",Crowdfunding!H366,"")</f>
        <v>186</v>
      </c>
      <c r="D366" t="str">
        <f>IF(Crowdfunding!G366 = "failed",Crowdfunding!G366,"")</f>
        <v/>
      </c>
      <c r="E366" t="str">
        <f>IF(Crowdfunding!G366 = "failed",Crowdfunding!H366,"")</f>
        <v/>
      </c>
    </row>
    <row r="367" spans="1:5" x14ac:dyDescent="0.25">
      <c r="A367" t="str">
        <f>IF(Crowdfunding!$G$2:$G$1001 = "successful",Crowdfunding!G367,"")</f>
        <v>successful</v>
      </c>
      <c r="B367">
        <f>IF(Crowdfunding!$G$2:$G$1001 = "successful",Crowdfunding!H367,"")</f>
        <v>112</v>
      </c>
      <c r="D367" t="str">
        <f>IF(Crowdfunding!G367 = "failed",Crowdfunding!G367,"")</f>
        <v/>
      </c>
      <c r="E367" t="str">
        <f>IF(Crowdfunding!G367 = "failed",Crowdfunding!H367,"")</f>
        <v/>
      </c>
    </row>
    <row r="368" spans="1:5" x14ac:dyDescent="0.25">
      <c r="A368" t="str">
        <f>IF(Crowdfunding!$G$2:$G$1001 = "successful",Crowdfunding!G368,"")</f>
        <v>successful</v>
      </c>
      <c r="B368">
        <f>IF(Crowdfunding!$G$2:$G$1001 = "successful",Crowdfunding!H368,"")</f>
        <v>101</v>
      </c>
      <c r="D368" t="str">
        <f>IF(Crowdfunding!G368 = "failed",Crowdfunding!G368,"")</f>
        <v/>
      </c>
      <c r="E368" t="str">
        <f>IF(Crowdfunding!G368 = "failed",Crowdfunding!H368,"")</f>
        <v/>
      </c>
    </row>
    <row r="369" spans="1:5" x14ac:dyDescent="0.25">
      <c r="A369" t="str">
        <f>IF(Crowdfunding!$G$2:$G$1001 = "successful",Crowdfunding!G369,"")</f>
        <v/>
      </c>
      <c r="B369" t="str">
        <f>IF(Crowdfunding!$G$2:$G$1001 = "successful",Crowdfunding!H369,"")</f>
        <v/>
      </c>
      <c r="D369" t="str">
        <f>IF(Crowdfunding!G369 = "failed",Crowdfunding!G369,"")</f>
        <v>failed</v>
      </c>
      <c r="E369">
        <f>IF(Crowdfunding!G369 = "failed",Crowdfunding!H369,"")</f>
        <v>75</v>
      </c>
    </row>
    <row r="370" spans="1:5" x14ac:dyDescent="0.25">
      <c r="A370" t="str">
        <f>IF(Crowdfunding!$G$2:$G$1001 = "successful",Crowdfunding!G370,"")</f>
        <v>successful</v>
      </c>
      <c r="B370">
        <f>IF(Crowdfunding!$G$2:$G$1001 = "successful",Crowdfunding!H370,"")</f>
        <v>206</v>
      </c>
      <c r="D370" t="str">
        <f>IF(Crowdfunding!G370 = "failed",Crowdfunding!G370,"")</f>
        <v/>
      </c>
      <c r="E370" t="str">
        <f>IF(Crowdfunding!G370 = "failed",Crowdfunding!H370,"")</f>
        <v/>
      </c>
    </row>
    <row r="371" spans="1:5" x14ac:dyDescent="0.25">
      <c r="A371" t="str">
        <f>IF(Crowdfunding!$G$2:$G$1001 = "successful",Crowdfunding!G371,"")</f>
        <v>successful</v>
      </c>
      <c r="B371">
        <f>IF(Crowdfunding!$G$2:$G$1001 = "successful",Crowdfunding!H371,"")</f>
        <v>154</v>
      </c>
      <c r="D371" t="str">
        <f>IF(Crowdfunding!G371 = "failed",Crowdfunding!G371,"")</f>
        <v/>
      </c>
      <c r="E371" t="str">
        <f>IF(Crowdfunding!G371 = "failed",Crowdfunding!H371,"")</f>
        <v/>
      </c>
    </row>
    <row r="372" spans="1:5" x14ac:dyDescent="0.25">
      <c r="A372" t="str">
        <f>IF(Crowdfunding!$G$2:$G$1001 = "successful",Crowdfunding!G372,"")</f>
        <v>successful</v>
      </c>
      <c r="B372">
        <f>IF(Crowdfunding!$G$2:$G$1001 = "successful",Crowdfunding!H372,"")</f>
        <v>5966</v>
      </c>
      <c r="D372" t="str">
        <f>IF(Crowdfunding!G372 = "failed",Crowdfunding!G372,"")</f>
        <v/>
      </c>
      <c r="E372" t="str">
        <f>IF(Crowdfunding!G372 = "failed",Crowdfunding!H372,"")</f>
        <v/>
      </c>
    </row>
    <row r="373" spans="1:5" x14ac:dyDescent="0.25">
      <c r="A373" t="str">
        <f>IF(Crowdfunding!$G$2:$G$1001 = "successful",Crowdfunding!G373,"")</f>
        <v/>
      </c>
      <c r="B373" t="str">
        <f>IF(Crowdfunding!$G$2:$G$1001 = "successful",Crowdfunding!H373,"")</f>
        <v/>
      </c>
      <c r="D373" t="str">
        <f>IF(Crowdfunding!G373 = "failed",Crowdfunding!G373,"")</f>
        <v>failed</v>
      </c>
      <c r="E373">
        <f>IF(Crowdfunding!G373 = "failed",Crowdfunding!H373,"")</f>
        <v>2176</v>
      </c>
    </row>
    <row r="374" spans="1:5" x14ac:dyDescent="0.25">
      <c r="A374" t="str">
        <f>IF(Crowdfunding!$G$2:$G$1001 = "successful",Crowdfunding!G374,"")</f>
        <v>successful</v>
      </c>
      <c r="B374">
        <f>IF(Crowdfunding!$G$2:$G$1001 = "successful",Crowdfunding!H374,"")</f>
        <v>169</v>
      </c>
      <c r="D374" t="str">
        <f>IF(Crowdfunding!G374 = "failed",Crowdfunding!G374,"")</f>
        <v/>
      </c>
      <c r="E374" t="str">
        <f>IF(Crowdfunding!G374 = "failed",Crowdfunding!H374,"")</f>
        <v/>
      </c>
    </row>
    <row r="375" spans="1:5" x14ac:dyDescent="0.25">
      <c r="A375" t="str">
        <f>IF(Crowdfunding!$G$2:$G$1001 = "successful",Crowdfunding!G375,"")</f>
        <v>successful</v>
      </c>
      <c r="B375">
        <f>IF(Crowdfunding!$G$2:$G$1001 = "successful",Crowdfunding!H375,"")</f>
        <v>2106</v>
      </c>
      <c r="D375" t="str">
        <f>IF(Crowdfunding!G375 = "failed",Crowdfunding!G375,"")</f>
        <v/>
      </c>
      <c r="E375" t="str">
        <f>IF(Crowdfunding!G375 = "failed",Crowdfunding!H375,"")</f>
        <v/>
      </c>
    </row>
    <row r="376" spans="1:5" x14ac:dyDescent="0.25">
      <c r="A376" t="str">
        <f>IF(Crowdfunding!$G$2:$G$1001 = "successful",Crowdfunding!G376,"")</f>
        <v/>
      </c>
      <c r="B376" t="str">
        <f>IF(Crowdfunding!$G$2:$G$1001 = "successful",Crowdfunding!H376,"")</f>
        <v/>
      </c>
      <c r="D376" t="str">
        <f>IF(Crowdfunding!G376 = "failed",Crowdfunding!G376,"")</f>
        <v>failed</v>
      </c>
      <c r="E376">
        <f>IF(Crowdfunding!G376 = "failed",Crowdfunding!H376,"")</f>
        <v>441</v>
      </c>
    </row>
    <row r="377" spans="1:5" x14ac:dyDescent="0.25">
      <c r="A377" t="str">
        <f>IF(Crowdfunding!$G$2:$G$1001 = "successful",Crowdfunding!G377,"")</f>
        <v/>
      </c>
      <c r="B377" t="str">
        <f>IF(Crowdfunding!$G$2:$G$1001 = "successful",Crowdfunding!H377,"")</f>
        <v/>
      </c>
      <c r="D377" t="str">
        <f>IF(Crowdfunding!G377 = "failed",Crowdfunding!G377,"")</f>
        <v>failed</v>
      </c>
      <c r="E377">
        <f>IF(Crowdfunding!G377 = "failed",Crowdfunding!H377,"")</f>
        <v>25</v>
      </c>
    </row>
    <row r="378" spans="1:5" x14ac:dyDescent="0.25">
      <c r="A378" t="str">
        <f>IF(Crowdfunding!$G$2:$G$1001 = "successful",Crowdfunding!G378,"")</f>
        <v>successful</v>
      </c>
      <c r="B378">
        <f>IF(Crowdfunding!$G$2:$G$1001 = "successful",Crowdfunding!H378,"")</f>
        <v>131</v>
      </c>
      <c r="D378" t="str">
        <f>IF(Crowdfunding!G378 = "failed",Crowdfunding!G378,"")</f>
        <v/>
      </c>
      <c r="E378" t="str">
        <f>IF(Crowdfunding!G378 = "failed",Crowdfunding!H378,"")</f>
        <v/>
      </c>
    </row>
    <row r="379" spans="1:5" x14ac:dyDescent="0.25">
      <c r="A379" t="str">
        <f>IF(Crowdfunding!$G$2:$G$1001 = "successful",Crowdfunding!G379,"")</f>
        <v/>
      </c>
      <c r="B379" t="str">
        <f>IF(Crowdfunding!$G$2:$G$1001 = "successful",Crowdfunding!H379,"")</f>
        <v/>
      </c>
      <c r="D379" t="str">
        <f>IF(Crowdfunding!G379 = "failed",Crowdfunding!G379,"")</f>
        <v>failed</v>
      </c>
      <c r="E379">
        <f>IF(Crowdfunding!G379 = "failed",Crowdfunding!H379,"")</f>
        <v>127</v>
      </c>
    </row>
    <row r="380" spans="1:5" x14ac:dyDescent="0.25">
      <c r="A380" t="str">
        <f>IF(Crowdfunding!$G$2:$G$1001 = "successful",Crowdfunding!G380,"")</f>
        <v/>
      </c>
      <c r="B380" t="str">
        <f>IF(Crowdfunding!$G$2:$G$1001 = "successful",Crowdfunding!H380,"")</f>
        <v/>
      </c>
      <c r="D380" t="str">
        <f>IF(Crowdfunding!G380 = "failed",Crowdfunding!G380,"")</f>
        <v>failed</v>
      </c>
      <c r="E380">
        <f>IF(Crowdfunding!G380 = "failed",Crowdfunding!H380,"")</f>
        <v>355</v>
      </c>
    </row>
    <row r="381" spans="1:5" x14ac:dyDescent="0.25">
      <c r="A381" t="str">
        <f>IF(Crowdfunding!$G$2:$G$1001 = "successful",Crowdfunding!G381,"")</f>
        <v/>
      </c>
      <c r="B381" t="str">
        <f>IF(Crowdfunding!$G$2:$G$1001 = "successful",Crowdfunding!H381,"")</f>
        <v/>
      </c>
      <c r="D381" t="str">
        <f>IF(Crowdfunding!G381 = "failed",Crowdfunding!G381,"")</f>
        <v>failed</v>
      </c>
      <c r="E381">
        <f>IF(Crowdfunding!G381 = "failed",Crowdfunding!H381,"")</f>
        <v>44</v>
      </c>
    </row>
    <row r="382" spans="1:5" x14ac:dyDescent="0.25">
      <c r="A382" t="str">
        <f>IF(Crowdfunding!$G$2:$G$1001 = "successful",Crowdfunding!G382,"")</f>
        <v>successful</v>
      </c>
      <c r="B382">
        <f>IF(Crowdfunding!$G$2:$G$1001 = "successful",Crowdfunding!H382,"")</f>
        <v>84</v>
      </c>
      <c r="D382" t="str">
        <f>IF(Crowdfunding!G382 = "failed",Crowdfunding!G382,"")</f>
        <v/>
      </c>
      <c r="E382" t="str">
        <f>IF(Crowdfunding!G382 = "failed",Crowdfunding!H382,"")</f>
        <v/>
      </c>
    </row>
    <row r="383" spans="1:5" x14ac:dyDescent="0.25">
      <c r="A383" t="str">
        <f>IF(Crowdfunding!$G$2:$G$1001 = "successful",Crowdfunding!G383,"")</f>
        <v>successful</v>
      </c>
      <c r="B383">
        <f>IF(Crowdfunding!$G$2:$G$1001 = "successful",Crowdfunding!H383,"")</f>
        <v>155</v>
      </c>
      <c r="D383" t="str">
        <f>IF(Crowdfunding!G383 = "failed",Crowdfunding!G383,"")</f>
        <v/>
      </c>
      <c r="E383" t="str">
        <f>IF(Crowdfunding!G383 = "failed",Crowdfunding!H383,"")</f>
        <v/>
      </c>
    </row>
    <row r="384" spans="1:5" x14ac:dyDescent="0.25">
      <c r="A384" t="str">
        <f>IF(Crowdfunding!$G$2:$G$1001 = "successful",Crowdfunding!G384,"")</f>
        <v/>
      </c>
      <c r="B384" t="str">
        <f>IF(Crowdfunding!$G$2:$G$1001 = "successful",Crowdfunding!H384,"")</f>
        <v/>
      </c>
      <c r="D384" t="str">
        <f>IF(Crowdfunding!G384 = "failed",Crowdfunding!G384,"")</f>
        <v>failed</v>
      </c>
      <c r="E384">
        <f>IF(Crowdfunding!G384 = "failed",Crowdfunding!H384,"")</f>
        <v>67</v>
      </c>
    </row>
    <row r="385" spans="1:5" x14ac:dyDescent="0.25">
      <c r="A385" t="str">
        <f>IF(Crowdfunding!$G$2:$G$1001 = "successful",Crowdfunding!G385,"")</f>
        <v>successful</v>
      </c>
      <c r="B385">
        <f>IF(Crowdfunding!$G$2:$G$1001 = "successful",Crowdfunding!H385,"")</f>
        <v>189</v>
      </c>
      <c r="D385" t="str">
        <f>IF(Crowdfunding!G385 = "failed",Crowdfunding!G385,"")</f>
        <v/>
      </c>
      <c r="E385" t="str">
        <f>IF(Crowdfunding!G385 = "failed",Crowdfunding!H385,"")</f>
        <v/>
      </c>
    </row>
    <row r="386" spans="1:5" x14ac:dyDescent="0.25">
      <c r="A386" t="str">
        <f>IF(Crowdfunding!$G$2:$G$1001 = "successful",Crowdfunding!G386,"")</f>
        <v>successful</v>
      </c>
      <c r="B386">
        <f>IF(Crowdfunding!$G$2:$G$1001 = "successful",Crowdfunding!H386,"")</f>
        <v>4799</v>
      </c>
      <c r="D386" t="str">
        <f>IF(Crowdfunding!G386 = "failed",Crowdfunding!G386,"")</f>
        <v/>
      </c>
      <c r="E386" t="str">
        <f>IF(Crowdfunding!G386 = "failed",Crowdfunding!H386,"")</f>
        <v/>
      </c>
    </row>
    <row r="387" spans="1:5" x14ac:dyDescent="0.25">
      <c r="A387" t="str">
        <f>IF(Crowdfunding!$G$2:$G$1001 = "successful",Crowdfunding!G387,"")</f>
        <v>successful</v>
      </c>
      <c r="B387">
        <f>IF(Crowdfunding!$G$2:$G$1001 = "successful",Crowdfunding!H387,"")</f>
        <v>1137</v>
      </c>
      <c r="D387" t="str">
        <f>IF(Crowdfunding!G387 = "failed",Crowdfunding!G387,"")</f>
        <v/>
      </c>
      <c r="E387" t="str">
        <f>IF(Crowdfunding!G387 = "failed",Crowdfunding!H387,"")</f>
        <v/>
      </c>
    </row>
    <row r="388" spans="1:5" x14ac:dyDescent="0.25">
      <c r="A388" t="str">
        <f>IF(Crowdfunding!$G$2:$G$1001 = "successful",Crowdfunding!G388,"")</f>
        <v/>
      </c>
      <c r="B388" t="str">
        <f>IF(Crowdfunding!$G$2:$G$1001 = "successful",Crowdfunding!H388,"")</f>
        <v/>
      </c>
      <c r="D388" t="str">
        <f>IF(Crowdfunding!G388 = "failed",Crowdfunding!G388,"")</f>
        <v>failed</v>
      </c>
      <c r="E388">
        <f>IF(Crowdfunding!G388 = "failed",Crowdfunding!H388,"")</f>
        <v>1068</v>
      </c>
    </row>
    <row r="389" spans="1:5" x14ac:dyDescent="0.25">
      <c r="A389" t="str">
        <f>IF(Crowdfunding!$G$2:$G$1001 = "successful",Crowdfunding!G389,"")</f>
        <v/>
      </c>
      <c r="B389" t="str">
        <f>IF(Crowdfunding!$G$2:$G$1001 = "successful",Crowdfunding!H389,"")</f>
        <v/>
      </c>
      <c r="D389" t="str">
        <f>IF(Crowdfunding!G389 = "failed",Crowdfunding!G389,"")</f>
        <v>failed</v>
      </c>
      <c r="E389">
        <f>IF(Crowdfunding!G389 = "failed",Crowdfunding!H389,"")</f>
        <v>424</v>
      </c>
    </row>
    <row r="390" spans="1:5" x14ac:dyDescent="0.25">
      <c r="A390" t="str">
        <f>IF(Crowdfunding!$G$2:$G$1001 = "successful",Crowdfunding!G390,"")</f>
        <v/>
      </c>
      <c r="B390" t="str">
        <f>IF(Crowdfunding!$G$2:$G$1001 = "successful",Crowdfunding!H390,"")</f>
        <v/>
      </c>
      <c r="D390" t="str">
        <f>IF(Crowdfunding!G390 = "failed",Crowdfunding!G390,"")</f>
        <v/>
      </c>
      <c r="E390" t="str">
        <f>IF(Crowdfunding!G390 = "failed",Crowdfunding!H390,"")</f>
        <v/>
      </c>
    </row>
    <row r="391" spans="1:5" x14ac:dyDescent="0.25">
      <c r="A391" t="str">
        <f>IF(Crowdfunding!$G$2:$G$1001 = "successful",Crowdfunding!G391,"")</f>
        <v>successful</v>
      </c>
      <c r="B391">
        <f>IF(Crowdfunding!$G$2:$G$1001 = "successful",Crowdfunding!H391,"")</f>
        <v>1152</v>
      </c>
      <c r="D391" t="str">
        <f>IF(Crowdfunding!G391 = "failed",Crowdfunding!G391,"")</f>
        <v/>
      </c>
      <c r="E391" t="str">
        <f>IF(Crowdfunding!G391 = "failed",Crowdfunding!H391,"")</f>
        <v/>
      </c>
    </row>
    <row r="392" spans="1:5" x14ac:dyDescent="0.25">
      <c r="A392" t="str">
        <f>IF(Crowdfunding!$G$2:$G$1001 = "successful",Crowdfunding!G392,"")</f>
        <v>successful</v>
      </c>
      <c r="B392">
        <f>IF(Crowdfunding!$G$2:$G$1001 = "successful",Crowdfunding!H392,"")</f>
        <v>50</v>
      </c>
      <c r="D392" t="str">
        <f>IF(Crowdfunding!G392 = "failed",Crowdfunding!G392,"")</f>
        <v/>
      </c>
      <c r="E392" t="str">
        <f>IF(Crowdfunding!G392 = "failed",Crowdfunding!H392,"")</f>
        <v/>
      </c>
    </row>
    <row r="393" spans="1:5" x14ac:dyDescent="0.25">
      <c r="A393" t="str">
        <f>IF(Crowdfunding!$G$2:$G$1001 = "successful",Crowdfunding!G393,"")</f>
        <v/>
      </c>
      <c r="B393" t="str">
        <f>IF(Crowdfunding!$G$2:$G$1001 = "successful",Crowdfunding!H393,"")</f>
        <v/>
      </c>
      <c r="D393" t="str">
        <f>IF(Crowdfunding!G393 = "failed",Crowdfunding!G393,"")</f>
        <v>failed</v>
      </c>
      <c r="E393">
        <f>IF(Crowdfunding!G393 = "failed",Crowdfunding!H393,"")</f>
        <v>151</v>
      </c>
    </row>
    <row r="394" spans="1:5" x14ac:dyDescent="0.25">
      <c r="A394" t="str">
        <f>IF(Crowdfunding!$G$2:$G$1001 = "successful",Crowdfunding!G394,"")</f>
        <v/>
      </c>
      <c r="B394" t="str">
        <f>IF(Crowdfunding!$G$2:$G$1001 = "successful",Crowdfunding!H394,"")</f>
        <v/>
      </c>
      <c r="D394" t="str">
        <f>IF(Crowdfunding!G394 = "failed",Crowdfunding!G394,"")</f>
        <v>failed</v>
      </c>
      <c r="E394">
        <f>IF(Crowdfunding!G394 = "failed",Crowdfunding!H394,"")</f>
        <v>1608</v>
      </c>
    </row>
    <row r="395" spans="1:5" x14ac:dyDescent="0.25">
      <c r="A395" t="str">
        <f>IF(Crowdfunding!$G$2:$G$1001 = "successful",Crowdfunding!G395,"")</f>
        <v>successful</v>
      </c>
      <c r="B395">
        <f>IF(Crowdfunding!$G$2:$G$1001 = "successful",Crowdfunding!H395,"")</f>
        <v>3059</v>
      </c>
      <c r="D395" t="str">
        <f>IF(Crowdfunding!G395 = "failed",Crowdfunding!G395,"")</f>
        <v/>
      </c>
      <c r="E395" t="str">
        <f>IF(Crowdfunding!G395 = "failed",Crowdfunding!H395,"")</f>
        <v/>
      </c>
    </row>
    <row r="396" spans="1:5" x14ac:dyDescent="0.25">
      <c r="A396" t="str">
        <f>IF(Crowdfunding!$G$2:$G$1001 = "successful",Crowdfunding!G396,"")</f>
        <v>successful</v>
      </c>
      <c r="B396">
        <f>IF(Crowdfunding!$G$2:$G$1001 = "successful",Crowdfunding!H396,"")</f>
        <v>34</v>
      </c>
      <c r="D396" t="str">
        <f>IF(Crowdfunding!G396 = "failed",Crowdfunding!G396,"")</f>
        <v/>
      </c>
      <c r="E396" t="str">
        <f>IF(Crowdfunding!G396 = "failed",Crowdfunding!H396,"")</f>
        <v/>
      </c>
    </row>
    <row r="397" spans="1:5" x14ac:dyDescent="0.25">
      <c r="A397" t="str">
        <f>IF(Crowdfunding!$G$2:$G$1001 = "successful",Crowdfunding!G397,"")</f>
        <v>successful</v>
      </c>
      <c r="B397">
        <f>IF(Crowdfunding!$G$2:$G$1001 = "successful",Crowdfunding!H397,"")</f>
        <v>220</v>
      </c>
      <c r="D397" t="str">
        <f>IF(Crowdfunding!G397 = "failed",Crowdfunding!G397,"")</f>
        <v/>
      </c>
      <c r="E397" t="str">
        <f>IF(Crowdfunding!G397 = "failed",Crowdfunding!H397,"")</f>
        <v/>
      </c>
    </row>
    <row r="398" spans="1:5" x14ac:dyDescent="0.25">
      <c r="A398" t="str">
        <f>IF(Crowdfunding!$G$2:$G$1001 = "successful",Crowdfunding!G398,"")</f>
        <v>successful</v>
      </c>
      <c r="B398">
        <f>IF(Crowdfunding!$G$2:$G$1001 = "successful",Crowdfunding!H398,"")</f>
        <v>1604</v>
      </c>
      <c r="D398" t="str">
        <f>IF(Crowdfunding!G398 = "failed",Crowdfunding!G398,"")</f>
        <v/>
      </c>
      <c r="E398" t="str">
        <f>IF(Crowdfunding!G398 = "failed",Crowdfunding!H398,"")</f>
        <v/>
      </c>
    </row>
    <row r="399" spans="1:5" x14ac:dyDescent="0.25">
      <c r="A399" t="str">
        <f>IF(Crowdfunding!$G$2:$G$1001 = "successful",Crowdfunding!G399,"")</f>
        <v>successful</v>
      </c>
      <c r="B399">
        <f>IF(Crowdfunding!$G$2:$G$1001 = "successful",Crowdfunding!H399,"")</f>
        <v>454</v>
      </c>
      <c r="D399" t="str">
        <f>IF(Crowdfunding!G399 = "failed",Crowdfunding!G399,"")</f>
        <v/>
      </c>
      <c r="E399" t="str">
        <f>IF(Crowdfunding!G399 = "failed",Crowdfunding!H399,"")</f>
        <v/>
      </c>
    </row>
    <row r="400" spans="1:5" x14ac:dyDescent="0.25">
      <c r="A400" t="str">
        <f>IF(Crowdfunding!$G$2:$G$1001 = "successful",Crowdfunding!G400,"")</f>
        <v>successful</v>
      </c>
      <c r="B400">
        <f>IF(Crowdfunding!$G$2:$G$1001 = "successful",Crowdfunding!H400,"")</f>
        <v>123</v>
      </c>
      <c r="D400" t="str">
        <f>IF(Crowdfunding!G400 = "failed",Crowdfunding!G400,"")</f>
        <v/>
      </c>
      <c r="E400" t="str">
        <f>IF(Crowdfunding!G400 = "failed",Crowdfunding!H400,"")</f>
        <v/>
      </c>
    </row>
    <row r="401" spans="1:5" x14ac:dyDescent="0.25">
      <c r="A401" t="str">
        <f>IF(Crowdfunding!$G$2:$G$1001 = "successful",Crowdfunding!G401,"")</f>
        <v/>
      </c>
      <c r="B401" t="str">
        <f>IF(Crowdfunding!$G$2:$G$1001 = "successful",Crowdfunding!H401,"")</f>
        <v/>
      </c>
      <c r="D401" t="str">
        <f>IF(Crowdfunding!G401 = "failed",Crowdfunding!G401,"")</f>
        <v>failed</v>
      </c>
      <c r="E401">
        <f>IF(Crowdfunding!G401 = "failed",Crowdfunding!H401,"")</f>
        <v>941</v>
      </c>
    </row>
    <row r="402" spans="1:5" x14ac:dyDescent="0.25">
      <c r="A402" t="str">
        <f>IF(Crowdfunding!$G$2:$G$1001 = "successful",Crowdfunding!G402,"")</f>
        <v/>
      </c>
      <c r="B402" t="str">
        <f>IF(Crowdfunding!$G$2:$G$1001 = "successful",Crowdfunding!H402,"")</f>
        <v/>
      </c>
      <c r="D402" t="str">
        <f>IF(Crowdfunding!G402 = "failed",Crowdfunding!G402,"")</f>
        <v>failed</v>
      </c>
      <c r="E402">
        <f>IF(Crowdfunding!G402 = "failed",Crowdfunding!H402,"")</f>
        <v>1</v>
      </c>
    </row>
    <row r="403" spans="1:5" x14ac:dyDescent="0.25">
      <c r="A403" t="str">
        <f>IF(Crowdfunding!$G$2:$G$1001 = "successful",Crowdfunding!G403,"")</f>
        <v>successful</v>
      </c>
      <c r="B403">
        <f>IF(Crowdfunding!$G$2:$G$1001 = "successful",Crowdfunding!H403,"")</f>
        <v>299</v>
      </c>
      <c r="D403" t="str">
        <f>IF(Crowdfunding!G403 = "failed",Crowdfunding!G403,"")</f>
        <v/>
      </c>
      <c r="E403" t="str">
        <f>IF(Crowdfunding!G403 = "failed",Crowdfunding!H403,"")</f>
        <v/>
      </c>
    </row>
    <row r="404" spans="1:5" x14ac:dyDescent="0.25">
      <c r="A404" t="str">
        <f>IF(Crowdfunding!$G$2:$G$1001 = "successful",Crowdfunding!G404,"")</f>
        <v/>
      </c>
      <c r="B404" t="str">
        <f>IF(Crowdfunding!$G$2:$G$1001 = "successful",Crowdfunding!H404,"")</f>
        <v/>
      </c>
      <c r="D404" t="str">
        <f>IF(Crowdfunding!G404 = "failed",Crowdfunding!G404,"")</f>
        <v>failed</v>
      </c>
      <c r="E404">
        <f>IF(Crowdfunding!G404 = "failed",Crowdfunding!H404,"")</f>
        <v>40</v>
      </c>
    </row>
    <row r="405" spans="1:5" x14ac:dyDescent="0.25">
      <c r="A405" t="str">
        <f>IF(Crowdfunding!$G$2:$G$1001 = "successful",Crowdfunding!G405,"")</f>
        <v/>
      </c>
      <c r="B405" t="str">
        <f>IF(Crowdfunding!$G$2:$G$1001 = "successful",Crowdfunding!H405,"")</f>
        <v/>
      </c>
      <c r="D405" t="str">
        <f>IF(Crowdfunding!G405 = "failed",Crowdfunding!G405,"")</f>
        <v>failed</v>
      </c>
      <c r="E405">
        <f>IF(Crowdfunding!G405 = "failed",Crowdfunding!H405,"")</f>
        <v>3015</v>
      </c>
    </row>
    <row r="406" spans="1:5" x14ac:dyDescent="0.25">
      <c r="A406" t="str">
        <f>IF(Crowdfunding!$G$2:$G$1001 = "successful",Crowdfunding!G406,"")</f>
        <v>successful</v>
      </c>
      <c r="B406">
        <f>IF(Crowdfunding!$G$2:$G$1001 = "successful",Crowdfunding!H406,"")</f>
        <v>2237</v>
      </c>
      <c r="D406" t="str">
        <f>IF(Crowdfunding!G406 = "failed",Crowdfunding!G406,"")</f>
        <v/>
      </c>
      <c r="E406" t="str">
        <f>IF(Crowdfunding!G406 = "failed",Crowdfunding!H406,"")</f>
        <v/>
      </c>
    </row>
    <row r="407" spans="1:5" x14ac:dyDescent="0.25">
      <c r="A407" t="str">
        <f>IF(Crowdfunding!$G$2:$G$1001 = "successful",Crowdfunding!G407,"")</f>
        <v/>
      </c>
      <c r="B407" t="str">
        <f>IF(Crowdfunding!$G$2:$G$1001 = "successful",Crowdfunding!H407,"")</f>
        <v/>
      </c>
      <c r="D407" t="str">
        <f>IF(Crowdfunding!G407 = "failed",Crowdfunding!G407,"")</f>
        <v>failed</v>
      </c>
      <c r="E407">
        <f>IF(Crowdfunding!G407 = "failed",Crowdfunding!H407,"")</f>
        <v>435</v>
      </c>
    </row>
    <row r="408" spans="1:5" x14ac:dyDescent="0.25">
      <c r="A408" t="str">
        <f>IF(Crowdfunding!$G$2:$G$1001 = "successful",Crowdfunding!G408,"")</f>
        <v>successful</v>
      </c>
      <c r="B408">
        <f>IF(Crowdfunding!$G$2:$G$1001 = "successful",Crowdfunding!H408,"")</f>
        <v>645</v>
      </c>
      <c r="D408" t="str">
        <f>IF(Crowdfunding!G408 = "failed",Crowdfunding!G408,"")</f>
        <v/>
      </c>
      <c r="E408" t="str">
        <f>IF(Crowdfunding!G408 = "failed",Crowdfunding!H408,"")</f>
        <v/>
      </c>
    </row>
    <row r="409" spans="1:5" x14ac:dyDescent="0.25">
      <c r="A409" t="str">
        <f>IF(Crowdfunding!$G$2:$G$1001 = "successful",Crowdfunding!G409,"")</f>
        <v>successful</v>
      </c>
      <c r="B409">
        <f>IF(Crowdfunding!$G$2:$G$1001 = "successful",Crowdfunding!H409,"")</f>
        <v>484</v>
      </c>
      <c r="D409" t="str">
        <f>IF(Crowdfunding!G409 = "failed",Crowdfunding!G409,"")</f>
        <v/>
      </c>
      <c r="E409" t="str">
        <f>IF(Crowdfunding!G409 = "failed",Crowdfunding!H409,"")</f>
        <v/>
      </c>
    </row>
    <row r="410" spans="1:5" x14ac:dyDescent="0.25">
      <c r="A410" t="str">
        <f>IF(Crowdfunding!$G$2:$G$1001 = "successful",Crowdfunding!G410,"")</f>
        <v>successful</v>
      </c>
      <c r="B410">
        <f>IF(Crowdfunding!$G$2:$G$1001 = "successful",Crowdfunding!H410,"")</f>
        <v>154</v>
      </c>
      <c r="D410" t="str">
        <f>IF(Crowdfunding!G410 = "failed",Crowdfunding!G410,"")</f>
        <v/>
      </c>
      <c r="E410" t="str">
        <f>IF(Crowdfunding!G410 = "failed",Crowdfunding!H410,"")</f>
        <v/>
      </c>
    </row>
    <row r="411" spans="1:5" x14ac:dyDescent="0.25">
      <c r="A411" t="str">
        <f>IF(Crowdfunding!$G$2:$G$1001 = "successful",Crowdfunding!G411,"")</f>
        <v/>
      </c>
      <c r="B411" t="str">
        <f>IF(Crowdfunding!$G$2:$G$1001 = "successful",Crowdfunding!H411,"")</f>
        <v/>
      </c>
      <c r="D411" t="str">
        <f>IF(Crowdfunding!G411 = "failed",Crowdfunding!G411,"")</f>
        <v>failed</v>
      </c>
      <c r="E411">
        <f>IF(Crowdfunding!G411 = "failed",Crowdfunding!H411,"")</f>
        <v>714</v>
      </c>
    </row>
    <row r="412" spans="1:5" x14ac:dyDescent="0.25">
      <c r="A412" t="str">
        <f>IF(Crowdfunding!$G$2:$G$1001 = "successful",Crowdfunding!G412,"")</f>
        <v/>
      </c>
      <c r="B412" t="str">
        <f>IF(Crowdfunding!$G$2:$G$1001 = "successful",Crowdfunding!H412,"")</f>
        <v/>
      </c>
      <c r="D412" t="str">
        <f>IF(Crowdfunding!G412 = "failed",Crowdfunding!G412,"")</f>
        <v/>
      </c>
      <c r="E412" t="str">
        <f>IF(Crowdfunding!G412 = "failed",Crowdfunding!H412,"")</f>
        <v/>
      </c>
    </row>
    <row r="413" spans="1:5" x14ac:dyDescent="0.25">
      <c r="A413" t="str">
        <f>IF(Crowdfunding!$G$2:$G$1001 = "successful",Crowdfunding!G413,"")</f>
        <v>successful</v>
      </c>
      <c r="B413">
        <f>IF(Crowdfunding!$G$2:$G$1001 = "successful",Crowdfunding!H413,"")</f>
        <v>82</v>
      </c>
      <c r="D413" t="str">
        <f>IF(Crowdfunding!G413 = "failed",Crowdfunding!G413,"")</f>
        <v/>
      </c>
      <c r="E413" t="str">
        <f>IF(Crowdfunding!G413 = "failed",Crowdfunding!H413,"")</f>
        <v/>
      </c>
    </row>
    <row r="414" spans="1:5" x14ac:dyDescent="0.25">
      <c r="A414" t="str">
        <f>IF(Crowdfunding!$G$2:$G$1001 = "successful",Crowdfunding!G414,"")</f>
        <v>successful</v>
      </c>
      <c r="B414">
        <f>IF(Crowdfunding!$G$2:$G$1001 = "successful",Crowdfunding!H414,"")</f>
        <v>134</v>
      </c>
      <c r="D414" t="str">
        <f>IF(Crowdfunding!G414 = "failed",Crowdfunding!G414,"")</f>
        <v/>
      </c>
      <c r="E414" t="str">
        <f>IF(Crowdfunding!G414 = "failed",Crowdfunding!H414,"")</f>
        <v/>
      </c>
    </row>
    <row r="415" spans="1:5" x14ac:dyDescent="0.25">
      <c r="A415" t="str">
        <f>IF(Crowdfunding!$G$2:$G$1001 = "successful",Crowdfunding!G415,"")</f>
        <v/>
      </c>
      <c r="B415" t="str">
        <f>IF(Crowdfunding!$G$2:$G$1001 = "successful",Crowdfunding!H415,"")</f>
        <v/>
      </c>
      <c r="D415" t="str">
        <f>IF(Crowdfunding!G415 = "failed",Crowdfunding!G415,"")</f>
        <v/>
      </c>
      <c r="E415" t="str">
        <f>IF(Crowdfunding!G415 = "failed",Crowdfunding!H415,"")</f>
        <v/>
      </c>
    </row>
    <row r="416" spans="1:5" x14ac:dyDescent="0.25">
      <c r="A416" t="str">
        <f>IF(Crowdfunding!$G$2:$G$1001 = "successful",Crowdfunding!G416,"")</f>
        <v/>
      </c>
      <c r="B416" t="str">
        <f>IF(Crowdfunding!$G$2:$G$1001 = "successful",Crowdfunding!H416,"")</f>
        <v/>
      </c>
      <c r="D416" t="str">
        <f>IF(Crowdfunding!G416 = "failed",Crowdfunding!G416,"")</f>
        <v>failed</v>
      </c>
      <c r="E416">
        <f>IF(Crowdfunding!G416 = "failed",Crowdfunding!H416,"")</f>
        <v>5497</v>
      </c>
    </row>
    <row r="417" spans="1:5" x14ac:dyDescent="0.25">
      <c r="A417" t="str">
        <f>IF(Crowdfunding!$G$2:$G$1001 = "successful",Crowdfunding!G417,"")</f>
        <v/>
      </c>
      <c r="B417" t="str">
        <f>IF(Crowdfunding!$G$2:$G$1001 = "successful",Crowdfunding!H417,"")</f>
        <v/>
      </c>
      <c r="D417" t="str">
        <f>IF(Crowdfunding!G417 = "failed",Crowdfunding!G417,"")</f>
        <v>failed</v>
      </c>
      <c r="E417">
        <f>IF(Crowdfunding!G417 = "failed",Crowdfunding!H417,"")</f>
        <v>418</v>
      </c>
    </row>
    <row r="418" spans="1:5" x14ac:dyDescent="0.25">
      <c r="A418" t="str">
        <f>IF(Crowdfunding!$G$2:$G$1001 = "successful",Crowdfunding!G418,"")</f>
        <v/>
      </c>
      <c r="B418" t="str">
        <f>IF(Crowdfunding!$G$2:$G$1001 = "successful",Crowdfunding!H418,"")</f>
        <v/>
      </c>
      <c r="D418" t="str">
        <f>IF(Crowdfunding!G418 = "failed",Crowdfunding!G418,"")</f>
        <v>failed</v>
      </c>
      <c r="E418">
        <f>IF(Crowdfunding!G418 = "failed",Crowdfunding!H418,"")</f>
        <v>1439</v>
      </c>
    </row>
    <row r="419" spans="1:5" x14ac:dyDescent="0.25">
      <c r="A419" t="str">
        <f>IF(Crowdfunding!$G$2:$G$1001 = "successful",Crowdfunding!G419,"")</f>
        <v/>
      </c>
      <c r="B419" t="str">
        <f>IF(Crowdfunding!$G$2:$G$1001 = "successful",Crowdfunding!H419,"")</f>
        <v/>
      </c>
      <c r="D419" t="str">
        <f>IF(Crowdfunding!G419 = "failed",Crowdfunding!G419,"")</f>
        <v>failed</v>
      </c>
      <c r="E419">
        <f>IF(Crowdfunding!G419 = "failed",Crowdfunding!H419,"")</f>
        <v>15</v>
      </c>
    </row>
    <row r="420" spans="1:5" x14ac:dyDescent="0.25">
      <c r="A420" t="str">
        <f>IF(Crowdfunding!$G$2:$G$1001 = "successful",Crowdfunding!G420,"")</f>
        <v/>
      </c>
      <c r="B420" t="str">
        <f>IF(Crowdfunding!$G$2:$G$1001 = "successful",Crowdfunding!H420,"")</f>
        <v/>
      </c>
      <c r="D420" t="str">
        <f>IF(Crowdfunding!G420 = "failed",Crowdfunding!G420,"")</f>
        <v>failed</v>
      </c>
      <c r="E420">
        <f>IF(Crowdfunding!G420 = "failed",Crowdfunding!H420,"")</f>
        <v>1999</v>
      </c>
    </row>
    <row r="421" spans="1:5" x14ac:dyDescent="0.25">
      <c r="A421" t="str">
        <f>IF(Crowdfunding!$G$2:$G$1001 = "successful",Crowdfunding!G421,"")</f>
        <v>successful</v>
      </c>
      <c r="B421">
        <f>IF(Crowdfunding!$G$2:$G$1001 = "successful",Crowdfunding!H421,"")</f>
        <v>5203</v>
      </c>
      <c r="D421" t="str">
        <f>IF(Crowdfunding!G421 = "failed",Crowdfunding!G421,"")</f>
        <v/>
      </c>
      <c r="E421" t="str">
        <f>IF(Crowdfunding!G421 = "failed",Crowdfunding!H421,"")</f>
        <v/>
      </c>
    </row>
    <row r="422" spans="1:5" x14ac:dyDescent="0.25">
      <c r="A422" t="str">
        <f>IF(Crowdfunding!$G$2:$G$1001 = "successful",Crowdfunding!G422,"")</f>
        <v>successful</v>
      </c>
      <c r="B422">
        <f>IF(Crowdfunding!$G$2:$G$1001 = "successful",Crowdfunding!H422,"")</f>
        <v>94</v>
      </c>
      <c r="D422" t="str">
        <f>IF(Crowdfunding!G422 = "failed",Crowdfunding!G422,"")</f>
        <v/>
      </c>
      <c r="E422" t="str">
        <f>IF(Crowdfunding!G422 = "failed",Crowdfunding!H422,"")</f>
        <v/>
      </c>
    </row>
    <row r="423" spans="1:5" x14ac:dyDescent="0.25">
      <c r="A423" t="str">
        <f>IF(Crowdfunding!$G$2:$G$1001 = "successful",Crowdfunding!G423,"")</f>
        <v/>
      </c>
      <c r="B423" t="str">
        <f>IF(Crowdfunding!$G$2:$G$1001 = "successful",Crowdfunding!H423,"")</f>
        <v/>
      </c>
      <c r="D423" t="str">
        <f>IF(Crowdfunding!G423 = "failed",Crowdfunding!G423,"")</f>
        <v>failed</v>
      </c>
      <c r="E423">
        <f>IF(Crowdfunding!G423 = "failed",Crowdfunding!H423,"")</f>
        <v>118</v>
      </c>
    </row>
    <row r="424" spans="1:5" x14ac:dyDescent="0.25">
      <c r="A424" t="str">
        <f>IF(Crowdfunding!$G$2:$G$1001 = "successful",Crowdfunding!G424,"")</f>
        <v>successful</v>
      </c>
      <c r="B424">
        <f>IF(Crowdfunding!$G$2:$G$1001 = "successful",Crowdfunding!H424,"")</f>
        <v>205</v>
      </c>
      <c r="D424" t="str">
        <f>IF(Crowdfunding!G424 = "failed",Crowdfunding!G424,"")</f>
        <v/>
      </c>
      <c r="E424" t="str">
        <f>IF(Crowdfunding!G424 = "failed",Crowdfunding!H424,"")</f>
        <v/>
      </c>
    </row>
    <row r="425" spans="1:5" x14ac:dyDescent="0.25">
      <c r="A425" t="str">
        <f>IF(Crowdfunding!$G$2:$G$1001 = "successful",Crowdfunding!G425,"")</f>
        <v/>
      </c>
      <c r="B425" t="str">
        <f>IF(Crowdfunding!$G$2:$G$1001 = "successful",Crowdfunding!H425,"")</f>
        <v/>
      </c>
      <c r="D425" t="str">
        <f>IF(Crowdfunding!G425 = "failed",Crowdfunding!G425,"")</f>
        <v>failed</v>
      </c>
      <c r="E425">
        <f>IF(Crowdfunding!G425 = "failed",Crowdfunding!H425,"")</f>
        <v>162</v>
      </c>
    </row>
    <row r="426" spans="1:5" x14ac:dyDescent="0.25">
      <c r="A426" t="str">
        <f>IF(Crowdfunding!$G$2:$G$1001 = "successful",Crowdfunding!G426,"")</f>
        <v/>
      </c>
      <c r="B426" t="str">
        <f>IF(Crowdfunding!$G$2:$G$1001 = "successful",Crowdfunding!H426,"")</f>
        <v/>
      </c>
      <c r="D426" t="str">
        <f>IF(Crowdfunding!G426 = "failed",Crowdfunding!G426,"")</f>
        <v>failed</v>
      </c>
      <c r="E426">
        <f>IF(Crowdfunding!G426 = "failed",Crowdfunding!H426,"")</f>
        <v>83</v>
      </c>
    </row>
    <row r="427" spans="1:5" x14ac:dyDescent="0.25">
      <c r="A427" t="str">
        <f>IF(Crowdfunding!$G$2:$G$1001 = "successful",Crowdfunding!G427,"")</f>
        <v>successful</v>
      </c>
      <c r="B427">
        <f>IF(Crowdfunding!$G$2:$G$1001 = "successful",Crowdfunding!H427,"")</f>
        <v>92</v>
      </c>
      <c r="D427" t="str">
        <f>IF(Crowdfunding!G427 = "failed",Crowdfunding!G427,"")</f>
        <v/>
      </c>
      <c r="E427" t="str">
        <f>IF(Crowdfunding!G427 = "failed",Crowdfunding!H427,"")</f>
        <v/>
      </c>
    </row>
    <row r="428" spans="1:5" x14ac:dyDescent="0.25">
      <c r="A428" t="str">
        <f>IF(Crowdfunding!$G$2:$G$1001 = "successful",Crowdfunding!G428,"")</f>
        <v>successful</v>
      </c>
      <c r="B428">
        <f>IF(Crowdfunding!$G$2:$G$1001 = "successful",Crowdfunding!H428,"")</f>
        <v>219</v>
      </c>
      <c r="D428" t="str">
        <f>IF(Crowdfunding!G428 = "failed",Crowdfunding!G428,"")</f>
        <v/>
      </c>
      <c r="E428" t="str">
        <f>IF(Crowdfunding!G428 = "failed",Crowdfunding!H428,"")</f>
        <v/>
      </c>
    </row>
    <row r="429" spans="1:5" x14ac:dyDescent="0.25">
      <c r="A429" t="str">
        <f>IF(Crowdfunding!$G$2:$G$1001 = "successful",Crowdfunding!G429,"")</f>
        <v>successful</v>
      </c>
      <c r="B429">
        <f>IF(Crowdfunding!$G$2:$G$1001 = "successful",Crowdfunding!H429,"")</f>
        <v>2526</v>
      </c>
      <c r="D429" t="str">
        <f>IF(Crowdfunding!G429 = "failed",Crowdfunding!G429,"")</f>
        <v/>
      </c>
      <c r="E429" t="str">
        <f>IF(Crowdfunding!G429 = "failed",Crowdfunding!H429,"")</f>
        <v/>
      </c>
    </row>
    <row r="430" spans="1:5" x14ac:dyDescent="0.25">
      <c r="A430" t="str">
        <f>IF(Crowdfunding!$G$2:$G$1001 = "successful",Crowdfunding!G430,"")</f>
        <v/>
      </c>
      <c r="B430" t="str">
        <f>IF(Crowdfunding!$G$2:$G$1001 = "successful",Crowdfunding!H430,"")</f>
        <v/>
      </c>
      <c r="D430" t="str">
        <f>IF(Crowdfunding!G430 = "failed",Crowdfunding!G430,"")</f>
        <v>failed</v>
      </c>
      <c r="E430">
        <f>IF(Crowdfunding!G430 = "failed",Crowdfunding!H430,"")</f>
        <v>747</v>
      </c>
    </row>
    <row r="431" spans="1:5" x14ac:dyDescent="0.25">
      <c r="A431" t="str">
        <f>IF(Crowdfunding!$G$2:$G$1001 = "successful",Crowdfunding!G431,"")</f>
        <v/>
      </c>
      <c r="B431" t="str">
        <f>IF(Crowdfunding!$G$2:$G$1001 = "successful",Crowdfunding!H431,"")</f>
        <v/>
      </c>
      <c r="D431" t="str">
        <f>IF(Crowdfunding!G431 = "failed",Crowdfunding!G431,"")</f>
        <v/>
      </c>
      <c r="E431" t="str">
        <f>IF(Crowdfunding!G431 = "failed",Crowdfunding!H431,"")</f>
        <v/>
      </c>
    </row>
    <row r="432" spans="1:5" x14ac:dyDescent="0.25">
      <c r="A432" t="str">
        <f>IF(Crowdfunding!$G$2:$G$1001 = "successful",Crowdfunding!G432,"")</f>
        <v/>
      </c>
      <c r="B432" t="str">
        <f>IF(Crowdfunding!$G$2:$G$1001 = "successful",Crowdfunding!H432,"")</f>
        <v/>
      </c>
      <c r="D432" t="str">
        <f>IF(Crowdfunding!G432 = "failed",Crowdfunding!G432,"")</f>
        <v>failed</v>
      </c>
      <c r="E432">
        <f>IF(Crowdfunding!G432 = "failed",Crowdfunding!H432,"")</f>
        <v>84</v>
      </c>
    </row>
    <row r="433" spans="1:5" x14ac:dyDescent="0.25">
      <c r="A433" t="str">
        <f>IF(Crowdfunding!$G$2:$G$1001 = "successful",Crowdfunding!G433,"")</f>
        <v>successful</v>
      </c>
      <c r="B433">
        <f>IF(Crowdfunding!$G$2:$G$1001 = "successful",Crowdfunding!H433,"")</f>
        <v>94</v>
      </c>
      <c r="D433" t="str">
        <f>IF(Crowdfunding!G433 = "failed",Crowdfunding!G433,"")</f>
        <v/>
      </c>
      <c r="E433" t="str">
        <f>IF(Crowdfunding!G433 = "failed",Crowdfunding!H433,"")</f>
        <v/>
      </c>
    </row>
    <row r="434" spans="1:5" x14ac:dyDescent="0.25">
      <c r="A434" t="str">
        <f>IF(Crowdfunding!$G$2:$G$1001 = "successful",Crowdfunding!G434,"")</f>
        <v/>
      </c>
      <c r="B434" t="str">
        <f>IF(Crowdfunding!$G$2:$G$1001 = "successful",Crowdfunding!H434,"")</f>
        <v/>
      </c>
      <c r="D434" t="str">
        <f>IF(Crowdfunding!G434 = "failed",Crowdfunding!G434,"")</f>
        <v>failed</v>
      </c>
      <c r="E434">
        <f>IF(Crowdfunding!G434 = "failed",Crowdfunding!H434,"")</f>
        <v>91</v>
      </c>
    </row>
    <row r="435" spans="1:5" x14ac:dyDescent="0.25">
      <c r="A435" t="str">
        <f>IF(Crowdfunding!$G$2:$G$1001 = "successful",Crowdfunding!G435,"")</f>
        <v/>
      </c>
      <c r="B435" t="str">
        <f>IF(Crowdfunding!$G$2:$G$1001 = "successful",Crowdfunding!H435,"")</f>
        <v/>
      </c>
      <c r="D435" t="str">
        <f>IF(Crowdfunding!G435 = "failed",Crowdfunding!G435,"")</f>
        <v>failed</v>
      </c>
      <c r="E435">
        <f>IF(Crowdfunding!G435 = "failed",Crowdfunding!H435,"")</f>
        <v>792</v>
      </c>
    </row>
    <row r="436" spans="1:5" x14ac:dyDescent="0.25">
      <c r="A436" t="str">
        <f>IF(Crowdfunding!$G$2:$G$1001 = "successful",Crowdfunding!G436,"")</f>
        <v/>
      </c>
      <c r="B436" t="str">
        <f>IF(Crowdfunding!$G$2:$G$1001 = "successful",Crowdfunding!H436,"")</f>
        <v/>
      </c>
      <c r="D436" t="str">
        <f>IF(Crowdfunding!G436 = "failed",Crowdfunding!G436,"")</f>
        <v/>
      </c>
      <c r="E436" t="str">
        <f>IF(Crowdfunding!G436 = "failed",Crowdfunding!H436,"")</f>
        <v/>
      </c>
    </row>
    <row r="437" spans="1:5" x14ac:dyDescent="0.25">
      <c r="A437" t="str">
        <f>IF(Crowdfunding!$G$2:$G$1001 = "successful",Crowdfunding!G437,"")</f>
        <v>successful</v>
      </c>
      <c r="B437">
        <f>IF(Crowdfunding!$G$2:$G$1001 = "successful",Crowdfunding!H437,"")</f>
        <v>1713</v>
      </c>
      <c r="D437" t="str">
        <f>IF(Crowdfunding!G437 = "failed",Crowdfunding!G437,"")</f>
        <v/>
      </c>
      <c r="E437" t="str">
        <f>IF(Crowdfunding!G437 = "failed",Crowdfunding!H437,"")</f>
        <v/>
      </c>
    </row>
    <row r="438" spans="1:5" x14ac:dyDescent="0.25">
      <c r="A438" t="str">
        <f>IF(Crowdfunding!$G$2:$G$1001 = "successful",Crowdfunding!G438,"")</f>
        <v>successful</v>
      </c>
      <c r="B438">
        <f>IF(Crowdfunding!$G$2:$G$1001 = "successful",Crowdfunding!H438,"")</f>
        <v>249</v>
      </c>
      <c r="D438" t="str">
        <f>IF(Crowdfunding!G438 = "failed",Crowdfunding!G438,"")</f>
        <v/>
      </c>
      <c r="E438" t="str">
        <f>IF(Crowdfunding!G438 = "failed",Crowdfunding!H438,"")</f>
        <v/>
      </c>
    </row>
    <row r="439" spans="1:5" x14ac:dyDescent="0.25">
      <c r="A439" t="str">
        <f>IF(Crowdfunding!$G$2:$G$1001 = "successful",Crowdfunding!G439,"")</f>
        <v>successful</v>
      </c>
      <c r="B439">
        <f>IF(Crowdfunding!$G$2:$G$1001 = "successful",Crowdfunding!H439,"")</f>
        <v>192</v>
      </c>
      <c r="D439" t="str">
        <f>IF(Crowdfunding!G439 = "failed",Crowdfunding!G439,"")</f>
        <v/>
      </c>
      <c r="E439" t="str">
        <f>IF(Crowdfunding!G439 = "failed",Crowdfunding!H439,"")</f>
        <v/>
      </c>
    </row>
    <row r="440" spans="1:5" x14ac:dyDescent="0.25">
      <c r="A440" t="str">
        <f>IF(Crowdfunding!$G$2:$G$1001 = "successful",Crowdfunding!G440,"")</f>
        <v>successful</v>
      </c>
      <c r="B440">
        <f>IF(Crowdfunding!$G$2:$G$1001 = "successful",Crowdfunding!H440,"")</f>
        <v>247</v>
      </c>
      <c r="D440" t="str">
        <f>IF(Crowdfunding!G440 = "failed",Crowdfunding!G440,"")</f>
        <v/>
      </c>
      <c r="E440" t="str">
        <f>IF(Crowdfunding!G440 = "failed",Crowdfunding!H440,"")</f>
        <v/>
      </c>
    </row>
    <row r="441" spans="1:5" x14ac:dyDescent="0.25">
      <c r="A441" t="str">
        <f>IF(Crowdfunding!$G$2:$G$1001 = "successful",Crowdfunding!G441,"")</f>
        <v>successful</v>
      </c>
      <c r="B441">
        <f>IF(Crowdfunding!$G$2:$G$1001 = "successful",Crowdfunding!H441,"")</f>
        <v>2293</v>
      </c>
      <c r="D441" t="str">
        <f>IF(Crowdfunding!G441 = "failed",Crowdfunding!G441,"")</f>
        <v/>
      </c>
      <c r="E441" t="str">
        <f>IF(Crowdfunding!G441 = "failed",Crowdfunding!H441,"")</f>
        <v/>
      </c>
    </row>
    <row r="442" spans="1:5" x14ac:dyDescent="0.25">
      <c r="A442" t="str">
        <f>IF(Crowdfunding!$G$2:$G$1001 = "successful",Crowdfunding!G442,"")</f>
        <v>successful</v>
      </c>
      <c r="B442">
        <f>IF(Crowdfunding!$G$2:$G$1001 = "successful",Crowdfunding!H442,"")</f>
        <v>3131</v>
      </c>
      <c r="D442" t="str">
        <f>IF(Crowdfunding!G442 = "failed",Crowdfunding!G442,"")</f>
        <v/>
      </c>
      <c r="E442" t="str">
        <f>IF(Crowdfunding!G442 = "failed",Crowdfunding!H442,"")</f>
        <v/>
      </c>
    </row>
    <row r="443" spans="1:5" x14ac:dyDescent="0.25">
      <c r="A443" t="str">
        <f>IF(Crowdfunding!$G$2:$G$1001 = "successful",Crowdfunding!G443,"")</f>
        <v/>
      </c>
      <c r="B443" t="str">
        <f>IF(Crowdfunding!$G$2:$G$1001 = "successful",Crowdfunding!H443,"")</f>
        <v/>
      </c>
      <c r="D443" t="str">
        <f>IF(Crowdfunding!G443 = "failed",Crowdfunding!G443,"")</f>
        <v>failed</v>
      </c>
      <c r="E443">
        <f>IF(Crowdfunding!G443 = "failed",Crowdfunding!H443,"")</f>
        <v>32</v>
      </c>
    </row>
    <row r="444" spans="1:5" x14ac:dyDescent="0.25">
      <c r="A444" t="str">
        <f>IF(Crowdfunding!$G$2:$G$1001 = "successful",Crowdfunding!G444,"")</f>
        <v>successful</v>
      </c>
      <c r="B444">
        <f>IF(Crowdfunding!$G$2:$G$1001 = "successful",Crowdfunding!H444,"")</f>
        <v>143</v>
      </c>
      <c r="D444" t="str">
        <f>IF(Crowdfunding!G444 = "failed",Crowdfunding!G444,"")</f>
        <v/>
      </c>
      <c r="E444" t="str">
        <f>IF(Crowdfunding!G444 = "failed",Crowdfunding!H444,"")</f>
        <v/>
      </c>
    </row>
    <row r="445" spans="1:5" x14ac:dyDescent="0.25">
      <c r="A445" t="str">
        <f>IF(Crowdfunding!$G$2:$G$1001 = "successful",Crowdfunding!G445,"")</f>
        <v/>
      </c>
      <c r="B445" t="str">
        <f>IF(Crowdfunding!$G$2:$G$1001 = "successful",Crowdfunding!H445,"")</f>
        <v/>
      </c>
      <c r="D445" t="str">
        <f>IF(Crowdfunding!G445 = "failed",Crowdfunding!G445,"")</f>
        <v/>
      </c>
      <c r="E445" t="str">
        <f>IF(Crowdfunding!G445 = "failed",Crowdfunding!H445,"")</f>
        <v/>
      </c>
    </row>
    <row r="446" spans="1:5" x14ac:dyDescent="0.25">
      <c r="A446" t="str">
        <f>IF(Crowdfunding!$G$2:$G$1001 = "successful",Crowdfunding!G446,"")</f>
        <v>successful</v>
      </c>
      <c r="B446">
        <f>IF(Crowdfunding!$G$2:$G$1001 = "successful",Crowdfunding!H446,"")</f>
        <v>296</v>
      </c>
      <c r="D446" t="str">
        <f>IF(Crowdfunding!G446 = "failed",Crowdfunding!G446,"")</f>
        <v/>
      </c>
      <c r="E446" t="str">
        <f>IF(Crowdfunding!G446 = "failed",Crowdfunding!H446,"")</f>
        <v/>
      </c>
    </row>
    <row r="447" spans="1:5" x14ac:dyDescent="0.25">
      <c r="A447" t="str">
        <f>IF(Crowdfunding!$G$2:$G$1001 = "successful",Crowdfunding!G447,"")</f>
        <v>successful</v>
      </c>
      <c r="B447">
        <f>IF(Crowdfunding!$G$2:$G$1001 = "successful",Crowdfunding!H447,"")</f>
        <v>170</v>
      </c>
      <c r="D447" t="str">
        <f>IF(Crowdfunding!G447 = "failed",Crowdfunding!G447,"")</f>
        <v/>
      </c>
      <c r="E447" t="str">
        <f>IF(Crowdfunding!G447 = "failed",Crowdfunding!H447,"")</f>
        <v/>
      </c>
    </row>
    <row r="448" spans="1:5" x14ac:dyDescent="0.25">
      <c r="A448" t="str">
        <f>IF(Crowdfunding!$G$2:$G$1001 = "successful",Crowdfunding!G448,"")</f>
        <v/>
      </c>
      <c r="B448" t="str">
        <f>IF(Crowdfunding!$G$2:$G$1001 = "successful",Crowdfunding!H448,"")</f>
        <v/>
      </c>
      <c r="D448" t="str">
        <f>IF(Crowdfunding!G448 = "failed",Crowdfunding!G448,"")</f>
        <v>failed</v>
      </c>
      <c r="E448">
        <f>IF(Crowdfunding!G448 = "failed",Crowdfunding!H448,"")</f>
        <v>186</v>
      </c>
    </row>
    <row r="449" spans="1:5" x14ac:dyDescent="0.25">
      <c r="A449" t="str">
        <f>IF(Crowdfunding!$G$2:$G$1001 = "successful",Crowdfunding!G449,"")</f>
        <v/>
      </c>
      <c r="B449" t="str">
        <f>IF(Crowdfunding!$G$2:$G$1001 = "successful",Crowdfunding!H449,"")</f>
        <v/>
      </c>
      <c r="D449" t="str">
        <f>IF(Crowdfunding!G449 = "failed",Crowdfunding!G449,"")</f>
        <v/>
      </c>
      <c r="E449" t="str">
        <f>IF(Crowdfunding!G449 = "failed",Crowdfunding!H449,"")</f>
        <v/>
      </c>
    </row>
    <row r="450" spans="1:5" x14ac:dyDescent="0.25">
      <c r="A450" t="str">
        <f>IF(Crowdfunding!$G$2:$G$1001 = "successful",Crowdfunding!G450,"")</f>
        <v/>
      </c>
      <c r="B450" t="str">
        <f>IF(Crowdfunding!$G$2:$G$1001 = "successful",Crowdfunding!H450,"")</f>
        <v/>
      </c>
      <c r="D450" t="str">
        <f>IF(Crowdfunding!G450 = "failed",Crowdfunding!G450,"")</f>
        <v>failed</v>
      </c>
      <c r="E450">
        <f>IF(Crowdfunding!G450 = "failed",Crowdfunding!H450,"")</f>
        <v>605</v>
      </c>
    </row>
    <row r="451" spans="1:5" x14ac:dyDescent="0.25">
      <c r="A451" t="str">
        <f>IF(Crowdfunding!$G$2:$G$1001 = "successful",Crowdfunding!G451,"")</f>
        <v>successful</v>
      </c>
      <c r="B451">
        <f>IF(Crowdfunding!$G$2:$G$1001 = "successful",Crowdfunding!H451,"")</f>
        <v>86</v>
      </c>
      <c r="D451" t="str">
        <f>IF(Crowdfunding!G451 = "failed",Crowdfunding!G451,"")</f>
        <v/>
      </c>
      <c r="E451" t="str">
        <f>IF(Crowdfunding!G451 = "failed",Crowdfunding!H451,"")</f>
        <v/>
      </c>
    </row>
    <row r="452" spans="1:5" x14ac:dyDescent="0.25">
      <c r="A452" t="str">
        <f>IF(Crowdfunding!$G$2:$G$1001 = "successful",Crowdfunding!G452,"")</f>
        <v/>
      </c>
      <c r="B452" t="str">
        <f>IF(Crowdfunding!$G$2:$G$1001 = "successful",Crowdfunding!H452,"")</f>
        <v/>
      </c>
      <c r="D452" t="str">
        <f>IF(Crowdfunding!G452 = "failed",Crowdfunding!G452,"")</f>
        <v>failed</v>
      </c>
      <c r="E452">
        <f>IF(Crowdfunding!G452 = "failed",Crowdfunding!H452,"")</f>
        <v>1</v>
      </c>
    </row>
    <row r="453" spans="1:5" x14ac:dyDescent="0.25">
      <c r="A453" t="str">
        <f>IF(Crowdfunding!$G$2:$G$1001 = "successful",Crowdfunding!G453,"")</f>
        <v>successful</v>
      </c>
      <c r="B453">
        <f>IF(Crowdfunding!$G$2:$G$1001 = "successful",Crowdfunding!H453,"")</f>
        <v>6286</v>
      </c>
      <c r="D453" t="str">
        <f>IF(Crowdfunding!G453 = "failed",Crowdfunding!G453,"")</f>
        <v/>
      </c>
      <c r="E453" t="str">
        <f>IF(Crowdfunding!G453 = "failed",Crowdfunding!H453,"")</f>
        <v/>
      </c>
    </row>
    <row r="454" spans="1:5" x14ac:dyDescent="0.25">
      <c r="A454" t="str">
        <f>IF(Crowdfunding!$G$2:$G$1001 = "successful",Crowdfunding!G454,"")</f>
        <v/>
      </c>
      <c r="B454" t="str">
        <f>IF(Crowdfunding!$G$2:$G$1001 = "successful",Crowdfunding!H454,"")</f>
        <v/>
      </c>
      <c r="D454" t="str">
        <f>IF(Crowdfunding!G454 = "failed",Crowdfunding!G454,"")</f>
        <v>failed</v>
      </c>
      <c r="E454">
        <f>IF(Crowdfunding!G454 = "failed",Crowdfunding!H454,"")</f>
        <v>31</v>
      </c>
    </row>
    <row r="455" spans="1:5" x14ac:dyDescent="0.25">
      <c r="A455" t="str">
        <f>IF(Crowdfunding!$G$2:$G$1001 = "successful",Crowdfunding!G455,"")</f>
        <v/>
      </c>
      <c r="B455" t="str">
        <f>IF(Crowdfunding!$G$2:$G$1001 = "successful",Crowdfunding!H455,"")</f>
        <v/>
      </c>
      <c r="D455" t="str">
        <f>IF(Crowdfunding!G455 = "failed",Crowdfunding!G455,"")</f>
        <v>failed</v>
      </c>
      <c r="E455">
        <f>IF(Crowdfunding!G455 = "failed",Crowdfunding!H455,"")</f>
        <v>1181</v>
      </c>
    </row>
    <row r="456" spans="1:5" x14ac:dyDescent="0.25">
      <c r="A456" t="str">
        <f>IF(Crowdfunding!$G$2:$G$1001 = "successful",Crowdfunding!G456,"")</f>
        <v/>
      </c>
      <c r="B456" t="str">
        <f>IF(Crowdfunding!$G$2:$G$1001 = "successful",Crowdfunding!H456,"")</f>
        <v/>
      </c>
      <c r="D456" t="str">
        <f>IF(Crowdfunding!G456 = "failed",Crowdfunding!G456,"")</f>
        <v>failed</v>
      </c>
      <c r="E456">
        <f>IF(Crowdfunding!G456 = "failed",Crowdfunding!H456,"")</f>
        <v>39</v>
      </c>
    </row>
    <row r="457" spans="1:5" x14ac:dyDescent="0.25">
      <c r="A457" t="str">
        <f>IF(Crowdfunding!$G$2:$G$1001 = "successful",Crowdfunding!G457,"")</f>
        <v>successful</v>
      </c>
      <c r="B457">
        <f>IF(Crowdfunding!$G$2:$G$1001 = "successful",Crowdfunding!H457,"")</f>
        <v>3727</v>
      </c>
      <c r="D457" t="str">
        <f>IF(Crowdfunding!G457 = "failed",Crowdfunding!G457,"")</f>
        <v/>
      </c>
      <c r="E457" t="str">
        <f>IF(Crowdfunding!G457 = "failed",Crowdfunding!H457,"")</f>
        <v/>
      </c>
    </row>
    <row r="458" spans="1:5" x14ac:dyDescent="0.25">
      <c r="A458" t="str">
        <f>IF(Crowdfunding!$G$2:$G$1001 = "successful",Crowdfunding!G458,"")</f>
        <v>successful</v>
      </c>
      <c r="B458">
        <f>IF(Crowdfunding!$G$2:$G$1001 = "successful",Crowdfunding!H458,"")</f>
        <v>1605</v>
      </c>
      <c r="D458" t="str">
        <f>IF(Crowdfunding!G458 = "failed",Crowdfunding!G458,"")</f>
        <v/>
      </c>
      <c r="E458" t="str">
        <f>IF(Crowdfunding!G458 = "failed",Crowdfunding!H458,"")</f>
        <v/>
      </c>
    </row>
    <row r="459" spans="1:5" x14ac:dyDescent="0.25">
      <c r="A459" t="str">
        <f>IF(Crowdfunding!$G$2:$G$1001 = "successful",Crowdfunding!G459,"")</f>
        <v/>
      </c>
      <c r="B459" t="str">
        <f>IF(Crowdfunding!$G$2:$G$1001 = "successful",Crowdfunding!H459,"")</f>
        <v/>
      </c>
      <c r="D459" t="str">
        <f>IF(Crowdfunding!G459 = "failed",Crowdfunding!G459,"")</f>
        <v>failed</v>
      </c>
      <c r="E459">
        <f>IF(Crowdfunding!G459 = "failed",Crowdfunding!H459,"")</f>
        <v>46</v>
      </c>
    </row>
    <row r="460" spans="1:5" x14ac:dyDescent="0.25">
      <c r="A460" t="str">
        <f>IF(Crowdfunding!$G$2:$G$1001 = "successful",Crowdfunding!G460,"")</f>
        <v>successful</v>
      </c>
      <c r="B460">
        <f>IF(Crowdfunding!$G$2:$G$1001 = "successful",Crowdfunding!H460,"")</f>
        <v>2120</v>
      </c>
      <c r="D460" t="str">
        <f>IF(Crowdfunding!G460 = "failed",Crowdfunding!G460,"")</f>
        <v/>
      </c>
      <c r="E460" t="str">
        <f>IF(Crowdfunding!G460 = "failed",Crowdfunding!H460,"")</f>
        <v/>
      </c>
    </row>
    <row r="461" spans="1:5" x14ac:dyDescent="0.25">
      <c r="A461" t="str">
        <f>IF(Crowdfunding!$G$2:$G$1001 = "successful",Crowdfunding!G461,"")</f>
        <v/>
      </c>
      <c r="B461" t="str">
        <f>IF(Crowdfunding!$G$2:$G$1001 = "successful",Crowdfunding!H461,"")</f>
        <v/>
      </c>
      <c r="D461" t="str">
        <f>IF(Crowdfunding!G461 = "failed",Crowdfunding!G461,"")</f>
        <v>failed</v>
      </c>
      <c r="E461">
        <f>IF(Crowdfunding!G461 = "failed",Crowdfunding!H461,"")</f>
        <v>105</v>
      </c>
    </row>
    <row r="462" spans="1:5" x14ac:dyDescent="0.25">
      <c r="A462" t="str">
        <f>IF(Crowdfunding!$G$2:$G$1001 = "successful",Crowdfunding!G462,"")</f>
        <v>successful</v>
      </c>
      <c r="B462">
        <f>IF(Crowdfunding!$G$2:$G$1001 = "successful",Crowdfunding!H462,"")</f>
        <v>50</v>
      </c>
      <c r="D462" t="str">
        <f>IF(Crowdfunding!G462 = "failed",Crowdfunding!G462,"")</f>
        <v/>
      </c>
      <c r="E462" t="str">
        <f>IF(Crowdfunding!G462 = "failed",Crowdfunding!H462,"")</f>
        <v/>
      </c>
    </row>
    <row r="463" spans="1:5" x14ac:dyDescent="0.25">
      <c r="A463" t="str">
        <f>IF(Crowdfunding!$G$2:$G$1001 = "successful",Crowdfunding!G463,"")</f>
        <v>successful</v>
      </c>
      <c r="B463">
        <f>IF(Crowdfunding!$G$2:$G$1001 = "successful",Crowdfunding!H463,"")</f>
        <v>2080</v>
      </c>
      <c r="D463" t="str">
        <f>IF(Crowdfunding!G463 = "failed",Crowdfunding!G463,"")</f>
        <v/>
      </c>
      <c r="E463" t="str">
        <f>IF(Crowdfunding!G463 = "failed",Crowdfunding!H463,"")</f>
        <v/>
      </c>
    </row>
    <row r="464" spans="1:5" x14ac:dyDescent="0.25">
      <c r="A464" t="str">
        <f>IF(Crowdfunding!$G$2:$G$1001 = "successful",Crowdfunding!G464,"")</f>
        <v/>
      </c>
      <c r="B464" t="str">
        <f>IF(Crowdfunding!$G$2:$G$1001 = "successful",Crowdfunding!H464,"")</f>
        <v/>
      </c>
      <c r="D464" t="str">
        <f>IF(Crowdfunding!G464 = "failed",Crowdfunding!G464,"")</f>
        <v>failed</v>
      </c>
      <c r="E464">
        <f>IF(Crowdfunding!G464 = "failed",Crowdfunding!H464,"")</f>
        <v>535</v>
      </c>
    </row>
    <row r="465" spans="1:5" x14ac:dyDescent="0.25">
      <c r="A465" t="str">
        <f>IF(Crowdfunding!$G$2:$G$1001 = "successful",Crowdfunding!G465,"")</f>
        <v>successful</v>
      </c>
      <c r="B465">
        <f>IF(Crowdfunding!$G$2:$G$1001 = "successful",Crowdfunding!H465,"")</f>
        <v>2105</v>
      </c>
      <c r="D465" t="str">
        <f>IF(Crowdfunding!G465 = "failed",Crowdfunding!G465,"")</f>
        <v/>
      </c>
      <c r="E465" t="str">
        <f>IF(Crowdfunding!G465 = "failed",Crowdfunding!H465,"")</f>
        <v/>
      </c>
    </row>
    <row r="466" spans="1:5" x14ac:dyDescent="0.25">
      <c r="A466" t="str">
        <f>IF(Crowdfunding!$G$2:$G$1001 = "successful",Crowdfunding!G466,"")</f>
        <v>successful</v>
      </c>
      <c r="B466">
        <f>IF(Crowdfunding!$G$2:$G$1001 = "successful",Crowdfunding!H466,"")</f>
        <v>2436</v>
      </c>
      <c r="D466" t="str">
        <f>IF(Crowdfunding!G466 = "failed",Crowdfunding!G466,"")</f>
        <v/>
      </c>
      <c r="E466" t="str">
        <f>IF(Crowdfunding!G466 = "failed",Crowdfunding!H466,"")</f>
        <v/>
      </c>
    </row>
    <row r="467" spans="1:5" x14ac:dyDescent="0.25">
      <c r="A467" t="str">
        <f>IF(Crowdfunding!$G$2:$G$1001 = "successful",Crowdfunding!G467,"")</f>
        <v>successful</v>
      </c>
      <c r="B467">
        <f>IF(Crowdfunding!$G$2:$G$1001 = "successful",Crowdfunding!H467,"")</f>
        <v>80</v>
      </c>
      <c r="D467" t="str">
        <f>IF(Crowdfunding!G467 = "failed",Crowdfunding!G467,"")</f>
        <v/>
      </c>
      <c r="E467" t="str">
        <f>IF(Crowdfunding!G467 = "failed",Crowdfunding!H467,"")</f>
        <v/>
      </c>
    </row>
    <row r="468" spans="1:5" x14ac:dyDescent="0.25">
      <c r="A468" t="str">
        <f>IF(Crowdfunding!$G$2:$G$1001 = "successful",Crowdfunding!G468,"")</f>
        <v>successful</v>
      </c>
      <c r="B468">
        <f>IF(Crowdfunding!$G$2:$G$1001 = "successful",Crowdfunding!H468,"")</f>
        <v>42</v>
      </c>
      <c r="D468" t="str">
        <f>IF(Crowdfunding!G468 = "failed",Crowdfunding!G468,"")</f>
        <v/>
      </c>
      <c r="E468" t="str">
        <f>IF(Crowdfunding!G468 = "failed",Crowdfunding!H468,"")</f>
        <v/>
      </c>
    </row>
    <row r="469" spans="1:5" x14ac:dyDescent="0.25">
      <c r="A469" t="str">
        <f>IF(Crowdfunding!$G$2:$G$1001 = "successful",Crowdfunding!G469,"")</f>
        <v>successful</v>
      </c>
      <c r="B469">
        <f>IF(Crowdfunding!$G$2:$G$1001 = "successful",Crowdfunding!H469,"")</f>
        <v>139</v>
      </c>
      <c r="D469" t="str">
        <f>IF(Crowdfunding!G469 = "failed",Crowdfunding!G469,"")</f>
        <v/>
      </c>
      <c r="E469" t="str">
        <f>IF(Crowdfunding!G469 = "failed",Crowdfunding!H469,"")</f>
        <v/>
      </c>
    </row>
    <row r="470" spans="1:5" x14ac:dyDescent="0.25">
      <c r="A470" t="str">
        <f>IF(Crowdfunding!$G$2:$G$1001 = "successful",Crowdfunding!G470,"")</f>
        <v/>
      </c>
      <c r="B470" t="str">
        <f>IF(Crowdfunding!$G$2:$G$1001 = "successful",Crowdfunding!H470,"")</f>
        <v/>
      </c>
      <c r="D470" t="str">
        <f>IF(Crowdfunding!G470 = "failed",Crowdfunding!G470,"")</f>
        <v>failed</v>
      </c>
      <c r="E470">
        <f>IF(Crowdfunding!G470 = "failed",Crowdfunding!H470,"")</f>
        <v>16</v>
      </c>
    </row>
    <row r="471" spans="1:5" x14ac:dyDescent="0.25">
      <c r="A471" t="str">
        <f>IF(Crowdfunding!$G$2:$G$1001 = "successful",Crowdfunding!G471,"")</f>
        <v>successful</v>
      </c>
      <c r="B471">
        <f>IF(Crowdfunding!$G$2:$G$1001 = "successful",Crowdfunding!H471,"")</f>
        <v>159</v>
      </c>
      <c r="D471" t="str">
        <f>IF(Crowdfunding!G471 = "failed",Crowdfunding!G471,"")</f>
        <v/>
      </c>
      <c r="E471" t="str">
        <f>IF(Crowdfunding!G471 = "failed",Crowdfunding!H471,"")</f>
        <v/>
      </c>
    </row>
    <row r="472" spans="1:5" x14ac:dyDescent="0.25">
      <c r="A472" t="str">
        <f>IF(Crowdfunding!$G$2:$G$1001 = "successful",Crowdfunding!G472,"")</f>
        <v>successful</v>
      </c>
      <c r="B472">
        <f>IF(Crowdfunding!$G$2:$G$1001 = "successful",Crowdfunding!H472,"")</f>
        <v>381</v>
      </c>
      <c r="D472" t="str">
        <f>IF(Crowdfunding!G472 = "failed",Crowdfunding!G472,"")</f>
        <v/>
      </c>
      <c r="E472" t="str">
        <f>IF(Crowdfunding!G472 = "failed",Crowdfunding!H472,"")</f>
        <v/>
      </c>
    </row>
    <row r="473" spans="1:5" x14ac:dyDescent="0.25">
      <c r="A473" t="str">
        <f>IF(Crowdfunding!$G$2:$G$1001 = "successful",Crowdfunding!G473,"")</f>
        <v>successful</v>
      </c>
      <c r="B473">
        <f>IF(Crowdfunding!$G$2:$G$1001 = "successful",Crowdfunding!H473,"")</f>
        <v>194</v>
      </c>
      <c r="D473" t="str">
        <f>IF(Crowdfunding!G473 = "failed",Crowdfunding!G473,"")</f>
        <v/>
      </c>
      <c r="E473" t="str">
        <f>IF(Crowdfunding!G473 = "failed",Crowdfunding!H473,"")</f>
        <v/>
      </c>
    </row>
    <row r="474" spans="1:5" x14ac:dyDescent="0.25">
      <c r="A474" t="str">
        <f>IF(Crowdfunding!$G$2:$G$1001 = "successful",Crowdfunding!G474,"")</f>
        <v/>
      </c>
      <c r="B474" t="str">
        <f>IF(Crowdfunding!$G$2:$G$1001 = "successful",Crowdfunding!H474,"")</f>
        <v/>
      </c>
      <c r="D474" t="str">
        <f>IF(Crowdfunding!G474 = "failed",Crowdfunding!G474,"")</f>
        <v>failed</v>
      </c>
      <c r="E474">
        <f>IF(Crowdfunding!G474 = "failed",Crowdfunding!H474,"")</f>
        <v>575</v>
      </c>
    </row>
    <row r="475" spans="1:5" x14ac:dyDescent="0.25">
      <c r="A475" t="str">
        <f>IF(Crowdfunding!$G$2:$G$1001 = "successful",Crowdfunding!G475,"")</f>
        <v>successful</v>
      </c>
      <c r="B475">
        <f>IF(Crowdfunding!$G$2:$G$1001 = "successful",Crowdfunding!H475,"")</f>
        <v>106</v>
      </c>
      <c r="D475" t="str">
        <f>IF(Crowdfunding!G475 = "failed",Crowdfunding!G475,"")</f>
        <v/>
      </c>
      <c r="E475" t="str">
        <f>IF(Crowdfunding!G475 = "failed",Crowdfunding!H475,"")</f>
        <v/>
      </c>
    </row>
    <row r="476" spans="1:5" x14ac:dyDescent="0.25">
      <c r="A476" t="str">
        <f>IF(Crowdfunding!$G$2:$G$1001 = "successful",Crowdfunding!G476,"")</f>
        <v>successful</v>
      </c>
      <c r="B476">
        <f>IF(Crowdfunding!$G$2:$G$1001 = "successful",Crowdfunding!H476,"")</f>
        <v>142</v>
      </c>
      <c r="D476" t="str">
        <f>IF(Crowdfunding!G476 = "failed",Crowdfunding!G476,"")</f>
        <v/>
      </c>
      <c r="E476" t="str">
        <f>IF(Crowdfunding!G476 = "failed",Crowdfunding!H476,"")</f>
        <v/>
      </c>
    </row>
    <row r="477" spans="1:5" x14ac:dyDescent="0.25">
      <c r="A477" t="str">
        <f>IF(Crowdfunding!$G$2:$G$1001 = "successful",Crowdfunding!G477,"")</f>
        <v>successful</v>
      </c>
      <c r="B477">
        <f>IF(Crowdfunding!$G$2:$G$1001 = "successful",Crowdfunding!H477,"")</f>
        <v>211</v>
      </c>
      <c r="D477" t="str">
        <f>IF(Crowdfunding!G477 = "failed",Crowdfunding!G477,"")</f>
        <v/>
      </c>
      <c r="E477" t="str">
        <f>IF(Crowdfunding!G477 = "failed",Crowdfunding!H477,"")</f>
        <v/>
      </c>
    </row>
    <row r="478" spans="1:5" x14ac:dyDescent="0.25">
      <c r="A478" t="str">
        <f>IF(Crowdfunding!$G$2:$G$1001 = "successful",Crowdfunding!G478,"")</f>
        <v/>
      </c>
      <c r="B478" t="str">
        <f>IF(Crowdfunding!$G$2:$G$1001 = "successful",Crowdfunding!H478,"")</f>
        <v/>
      </c>
      <c r="D478" t="str">
        <f>IF(Crowdfunding!G478 = "failed",Crowdfunding!G478,"")</f>
        <v>failed</v>
      </c>
      <c r="E478">
        <f>IF(Crowdfunding!G478 = "failed",Crowdfunding!H478,"")</f>
        <v>1120</v>
      </c>
    </row>
    <row r="479" spans="1:5" x14ac:dyDescent="0.25">
      <c r="A479" t="str">
        <f>IF(Crowdfunding!$G$2:$G$1001 = "successful",Crowdfunding!G479,"")</f>
        <v/>
      </c>
      <c r="B479" t="str">
        <f>IF(Crowdfunding!$G$2:$G$1001 = "successful",Crowdfunding!H479,"")</f>
        <v/>
      </c>
      <c r="D479" t="str">
        <f>IF(Crowdfunding!G479 = "failed",Crowdfunding!G479,"")</f>
        <v>failed</v>
      </c>
      <c r="E479">
        <f>IF(Crowdfunding!G479 = "failed",Crowdfunding!H479,"")</f>
        <v>113</v>
      </c>
    </row>
    <row r="480" spans="1:5" x14ac:dyDescent="0.25">
      <c r="A480" t="str">
        <f>IF(Crowdfunding!$G$2:$G$1001 = "successful",Crowdfunding!G480,"")</f>
        <v>successful</v>
      </c>
      <c r="B480">
        <f>IF(Crowdfunding!$G$2:$G$1001 = "successful",Crowdfunding!H480,"")</f>
        <v>2756</v>
      </c>
      <c r="D480" t="str">
        <f>IF(Crowdfunding!G480 = "failed",Crowdfunding!G480,"")</f>
        <v/>
      </c>
      <c r="E480" t="str">
        <f>IF(Crowdfunding!G480 = "failed",Crowdfunding!H480,"")</f>
        <v/>
      </c>
    </row>
    <row r="481" spans="1:5" x14ac:dyDescent="0.25">
      <c r="A481" t="str">
        <f>IF(Crowdfunding!$G$2:$G$1001 = "successful",Crowdfunding!G481,"")</f>
        <v>successful</v>
      </c>
      <c r="B481">
        <f>IF(Crowdfunding!$G$2:$G$1001 = "successful",Crowdfunding!H481,"")</f>
        <v>173</v>
      </c>
      <c r="D481" t="str">
        <f>IF(Crowdfunding!G481 = "failed",Crowdfunding!G481,"")</f>
        <v/>
      </c>
      <c r="E481" t="str">
        <f>IF(Crowdfunding!G481 = "failed",Crowdfunding!H481,"")</f>
        <v/>
      </c>
    </row>
    <row r="482" spans="1:5" x14ac:dyDescent="0.25">
      <c r="A482" t="str">
        <f>IF(Crowdfunding!$G$2:$G$1001 = "successful",Crowdfunding!G482,"")</f>
        <v>successful</v>
      </c>
      <c r="B482">
        <f>IF(Crowdfunding!$G$2:$G$1001 = "successful",Crowdfunding!H482,"")</f>
        <v>87</v>
      </c>
      <c r="D482" t="str">
        <f>IF(Crowdfunding!G482 = "failed",Crowdfunding!G482,"")</f>
        <v/>
      </c>
      <c r="E482" t="str">
        <f>IF(Crowdfunding!G482 = "failed",Crowdfunding!H482,"")</f>
        <v/>
      </c>
    </row>
    <row r="483" spans="1:5" x14ac:dyDescent="0.25">
      <c r="A483" t="str">
        <f>IF(Crowdfunding!$G$2:$G$1001 = "successful",Crowdfunding!G483,"")</f>
        <v/>
      </c>
      <c r="B483" t="str">
        <f>IF(Crowdfunding!$G$2:$G$1001 = "successful",Crowdfunding!H483,"")</f>
        <v/>
      </c>
      <c r="D483" t="str">
        <f>IF(Crowdfunding!G483 = "failed",Crowdfunding!G483,"")</f>
        <v>failed</v>
      </c>
      <c r="E483">
        <f>IF(Crowdfunding!G483 = "failed",Crowdfunding!H483,"")</f>
        <v>1538</v>
      </c>
    </row>
    <row r="484" spans="1:5" x14ac:dyDescent="0.25">
      <c r="A484" t="str">
        <f>IF(Crowdfunding!$G$2:$G$1001 = "successful",Crowdfunding!G484,"")</f>
        <v/>
      </c>
      <c r="B484" t="str">
        <f>IF(Crowdfunding!$G$2:$G$1001 = "successful",Crowdfunding!H484,"")</f>
        <v/>
      </c>
      <c r="D484" t="str">
        <f>IF(Crowdfunding!G484 = "failed",Crowdfunding!G484,"")</f>
        <v>failed</v>
      </c>
      <c r="E484">
        <f>IF(Crowdfunding!G484 = "failed",Crowdfunding!H484,"")</f>
        <v>9</v>
      </c>
    </row>
    <row r="485" spans="1:5" x14ac:dyDescent="0.25">
      <c r="A485" t="str">
        <f>IF(Crowdfunding!$G$2:$G$1001 = "successful",Crowdfunding!G485,"")</f>
        <v/>
      </c>
      <c r="B485" t="str">
        <f>IF(Crowdfunding!$G$2:$G$1001 = "successful",Crowdfunding!H485,"")</f>
        <v/>
      </c>
      <c r="D485" t="str">
        <f>IF(Crowdfunding!G485 = "failed",Crowdfunding!G485,"")</f>
        <v>failed</v>
      </c>
      <c r="E485">
        <f>IF(Crowdfunding!G485 = "failed",Crowdfunding!H485,"")</f>
        <v>554</v>
      </c>
    </row>
    <row r="486" spans="1:5" x14ac:dyDescent="0.25">
      <c r="A486" t="str">
        <f>IF(Crowdfunding!$G$2:$G$1001 = "successful",Crowdfunding!G486,"")</f>
        <v>successful</v>
      </c>
      <c r="B486">
        <f>IF(Crowdfunding!$G$2:$G$1001 = "successful",Crowdfunding!H486,"")</f>
        <v>1572</v>
      </c>
      <c r="D486" t="str">
        <f>IF(Crowdfunding!G486 = "failed",Crowdfunding!G486,"")</f>
        <v/>
      </c>
      <c r="E486" t="str">
        <f>IF(Crowdfunding!G486 = "failed",Crowdfunding!H486,"")</f>
        <v/>
      </c>
    </row>
    <row r="487" spans="1:5" x14ac:dyDescent="0.25">
      <c r="A487" t="str">
        <f>IF(Crowdfunding!$G$2:$G$1001 = "successful",Crowdfunding!G487,"")</f>
        <v/>
      </c>
      <c r="B487" t="str">
        <f>IF(Crowdfunding!$G$2:$G$1001 = "successful",Crowdfunding!H487,"")</f>
        <v/>
      </c>
      <c r="D487" t="str">
        <f>IF(Crowdfunding!G487 = "failed",Crowdfunding!G487,"")</f>
        <v>failed</v>
      </c>
      <c r="E487">
        <f>IF(Crowdfunding!G487 = "failed",Crowdfunding!H487,"")</f>
        <v>648</v>
      </c>
    </row>
    <row r="488" spans="1:5" x14ac:dyDescent="0.25">
      <c r="A488" t="str">
        <f>IF(Crowdfunding!$G$2:$G$1001 = "successful",Crowdfunding!G488,"")</f>
        <v/>
      </c>
      <c r="B488" t="str">
        <f>IF(Crowdfunding!$G$2:$G$1001 = "successful",Crowdfunding!H488,"")</f>
        <v/>
      </c>
      <c r="D488" t="str">
        <f>IF(Crowdfunding!G488 = "failed",Crowdfunding!G488,"")</f>
        <v>failed</v>
      </c>
      <c r="E488">
        <f>IF(Crowdfunding!G488 = "failed",Crowdfunding!H488,"")</f>
        <v>21</v>
      </c>
    </row>
    <row r="489" spans="1:5" x14ac:dyDescent="0.25">
      <c r="A489" t="str">
        <f>IF(Crowdfunding!$G$2:$G$1001 = "successful",Crowdfunding!G489,"")</f>
        <v>successful</v>
      </c>
      <c r="B489">
        <f>IF(Crowdfunding!$G$2:$G$1001 = "successful",Crowdfunding!H489,"")</f>
        <v>2346</v>
      </c>
      <c r="D489" t="str">
        <f>IF(Crowdfunding!G489 = "failed",Crowdfunding!G489,"")</f>
        <v/>
      </c>
      <c r="E489" t="str">
        <f>IF(Crowdfunding!G489 = "failed",Crowdfunding!H489,"")</f>
        <v/>
      </c>
    </row>
    <row r="490" spans="1:5" x14ac:dyDescent="0.25">
      <c r="A490" t="str">
        <f>IF(Crowdfunding!$G$2:$G$1001 = "successful",Crowdfunding!G490,"")</f>
        <v>successful</v>
      </c>
      <c r="B490">
        <f>IF(Crowdfunding!$G$2:$G$1001 = "successful",Crowdfunding!H490,"")</f>
        <v>115</v>
      </c>
      <c r="D490" t="str">
        <f>IF(Crowdfunding!G490 = "failed",Crowdfunding!G490,"")</f>
        <v/>
      </c>
      <c r="E490" t="str">
        <f>IF(Crowdfunding!G490 = "failed",Crowdfunding!H490,"")</f>
        <v/>
      </c>
    </row>
    <row r="491" spans="1:5" x14ac:dyDescent="0.25">
      <c r="A491" t="str">
        <f>IF(Crowdfunding!$G$2:$G$1001 = "successful",Crowdfunding!G491,"")</f>
        <v>successful</v>
      </c>
      <c r="B491">
        <f>IF(Crowdfunding!$G$2:$G$1001 = "successful",Crowdfunding!H491,"")</f>
        <v>85</v>
      </c>
      <c r="D491" t="str">
        <f>IF(Crowdfunding!G491 = "failed",Crowdfunding!G491,"")</f>
        <v/>
      </c>
      <c r="E491" t="str">
        <f>IF(Crowdfunding!G491 = "failed",Crowdfunding!H491,"")</f>
        <v/>
      </c>
    </row>
    <row r="492" spans="1:5" x14ac:dyDescent="0.25">
      <c r="A492" t="str">
        <f>IF(Crowdfunding!$G$2:$G$1001 = "successful",Crowdfunding!G492,"")</f>
        <v>successful</v>
      </c>
      <c r="B492">
        <f>IF(Crowdfunding!$G$2:$G$1001 = "successful",Crowdfunding!H492,"")</f>
        <v>144</v>
      </c>
      <c r="D492" t="str">
        <f>IF(Crowdfunding!G492 = "failed",Crowdfunding!G492,"")</f>
        <v/>
      </c>
      <c r="E492" t="str">
        <f>IF(Crowdfunding!G492 = "failed",Crowdfunding!H492,"")</f>
        <v/>
      </c>
    </row>
    <row r="493" spans="1:5" x14ac:dyDescent="0.25">
      <c r="A493" t="str">
        <f>IF(Crowdfunding!$G$2:$G$1001 = "successful",Crowdfunding!G493,"")</f>
        <v>successful</v>
      </c>
      <c r="B493">
        <f>IF(Crowdfunding!$G$2:$G$1001 = "successful",Crowdfunding!H493,"")</f>
        <v>2443</v>
      </c>
      <c r="D493" t="str">
        <f>IF(Crowdfunding!G493 = "failed",Crowdfunding!G493,"")</f>
        <v/>
      </c>
      <c r="E493" t="str">
        <f>IF(Crowdfunding!G493 = "failed",Crowdfunding!H493,"")</f>
        <v/>
      </c>
    </row>
    <row r="494" spans="1:5" x14ac:dyDescent="0.25">
      <c r="A494" t="str">
        <f>IF(Crowdfunding!$G$2:$G$1001 = "successful",Crowdfunding!G494,"")</f>
        <v/>
      </c>
      <c r="B494" t="str">
        <f>IF(Crowdfunding!$G$2:$G$1001 = "successful",Crowdfunding!H494,"")</f>
        <v/>
      </c>
      <c r="D494" t="str">
        <f>IF(Crowdfunding!G494 = "failed",Crowdfunding!G494,"")</f>
        <v/>
      </c>
      <c r="E494" t="str">
        <f>IF(Crowdfunding!G494 = "failed",Crowdfunding!H494,"")</f>
        <v/>
      </c>
    </row>
    <row r="495" spans="1:5" x14ac:dyDescent="0.25">
      <c r="A495" t="str">
        <f>IF(Crowdfunding!$G$2:$G$1001 = "successful",Crowdfunding!G495,"")</f>
        <v>successful</v>
      </c>
      <c r="B495">
        <f>IF(Crowdfunding!$G$2:$G$1001 = "successful",Crowdfunding!H495,"")</f>
        <v>64</v>
      </c>
      <c r="D495" t="str">
        <f>IF(Crowdfunding!G495 = "failed",Crowdfunding!G495,"")</f>
        <v/>
      </c>
      <c r="E495" t="str">
        <f>IF(Crowdfunding!G495 = "failed",Crowdfunding!H495,"")</f>
        <v/>
      </c>
    </row>
    <row r="496" spans="1:5" x14ac:dyDescent="0.25">
      <c r="A496" t="str">
        <f>IF(Crowdfunding!$G$2:$G$1001 = "successful",Crowdfunding!G496,"")</f>
        <v>successful</v>
      </c>
      <c r="B496">
        <f>IF(Crowdfunding!$G$2:$G$1001 = "successful",Crowdfunding!H496,"")</f>
        <v>268</v>
      </c>
      <c r="D496" t="str">
        <f>IF(Crowdfunding!G496 = "failed",Crowdfunding!G496,"")</f>
        <v/>
      </c>
      <c r="E496" t="str">
        <f>IF(Crowdfunding!G496 = "failed",Crowdfunding!H496,"")</f>
        <v/>
      </c>
    </row>
    <row r="497" spans="1:5" x14ac:dyDescent="0.25">
      <c r="A497" t="str">
        <f>IF(Crowdfunding!$G$2:$G$1001 = "successful",Crowdfunding!G497,"")</f>
        <v>successful</v>
      </c>
      <c r="B497">
        <f>IF(Crowdfunding!$G$2:$G$1001 = "successful",Crowdfunding!H497,"")</f>
        <v>195</v>
      </c>
      <c r="D497" t="str">
        <f>IF(Crowdfunding!G497 = "failed",Crowdfunding!G497,"")</f>
        <v/>
      </c>
      <c r="E497" t="str">
        <f>IF(Crowdfunding!G497 = "failed",Crowdfunding!H497,"")</f>
        <v/>
      </c>
    </row>
    <row r="498" spans="1:5" x14ac:dyDescent="0.25">
      <c r="A498" t="str">
        <f>IF(Crowdfunding!$G$2:$G$1001 = "successful",Crowdfunding!G498,"")</f>
        <v/>
      </c>
      <c r="B498" t="str">
        <f>IF(Crowdfunding!$G$2:$G$1001 = "successful",Crowdfunding!H498,"")</f>
        <v/>
      </c>
      <c r="D498" t="str">
        <f>IF(Crowdfunding!G498 = "failed",Crowdfunding!G498,"")</f>
        <v>failed</v>
      </c>
      <c r="E498">
        <f>IF(Crowdfunding!G498 = "failed",Crowdfunding!H498,"")</f>
        <v>54</v>
      </c>
    </row>
    <row r="499" spans="1:5" x14ac:dyDescent="0.25">
      <c r="A499" t="str">
        <f>IF(Crowdfunding!$G$2:$G$1001 = "successful",Crowdfunding!G499,"")</f>
        <v/>
      </c>
      <c r="B499" t="str">
        <f>IF(Crowdfunding!$G$2:$G$1001 = "successful",Crowdfunding!H499,"")</f>
        <v/>
      </c>
      <c r="D499" t="str">
        <f>IF(Crowdfunding!G499 = "failed",Crowdfunding!G499,"")</f>
        <v>failed</v>
      </c>
      <c r="E499">
        <f>IF(Crowdfunding!G499 = "failed",Crowdfunding!H499,"")</f>
        <v>120</v>
      </c>
    </row>
    <row r="500" spans="1:5" x14ac:dyDescent="0.25">
      <c r="A500" t="str">
        <f>IF(Crowdfunding!$G$2:$G$1001 = "successful",Crowdfunding!G500,"")</f>
        <v/>
      </c>
      <c r="B500" t="str">
        <f>IF(Crowdfunding!$G$2:$G$1001 = "successful",Crowdfunding!H500,"")</f>
        <v/>
      </c>
      <c r="D500" t="str">
        <f>IF(Crowdfunding!G500 = "failed",Crowdfunding!G500,"")</f>
        <v>failed</v>
      </c>
      <c r="E500">
        <f>IF(Crowdfunding!G500 = "failed",Crowdfunding!H500,"")</f>
        <v>579</v>
      </c>
    </row>
    <row r="501" spans="1:5" x14ac:dyDescent="0.25">
      <c r="A501" t="str">
        <f>IF(Crowdfunding!$G$2:$G$1001 = "successful",Crowdfunding!G501,"")</f>
        <v/>
      </c>
      <c r="B501" t="str">
        <f>IF(Crowdfunding!$G$2:$G$1001 = "successful",Crowdfunding!H501,"")</f>
        <v/>
      </c>
      <c r="D501" t="str">
        <f>IF(Crowdfunding!G501 = "failed",Crowdfunding!G501,"")</f>
        <v>failed</v>
      </c>
      <c r="E501">
        <f>IF(Crowdfunding!G501 = "failed",Crowdfunding!H501,"")</f>
        <v>2072</v>
      </c>
    </row>
    <row r="502" spans="1:5" x14ac:dyDescent="0.25">
      <c r="A502" t="str">
        <f>IF(Crowdfunding!$G$2:$G$1001 = "successful",Crowdfunding!G502,"")</f>
        <v/>
      </c>
      <c r="B502" t="str">
        <f>IF(Crowdfunding!$G$2:$G$1001 = "successful",Crowdfunding!H502,"")</f>
        <v/>
      </c>
      <c r="D502" t="str">
        <f>IF(Crowdfunding!G502 = "failed",Crowdfunding!G502,"")</f>
        <v>failed</v>
      </c>
      <c r="E502">
        <f>IF(Crowdfunding!G502 = "failed",Crowdfunding!H502,"")</f>
        <v>0</v>
      </c>
    </row>
    <row r="503" spans="1:5" x14ac:dyDescent="0.25">
      <c r="A503" t="str">
        <f>IF(Crowdfunding!$G$2:$G$1001 = "successful",Crowdfunding!G503,"")</f>
        <v/>
      </c>
      <c r="B503" t="str">
        <f>IF(Crowdfunding!$G$2:$G$1001 = "successful",Crowdfunding!H503,"")</f>
        <v/>
      </c>
      <c r="D503" t="str">
        <f>IF(Crowdfunding!G503 = "failed",Crowdfunding!G503,"")</f>
        <v>failed</v>
      </c>
      <c r="E503">
        <f>IF(Crowdfunding!G503 = "failed",Crowdfunding!H503,"")</f>
        <v>1796</v>
      </c>
    </row>
    <row r="504" spans="1:5" x14ac:dyDescent="0.25">
      <c r="A504" t="str">
        <f>IF(Crowdfunding!$G$2:$G$1001 = "successful",Crowdfunding!G504,"")</f>
        <v>successful</v>
      </c>
      <c r="B504">
        <f>IF(Crowdfunding!$G$2:$G$1001 = "successful",Crowdfunding!H504,"")</f>
        <v>186</v>
      </c>
      <c r="D504" t="str">
        <f>IF(Crowdfunding!G504 = "failed",Crowdfunding!G504,"")</f>
        <v/>
      </c>
      <c r="E504" t="str">
        <f>IF(Crowdfunding!G504 = "failed",Crowdfunding!H504,"")</f>
        <v/>
      </c>
    </row>
    <row r="505" spans="1:5" x14ac:dyDescent="0.25">
      <c r="A505" t="str">
        <f>IF(Crowdfunding!$G$2:$G$1001 = "successful",Crowdfunding!G505,"")</f>
        <v>successful</v>
      </c>
      <c r="B505">
        <f>IF(Crowdfunding!$G$2:$G$1001 = "successful",Crowdfunding!H505,"")</f>
        <v>460</v>
      </c>
      <c r="D505" t="str">
        <f>IF(Crowdfunding!G505 = "failed",Crowdfunding!G505,"")</f>
        <v/>
      </c>
      <c r="E505" t="str">
        <f>IF(Crowdfunding!G505 = "failed",Crowdfunding!H505,"")</f>
        <v/>
      </c>
    </row>
    <row r="506" spans="1:5" x14ac:dyDescent="0.25">
      <c r="A506" t="str">
        <f>IF(Crowdfunding!$G$2:$G$1001 = "successful",Crowdfunding!G506,"")</f>
        <v/>
      </c>
      <c r="B506" t="str">
        <f>IF(Crowdfunding!$G$2:$G$1001 = "successful",Crowdfunding!H506,"")</f>
        <v/>
      </c>
      <c r="D506" t="str">
        <f>IF(Crowdfunding!G506 = "failed",Crowdfunding!G506,"")</f>
        <v>failed</v>
      </c>
      <c r="E506">
        <f>IF(Crowdfunding!G506 = "failed",Crowdfunding!H506,"")</f>
        <v>62</v>
      </c>
    </row>
    <row r="507" spans="1:5" x14ac:dyDescent="0.25">
      <c r="A507" t="str">
        <f>IF(Crowdfunding!$G$2:$G$1001 = "successful",Crowdfunding!G507,"")</f>
        <v/>
      </c>
      <c r="B507" t="str">
        <f>IF(Crowdfunding!$G$2:$G$1001 = "successful",Crowdfunding!H507,"")</f>
        <v/>
      </c>
      <c r="D507" t="str">
        <f>IF(Crowdfunding!G507 = "failed",Crowdfunding!G507,"")</f>
        <v>failed</v>
      </c>
      <c r="E507">
        <f>IF(Crowdfunding!G507 = "failed",Crowdfunding!H507,"")</f>
        <v>347</v>
      </c>
    </row>
    <row r="508" spans="1:5" x14ac:dyDescent="0.25">
      <c r="A508" t="str">
        <f>IF(Crowdfunding!$G$2:$G$1001 = "successful",Crowdfunding!G508,"")</f>
        <v>successful</v>
      </c>
      <c r="B508">
        <f>IF(Crowdfunding!$G$2:$G$1001 = "successful",Crowdfunding!H508,"")</f>
        <v>2528</v>
      </c>
      <c r="D508" t="str">
        <f>IF(Crowdfunding!G508 = "failed",Crowdfunding!G508,"")</f>
        <v/>
      </c>
      <c r="E508" t="str">
        <f>IF(Crowdfunding!G508 = "failed",Crowdfunding!H508,"")</f>
        <v/>
      </c>
    </row>
    <row r="509" spans="1:5" x14ac:dyDescent="0.25">
      <c r="A509" t="str">
        <f>IF(Crowdfunding!$G$2:$G$1001 = "successful",Crowdfunding!G509,"")</f>
        <v/>
      </c>
      <c r="B509" t="str">
        <f>IF(Crowdfunding!$G$2:$G$1001 = "successful",Crowdfunding!H509,"")</f>
        <v/>
      </c>
      <c r="D509" t="str">
        <f>IF(Crowdfunding!G509 = "failed",Crowdfunding!G509,"")</f>
        <v>failed</v>
      </c>
      <c r="E509">
        <f>IF(Crowdfunding!G509 = "failed",Crowdfunding!H509,"")</f>
        <v>19</v>
      </c>
    </row>
    <row r="510" spans="1:5" x14ac:dyDescent="0.25">
      <c r="A510" t="str">
        <f>IF(Crowdfunding!$G$2:$G$1001 = "successful",Crowdfunding!G510,"")</f>
        <v>successful</v>
      </c>
      <c r="B510">
        <f>IF(Crowdfunding!$G$2:$G$1001 = "successful",Crowdfunding!H510,"")</f>
        <v>3657</v>
      </c>
      <c r="D510" t="str">
        <f>IF(Crowdfunding!G510 = "failed",Crowdfunding!G510,"")</f>
        <v/>
      </c>
      <c r="E510" t="str">
        <f>IF(Crowdfunding!G510 = "failed",Crowdfunding!H510,"")</f>
        <v/>
      </c>
    </row>
    <row r="511" spans="1:5" x14ac:dyDescent="0.25">
      <c r="A511" t="str">
        <f>IF(Crowdfunding!$G$2:$G$1001 = "successful",Crowdfunding!G511,"")</f>
        <v/>
      </c>
      <c r="B511" t="str">
        <f>IF(Crowdfunding!$G$2:$G$1001 = "successful",Crowdfunding!H511,"")</f>
        <v/>
      </c>
      <c r="D511" t="str">
        <f>IF(Crowdfunding!G511 = "failed",Crowdfunding!G511,"")</f>
        <v>failed</v>
      </c>
      <c r="E511">
        <f>IF(Crowdfunding!G511 = "failed",Crowdfunding!H511,"")</f>
        <v>1258</v>
      </c>
    </row>
    <row r="512" spans="1:5" x14ac:dyDescent="0.25">
      <c r="A512" t="str">
        <f>IF(Crowdfunding!$G$2:$G$1001 = "successful",Crowdfunding!G512,"")</f>
        <v>successful</v>
      </c>
      <c r="B512">
        <f>IF(Crowdfunding!$G$2:$G$1001 = "successful",Crowdfunding!H512,"")</f>
        <v>131</v>
      </c>
      <c r="D512" t="str">
        <f>IF(Crowdfunding!G512 = "failed",Crowdfunding!G512,"")</f>
        <v/>
      </c>
      <c r="E512" t="str">
        <f>IF(Crowdfunding!G512 = "failed",Crowdfunding!H512,"")</f>
        <v/>
      </c>
    </row>
    <row r="513" spans="1:5" x14ac:dyDescent="0.25">
      <c r="A513" t="str">
        <f>IF(Crowdfunding!$G$2:$G$1001 = "successful",Crowdfunding!G513,"")</f>
        <v/>
      </c>
      <c r="B513" t="str">
        <f>IF(Crowdfunding!$G$2:$G$1001 = "successful",Crowdfunding!H513,"")</f>
        <v/>
      </c>
      <c r="D513" t="str">
        <f>IF(Crowdfunding!G513 = "failed",Crowdfunding!G513,"")</f>
        <v>failed</v>
      </c>
      <c r="E513">
        <f>IF(Crowdfunding!G513 = "failed",Crowdfunding!H513,"")</f>
        <v>362</v>
      </c>
    </row>
    <row r="514" spans="1:5" x14ac:dyDescent="0.25">
      <c r="A514" t="str">
        <f>IF(Crowdfunding!$G$2:$G$1001 = "successful",Crowdfunding!G514,"")</f>
        <v>successful</v>
      </c>
      <c r="B514">
        <f>IF(Crowdfunding!$G$2:$G$1001 = "successful",Crowdfunding!H514,"")</f>
        <v>239</v>
      </c>
      <c r="D514" t="str">
        <f>IF(Crowdfunding!G514 = "failed",Crowdfunding!G514,"")</f>
        <v/>
      </c>
      <c r="E514" t="str">
        <f>IF(Crowdfunding!G514 = "failed",Crowdfunding!H514,"")</f>
        <v/>
      </c>
    </row>
    <row r="515" spans="1:5" x14ac:dyDescent="0.25">
      <c r="A515" t="str">
        <f>IF(Crowdfunding!$G$2:$G$1001 = "successful",Crowdfunding!G515,"")</f>
        <v/>
      </c>
      <c r="B515" t="str">
        <f>IF(Crowdfunding!$G$2:$G$1001 = "successful",Crowdfunding!H515,"")</f>
        <v/>
      </c>
      <c r="D515" t="str">
        <f>IF(Crowdfunding!G515 = "failed",Crowdfunding!G515,"")</f>
        <v/>
      </c>
      <c r="E515" t="str">
        <f>IF(Crowdfunding!G515 = "failed",Crowdfunding!H515,"")</f>
        <v/>
      </c>
    </row>
    <row r="516" spans="1:5" x14ac:dyDescent="0.25">
      <c r="A516" t="str">
        <f>IF(Crowdfunding!$G$2:$G$1001 = "successful",Crowdfunding!G516,"")</f>
        <v/>
      </c>
      <c r="B516" t="str">
        <f>IF(Crowdfunding!$G$2:$G$1001 = "successful",Crowdfunding!H516,"")</f>
        <v/>
      </c>
      <c r="D516" t="str">
        <f>IF(Crowdfunding!G516 = "failed",Crowdfunding!G516,"")</f>
        <v/>
      </c>
      <c r="E516" t="str">
        <f>IF(Crowdfunding!G516 = "failed",Crowdfunding!H516,"")</f>
        <v/>
      </c>
    </row>
    <row r="517" spans="1:5" x14ac:dyDescent="0.25">
      <c r="A517" t="str">
        <f>IF(Crowdfunding!$G$2:$G$1001 = "successful",Crowdfunding!G517,"")</f>
        <v/>
      </c>
      <c r="B517" t="str">
        <f>IF(Crowdfunding!$G$2:$G$1001 = "successful",Crowdfunding!H517,"")</f>
        <v/>
      </c>
      <c r="D517" t="str">
        <f>IF(Crowdfunding!G517 = "failed",Crowdfunding!G517,"")</f>
        <v>failed</v>
      </c>
      <c r="E517">
        <f>IF(Crowdfunding!G517 = "failed",Crowdfunding!H517,"")</f>
        <v>133</v>
      </c>
    </row>
    <row r="518" spans="1:5" x14ac:dyDescent="0.25">
      <c r="A518" t="str">
        <f>IF(Crowdfunding!$G$2:$G$1001 = "successful",Crowdfunding!G518,"")</f>
        <v/>
      </c>
      <c r="B518" t="str">
        <f>IF(Crowdfunding!$G$2:$G$1001 = "successful",Crowdfunding!H518,"")</f>
        <v/>
      </c>
      <c r="D518" t="str">
        <f>IF(Crowdfunding!G518 = "failed",Crowdfunding!G518,"")</f>
        <v>failed</v>
      </c>
      <c r="E518">
        <f>IF(Crowdfunding!G518 = "failed",Crowdfunding!H518,"")</f>
        <v>846</v>
      </c>
    </row>
    <row r="519" spans="1:5" x14ac:dyDescent="0.25">
      <c r="A519" t="str">
        <f>IF(Crowdfunding!$G$2:$G$1001 = "successful",Crowdfunding!G519,"")</f>
        <v>successful</v>
      </c>
      <c r="B519">
        <f>IF(Crowdfunding!$G$2:$G$1001 = "successful",Crowdfunding!H519,"")</f>
        <v>78</v>
      </c>
      <c r="D519" t="str">
        <f>IF(Crowdfunding!G519 = "failed",Crowdfunding!G519,"")</f>
        <v/>
      </c>
      <c r="E519" t="str">
        <f>IF(Crowdfunding!G519 = "failed",Crowdfunding!H519,"")</f>
        <v/>
      </c>
    </row>
    <row r="520" spans="1:5" x14ac:dyDescent="0.25">
      <c r="A520" t="str">
        <f>IF(Crowdfunding!$G$2:$G$1001 = "successful",Crowdfunding!G520,"")</f>
        <v/>
      </c>
      <c r="B520" t="str">
        <f>IF(Crowdfunding!$G$2:$G$1001 = "successful",Crowdfunding!H520,"")</f>
        <v/>
      </c>
      <c r="D520" t="str">
        <f>IF(Crowdfunding!G520 = "failed",Crowdfunding!G520,"")</f>
        <v>failed</v>
      </c>
      <c r="E520">
        <f>IF(Crowdfunding!G520 = "failed",Crowdfunding!H520,"")</f>
        <v>10</v>
      </c>
    </row>
    <row r="521" spans="1:5" x14ac:dyDescent="0.25">
      <c r="A521" t="str">
        <f>IF(Crowdfunding!$G$2:$G$1001 = "successful",Crowdfunding!G521,"")</f>
        <v>successful</v>
      </c>
      <c r="B521">
        <f>IF(Crowdfunding!$G$2:$G$1001 = "successful",Crowdfunding!H521,"")</f>
        <v>1773</v>
      </c>
      <c r="D521" t="str">
        <f>IF(Crowdfunding!G521 = "failed",Crowdfunding!G521,"")</f>
        <v/>
      </c>
      <c r="E521" t="str">
        <f>IF(Crowdfunding!G521 = "failed",Crowdfunding!H521,"")</f>
        <v/>
      </c>
    </row>
    <row r="522" spans="1:5" x14ac:dyDescent="0.25">
      <c r="A522" t="str">
        <f>IF(Crowdfunding!$G$2:$G$1001 = "successful",Crowdfunding!G522,"")</f>
        <v>successful</v>
      </c>
      <c r="B522">
        <f>IF(Crowdfunding!$G$2:$G$1001 = "successful",Crowdfunding!H522,"")</f>
        <v>32</v>
      </c>
      <c r="D522" t="str">
        <f>IF(Crowdfunding!G522 = "failed",Crowdfunding!G522,"")</f>
        <v/>
      </c>
      <c r="E522" t="str">
        <f>IF(Crowdfunding!G522 = "failed",Crowdfunding!H522,"")</f>
        <v/>
      </c>
    </row>
    <row r="523" spans="1:5" x14ac:dyDescent="0.25">
      <c r="A523" t="str">
        <f>IF(Crowdfunding!$G$2:$G$1001 = "successful",Crowdfunding!G523,"")</f>
        <v>successful</v>
      </c>
      <c r="B523">
        <f>IF(Crowdfunding!$G$2:$G$1001 = "successful",Crowdfunding!H523,"")</f>
        <v>369</v>
      </c>
      <c r="D523" t="str">
        <f>IF(Crowdfunding!G523 = "failed",Crowdfunding!G523,"")</f>
        <v/>
      </c>
      <c r="E523" t="str">
        <f>IF(Crowdfunding!G523 = "failed",Crowdfunding!H523,"")</f>
        <v/>
      </c>
    </row>
    <row r="524" spans="1:5" x14ac:dyDescent="0.25">
      <c r="A524" t="str">
        <f>IF(Crowdfunding!$G$2:$G$1001 = "successful",Crowdfunding!G524,"")</f>
        <v/>
      </c>
      <c r="B524" t="str">
        <f>IF(Crowdfunding!$G$2:$G$1001 = "successful",Crowdfunding!H524,"")</f>
        <v/>
      </c>
      <c r="D524" t="str">
        <f>IF(Crowdfunding!G524 = "failed",Crowdfunding!G524,"")</f>
        <v>failed</v>
      </c>
      <c r="E524">
        <f>IF(Crowdfunding!G524 = "failed",Crowdfunding!H524,"")</f>
        <v>191</v>
      </c>
    </row>
    <row r="525" spans="1:5" x14ac:dyDescent="0.25">
      <c r="A525" t="str">
        <f>IF(Crowdfunding!$G$2:$G$1001 = "successful",Crowdfunding!G525,"")</f>
        <v>successful</v>
      </c>
      <c r="B525">
        <f>IF(Crowdfunding!$G$2:$G$1001 = "successful",Crowdfunding!H525,"")</f>
        <v>89</v>
      </c>
      <c r="D525" t="str">
        <f>IF(Crowdfunding!G525 = "failed",Crowdfunding!G525,"")</f>
        <v/>
      </c>
      <c r="E525" t="str">
        <f>IF(Crowdfunding!G525 = "failed",Crowdfunding!H525,"")</f>
        <v/>
      </c>
    </row>
    <row r="526" spans="1:5" x14ac:dyDescent="0.25">
      <c r="A526" t="str">
        <f>IF(Crowdfunding!$G$2:$G$1001 = "successful",Crowdfunding!G526,"")</f>
        <v/>
      </c>
      <c r="B526" t="str">
        <f>IF(Crowdfunding!$G$2:$G$1001 = "successful",Crowdfunding!H526,"")</f>
        <v/>
      </c>
      <c r="D526" t="str">
        <f>IF(Crowdfunding!G526 = "failed",Crowdfunding!G526,"")</f>
        <v>failed</v>
      </c>
      <c r="E526">
        <f>IF(Crowdfunding!G526 = "failed",Crowdfunding!H526,"")</f>
        <v>1979</v>
      </c>
    </row>
    <row r="527" spans="1:5" x14ac:dyDescent="0.25">
      <c r="A527" t="str">
        <f>IF(Crowdfunding!$G$2:$G$1001 = "successful",Crowdfunding!G527,"")</f>
        <v/>
      </c>
      <c r="B527" t="str">
        <f>IF(Crowdfunding!$G$2:$G$1001 = "successful",Crowdfunding!H527,"")</f>
        <v/>
      </c>
      <c r="D527" t="str">
        <f>IF(Crowdfunding!G527 = "failed",Crowdfunding!G527,"")</f>
        <v>failed</v>
      </c>
      <c r="E527">
        <f>IF(Crowdfunding!G527 = "failed",Crowdfunding!H527,"")</f>
        <v>63</v>
      </c>
    </row>
    <row r="528" spans="1:5" x14ac:dyDescent="0.25">
      <c r="A528" t="str">
        <f>IF(Crowdfunding!$G$2:$G$1001 = "successful",Crowdfunding!G528,"")</f>
        <v>successful</v>
      </c>
      <c r="B528">
        <f>IF(Crowdfunding!$G$2:$G$1001 = "successful",Crowdfunding!H528,"")</f>
        <v>147</v>
      </c>
      <c r="D528" t="str">
        <f>IF(Crowdfunding!G528 = "failed",Crowdfunding!G528,"")</f>
        <v/>
      </c>
      <c r="E528" t="str">
        <f>IF(Crowdfunding!G528 = "failed",Crowdfunding!H528,"")</f>
        <v/>
      </c>
    </row>
    <row r="529" spans="1:5" x14ac:dyDescent="0.25">
      <c r="A529" t="str">
        <f>IF(Crowdfunding!$G$2:$G$1001 = "successful",Crowdfunding!G529,"")</f>
        <v/>
      </c>
      <c r="B529" t="str">
        <f>IF(Crowdfunding!$G$2:$G$1001 = "successful",Crowdfunding!H529,"")</f>
        <v/>
      </c>
      <c r="D529" t="str">
        <f>IF(Crowdfunding!G529 = "failed",Crowdfunding!G529,"")</f>
        <v>failed</v>
      </c>
      <c r="E529">
        <f>IF(Crowdfunding!G529 = "failed",Crowdfunding!H529,"")</f>
        <v>6080</v>
      </c>
    </row>
    <row r="530" spans="1:5" x14ac:dyDescent="0.25">
      <c r="A530" t="str">
        <f>IF(Crowdfunding!$G$2:$G$1001 = "successful",Crowdfunding!G530,"")</f>
        <v/>
      </c>
      <c r="B530" t="str">
        <f>IF(Crowdfunding!$G$2:$G$1001 = "successful",Crowdfunding!H530,"")</f>
        <v/>
      </c>
      <c r="D530" t="str">
        <f>IF(Crowdfunding!G530 = "failed",Crowdfunding!G530,"")</f>
        <v>failed</v>
      </c>
      <c r="E530">
        <f>IF(Crowdfunding!G530 = "failed",Crowdfunding!H530,"")</f>
        <v>80</v>
      </c>
    </row>
    <row r="531" spans="1:5" x14ac:dyDescent="0.25">
      <c r="A531" t="str">
        <f>IF(Crowdfunding!$G$2:$G$1001 = "successful",Crowdfunding!G531,"")</f>
        <v/>
      </c>
      <c r="B531" t="str">
        <f>IF(Crowdfunding!$G$2:$G$1001 = "successful",Crowdfunding!H531,"")</f>
        <v/>
      </c>
      <c r="D531" t="str">
        <f>IF(Crowdfunding!G531 = "failed",Crowdfunding!G531,"")</f>
        <v>failed</v>
      </c>
      <c r="E531">
        <f>IF(Crowdfunding!G531 = "failed",Crowdfunding!H531,"")</f>
        <v>9</v>
      </c>
    </row>
    <row r="532" spans="1:5" x14ac:dyDescent="0.25">
      <c r="A532" t="str">
        <f>IF(Crowdfunding!$G$2:$G$1001 = "successful",Crowdfunding!G532,"")</f>
        <v/>
      </c>
      <c r="B532" t="str">
        <f>IF(Crowdfunding!$G$2:$G$1001 = "successful",Crowdfunding!H532,"")</f>
        <v/>
      </c>
      <c r="D532" t="str">
        <f>IF(Crowdfunding!G532 = "failed",Crowdfunding!G532,"")</f>
        <v>failed</v>
      </c>
      <c r="E532">
        <f>IF(Crowdfunding!G532 = "failed",Crowdfunding!H532,"")</f>
        <v>1784</v>
      </c>
    </row>
    <row r="533" spans="1:5" x14ac:dyDescent="0.25">
      <c r="A533" t="str">
        <f>IF(Crowdfunding!$G$2:$G$1001 = "successful",Crowdfunding!G533,"")</f>
        <v/>
      </c>
      <c r="B533" t="str">
        <f>IF(Crowdfunding!$G$2:$G$1001 = "successful",Crowdfunding!H533,"")</f>
        <v/>
      </c>
      <c r="D533" t="str">
        <f>IF(Crowdfunding!G533 = "failed",Crowdfunding!G533,"")</f>
        <v/>
      </c>
      <c r="E533" t="str">
        <f>IF(Crowdfunding!G533 = "failed",Crowdfunding!H533,"")</f>
        <v/>
      </c>
    </row>
    <row r="534" spans="1:5" x14ac:dyDescent="0.25">
      <c r="A534" t="str">
        <f>IF(Crowdfunding!$G$2:$G$1001 = "successful",Crowdfunding!G534,"")</f>
        <v>successful</v>
      </c>
      <c r="B534">
        <f>IF(Crowdfunding!$G$2:$G$1001 = "successful",Crowdfunding!H534,"")</f>
        <v>126</v>
      </c>
      <c r="D534" t="str">
        <f>IF(Crowdfunding!G534 = "failed",Crowdfunding!G534,"")</f>
        <v/>
      </c>
      <c r="E534" t="str">
        <f>IF(Crowdfunding!G534 = "failed",Crowdfunding!H534,"")</f>
        <v/>
      </c>
    </row>
    <row r="535" spans="1:5" x14ac:dyDescent="0.25">
      <c r="A535" t="str">
        <f>IF(Crowdfunding!$G$2:$G$1001 = "successful",Crowdfunding!G535,"")</f>
        <v>successful</v>
      </c>
      <c r="B535">
        <f>IF(Crowdfunding!$G$2:$G$1001 = "successful",Crowdfunding!H535,"")</f>
        <v>2218</v>
      </c>
      <c r="D535" t="str">
        <f>IF(Crowdfunding!G535 = "failed",Crowdfunding!G535,"")</f>
        <v/>
      </c>
      <c r="E535" t="str">
        <f>IF(Crowdfunding!G535 = "failed",Crowdfunding!H535,"")</f>
        <v/>
      </c>
    </row>
    <row r="536" spans="1:5" x14ac:dyDescent="0.25">
      <c r="A536" t="str">
        <f>IF(Crowdfunding!$G$2:$G$1001 = "successful",Crowdfunding!G536,"")</f>
        <v/>
      </c>
      <c r="B536" t="str">
        <f>IF(Crowdfunding!$G$2:$G$1001 = "successful",Crowdfunding!H536,"")</f>
        <v/>
      </c>
      <c r="D536" t="str">
        <f>IF(Crowdfunding!G536 = "failed",Crowdfunding!G536,"")</f>
        <v>failed</v>
      </c>
      <c r="E536">
        <f>IF(Crowdfunding!G536 = "failed",Crowdfunding!H536,"")</f>
        <v>243</v>
      </c>
    </row>
    <row r="537" spans="1:5" x14ac:dyDescent="0.25">
      <c r="A537" t="str">
        <f>IF(Crowdfunding!$G$2:$G$1001 = "successful",Crowdfunding!G537,"")</f>
        <v>successful</v>
      </c>
      <c r="B537">
        <f>IF(Crowdfunding!$G$2:$G$1001 = "successful",Crowdfunding!H537,"")</f>
        <v>202</v>
      </c>
      <c r="D537" t="str">
        <f>IF(Crowdfunding!G537 = "failed",Crowdfunding!G537,"")</f>
        <v/>
      </c>
      <c r="E537" t="str">
        <f>IF(Crowdfunding!G537 = "failed",Crowdfunding!H537,"")</f>
        <v/>
      </c>
    </row>
    <row r="538" spans="1:5" x14ac:dyDescent="0.25">
      <c r="A538" t="str">
        <f>IF(Crowdfunding!$G$2:$G$1001 = "successful",Crowdfunding!G538,"")</f>
        <v>successful</v>
      </c>
      <c r="B538">
        <f>IF(Crowdfunding!$G$2:$G$1001 = "successful",Crowdfunding!H538,"")</f>
        <v>140</v>
      </c>
      <c r="D538" t="str">
        <f>IF(Crowdfunding!G538 = "failed",Crowdfunding!G538,"")</f>
        <v/>
      </c>
      <c r="E538" t="str">
        <f>IF(Crowdfunding!G538 = "failed",Crowdfunding!H538,"")</f>
        <v/>
      </c>
    </row>
    <row r="539" spans="1:5" x14ac:dyDescent="0.25">
      <c r="A539" t="str">
        <f>IF(Crowdfunding!$G$2:$G$1001 = "successful",Crowdfunding!G539,"")</f>
        <v>successful</v>
      </c>
      <c r="B539">
        <f>IF(Crowdfunding!$G$2:$G$1001 = "successful",Crowdfunding!H539,"")</f>
        <v>1052</v>
      </c>
      <c r="D539" t="str">
        <f>IF(Crowdfunding!G539 = "failed",Crowdfunding!G539,"")</f>
        <v/>
      </c>
      <c r="E539" t="str">
        <f>IF(Crowdfunding!G539 = "failed",Crowdfunding!H539,"")</f>
        <v/>
      </c>
    </row>
    <row r="540" spans="1:5" x14ac:dyDescent="0.25">
      <c r="A540" t="str">
        <f>IF(Crowdfunding!$G$2:$G$1001 = "successful",Crowdfunding!G540,"")</f>
        <v/>
      </c>
      <c r="B540" t="str">
        <f>IF(Crowdfunding!$G$2:$G$1001 = "successful",Crowdfunding!H540,"")</f>
        <v/>
      </c>
      <c r="D540" t="str">
        <f>IF(Crowdfunding!G540 = "failed",Crowdfunding!G540,"")</f>
        <v>failed</v>
      </c>
      <c r="E540">
        <f>IF(Crowdfunding!G540 = "failed",Crowdfunding!H540,"")</f>
        <v>1296</v>
      </c>
    </row>
    <row r="541" spans="1:5" x14ac:dyDescent="0.25">
      <c r="A541" t="str">
        <f>IF(Crowdfunding!$G$2:$G$1001 = "successful",Crowdfunding!G541,"")</f>
        <v/>
      </c>
      <c r="B541" t="str">
        <f>IF(Crowdfunding!$G$2:$G$1001 = "successful",Crowdfunding!H541,"")</f>
        <v/>
      </c>
      <c r="D541" t="str">
        <f>IF(Crowdfunding!G541 = "failed",Crowdfunding!G541,"")</f>
        <v>failed</v>
      </c>
      <c r="E541">
        <f>IF(Crowdfunding!G541 = "failed",Crowdfunding!H541,"")</f>
        <v>77</v>
      </c>
    </row>
    <row r="542" spans="1:5" x14ac:dyDescent="0.25">
      <c r="A542" t="str">
        <f>IF(Crowdfunding!$G$2:$G$1001 = "successful",Crowdfunding!G542,"")</f>
        <v>successful</v>
      </c>
      <c r="B542">
        <f>IF(Crowdfunding!$G$2:$G$1001 = "successful",Crowdfunding!H542,"")</f>
        <v>247</v>
      </c>
      <c r="D542" t="str">
        <f>IF(Crowdfunding!G542 = "failed",Crowdfunding!G542,"")</f>
        <v/>
      </c>
      <c r="E542" t="str">
        <f>IF(Crowdfunding!G542 = "failed",Crowdfunding!H542,"")</f>
        <v/>
      </c>
    </row>
    <row r="543" spans="1:5" x14ac:dyDescent="0.25">
      <c r="A543" t="str">
        <f>IF(Crowdfunding!$G$2:$G$1001 = "successful",Crowdfunding!G543,"")</f>
        <v/>
      </c>
      <c r="B543" t="str">
        <f>IF(Crowdfunding!$G$2:$G$1001 = "successful",Crowdfunding!H543,"")</f>
        <v/>
      </c>
      <c r="D543" t="str">
        <f>IF(Crowdfunding!G543 = "failed",Crowdfunding!G543,"")</f>
        <v>failed</v>
      </c>
      <c r="E543">
        <f>IF(Crowdfunding!G543 = "failed",Crowdfunding!H543,"")</f>
        <v>395</v>
      </c>
    </row>
    <row r="544" spans="1:5" x14ac:dyDescent="0.25">
      <c r="A544" t="str">
        <f>IF(Crowdfunding!$G$2:$G$1001 = "successful",Crowdfunding!G544,"")</f>
        <v/>
      </c>
      <c r="B544" t="str">
        <f>IF(Crowdfunding!$G$2:$G$1001 = "successful",Crowdfunding!H544,"")</f>
        <v/>
      </c>
      <c r="D544" t="str">
        <f>IF(Crowdfunding!G544 = "failed",Crowdfunding!G544,"")</f>
        <v>failed</v>
      </c>
      <c r="E544">
        <f>IF(Crowdfunding!G544 = "failed",Crowdfunding!H544,"")</f>
        <v>49</v>
      </c>
    </row>
    <row r="545" spans="1:5" x14ac:dyDescent="0.25">
      <c r="A545" t="str">
        <f>IF(Crowdfunding!$G$2:$G$1001 = "successful",Crowdfunding!G545,"")</f>
        <v/>
      </c>
      <c r="B545" t="str">
        <f>IF(Crowdfunding!$G$2:$G$1001 = "successful",Crowdfunding!H545,"")</f>
        <v/>
      </c>
      <c r="D545" t="str">
        <f>IF(Crowdfunding!G545 = "failed",Crowdfunding!G545,"")</f>
        <v>failed</v>
      </c>
      <c r="E545">
        <f>IF(Crowdfunding!G545 = "failed",Crowdfunding!H545,"")</f>
        <v>180</v>
      </c>
    </row>
    <row r="546" spans="1:5" x14ac:dyDescent="0.25">
      <c r="A546" t="str">
        <f>IF(Crowdfunding!$G$2:$G$1001 = "successful",Crowdfunding!G546,"")</f>
        <v>successful</v>
      </c>
      <c r="B546">
        <f>IF(Crowdfunding!$G$2:$G$1001 = "successful",Crowdfunding!H546,"")</f>
        <v>84</v>
      </c>
      <c r="D546" t="str">
        <f>IF(Crowdfunding!G546 = "failed",Crowdfunding!G546,"")</f>
        <v/>
      </c>
      <c r="E546" t="str">
        <f>IF(Crowdfunding!G546 = "failed",Crowdfunding!H546,"")</f>
        <v/>
      </c>
    </row>
    <row r="547" spans="1:5" x14ac:dyDescent="0.25">
      <c r="A547" t="str">
        <f>IF(Crowdfunding!$G$2:$G$1001 = "successful",Crowdfunding!G547,"")</f>
        <v/>
      </c>
      <c r="B547" t="str">
        <f>IF(Crowdfunding!$G$2:$G$1001 = "successful",Crowdfunding!H547,"")</f>
        <v/>
      </c>
      <c r="D547" t="str">
        <f>IF(Crowdfunding!G547 = "failed",Crowdfunding!G547,"")</f>
        <v>failed</v>
      </c>
      <c r="E547">
        <f>IF(Crowdfunding!G547 = "failed",Crowdfunding!H547,"")</f>
        <v>2690</v>
      </c>
    </row>
    <row r="548" spans="1:5" x14ac:dyDescent="0.25">
      <c r="A548" t="str">
        <f>IF(Crowdfunding!$G$2:$G$1001 = "successful",Crowdfunding!G548,"")</f>
        <v>successful</v>
      </c>
      <c r="B548">
        <f>IF(Crowdfunding!$G$2:$G$1001 = "successful",Crowdfunding!H548,"")</f>
        <v>88</v>
      </c>
      <c r="D548" t="str">
        <f>IF(Crowdfunding!G548 = "failed",Crowdfunding!G548,"")</f>
        <v/>
      </c>
      <c r="E548" t="str">
        <f>IF(Crowdfunding!G548 = "failed",Crowdfunding!H548,"")</f>
        <v/>
      </c>
    </row>
    <row r="549" spans="1:5" x14ac:dyDescent="0.25">
      <c r="A549" t="str">
        <f>IF(Crowdfunding!$G$2:$G$1001 = "successful",Crowdfunding!G549,"")</f>
        <v>successful</v>
      </c>
      <c r="B549">
        <f>IF(Crowdfunding!$G$2:$G$1001 = "successful",Crowdfunding!H549,"")</f>
        <v>156</v>
      </c>
      <c r="D549" t="str">
        <f>IF(Crowdfunding!G549 = "failed",Crowdfunding!G549,"")</f>
        <v/>
      </c>
      <c r="E549" t="str">
        <f>IF(Crowdfunding!G549 = "failed",Crowdfunding!H549,"")</f>
        <v/>
      </c>
    </row>
    <row r="550" spans="1:5" x14ac:dyDescent="0.25">
      <c r="A550" t="str">
        <f>IF(Crowdfunding!$G$2:$G$1001 = "successful",Crowdfunding!G550,"")</f>
        <v>successful</v>
      </c>
      <c r="B550">
        <f>IF(Crowdfunding!$G$2:$G$1001 = "successful",Crowdfunding!H550,"")</f>
        <v>2985</v>
      </c>
      <c r="D550" t="str">
        <f>IF(Crowdfunding!G550 = "failed",Crowdfunding!G550,"")</f>
        <v/>
      </c>
      <c r="E550" t="str">
        <f>IF(Crowdfunding!G550 = "failed",Crowdfunding!H550,"")</f>
        <v/>
      </c>
    </row>
    <row r="551" spans="1:5" x14ac:dyDescent="0.25">
      <c r="A551" t="str">
        <f>IF(Crowdfunding!$G$2:$G$1001 = "successful",Crowdfunding!G551,"")</f>
        <v>successful</v>
      </c>
      <c r="B551">
        <f>IF(Crowdfunding!$G$2:$G$1001 = "successful",Crowdfunding!H551,"")</f>
        <v>762</v>
      </c>
      <c r="D551" t="str">
        <f>IF(Crowdfunding!G551 = "failed",Crowdfunding!G551,"")</f>
        <v/>
      </c>
      <c r="E551" t="str">
        <f>IF(Crowdfunding!G551 = "failed",Crowdfunding!H551,"")</f>
        <v/>
      </c>
    </row>
    <row r="552" spans="1:5" x14ac:dyDescent="0.25">
      <c r="A552" t="str">
        <f>IF(Crowdfunding!$G$2:$G$1001 = "successful",Crowdfunding!G552,"")</f>
        <v/>
      </c>
      <c r="B552" t="str">
        <f>IF(Crowdfunding!$G$2:$G$1001 = "successful",Crowdfunding!H552,"")</f>
        <v/>
      </c>
      <c r="D552" t="str">
        <f>IF(Crowdfunding!G552 = "failed",Crowdfunding!G552,"")</f>
        <v/>
      </c>
      <c r="E552" t="str">
        <f>IF(Crowdfunding!G552 = "failed",Crowdfunding!H552,"")</f>
        <v/>
      </c>
    </row>
    <row r="553" spans="1:5" x14ac:dyDescent="0.25">
      <c r="A553" t="str">
        <f>IF(Crowdfunding!$G$2:$G$1001 = "successful",Crowdfunding!G553,"")</f>
        <v/>
      </c>
      <c r="B553" t="str">
        <f>IF(Crowdfunding!$G$2:$G$1001 = "successful",Crowdfunding!H553,"")</f>
        <v/>
      </c>
      <c r="D553" t="str">
        <f>IF(Crowdfunding!G553 = "failed",Crowdfunding!G553,"")</f>
        <v>failed</v>
      </c>
      <c r="E553">
        <f>IF(Crowdfunding!G553 = "failed",Crowdfunding!H553,"")</f>
        <v>2779</v>
      </c>
    </row>
    <row r="554" spans="1:5" x14ac:dyDescent="0.25">
      <c r="A554" t="str">
        <f>IF(Crowdfunding!$G$2:$G$1001 = "successful",Crowdfunding!G554,"")</f>
        <v/>
      </c>
      <c r="B554" t="str">
        <f>IF(Crowdfunding!$G$2:$G$1001 = "successful",Crowdfunding!H554,"")</f>
        <v/>
      </c>
      <c r="D554" t="str">
        <f>IF(Crowdfunding!G554 = "failed",Crowdfunding!G554,"")</f>
        <v>failed</v>
      </c>
      <c r="E554">
        <f>IF(Crowdfunding!G554 = "failed",Crowdfunding!H554,"")</f>
        <v>92</v>
      </c>
    </row>
    <row r="555" spans="1:5" x14ac:dyDescent="0.25">
      <c r="A555" t="str">
        <f>IF(Crowdfunding!$G$2:$G$1001 = "successful",Crowdfunding!G555,"")</f>
        <v/>
      </c>
      <c r="B555" t="str">
        <f>IF(Crowdfunding!$G$2:$G$1001 = "successful",Crowdfunding!H555,"")</f>
        <v/>
      </c>
      <c r="D555" t="str">
        <f>IF(Crowdfunding!G555 = "failed",Crowdfunding!G555,"")</f>
        <v>failed</v>
      </c>
      <c r="E555">
        <f>IF(Crowdfunding!G555 = "failed",Crowdfunding!H555,"")</f>
        <v>1028</v>
      </c>
    </row>
    <row r="556" spans="1:5" x14ac:dyDescent="0.25">
      <c r="A556" t="str">
        <f>IF(Crowdfunding!$G$2:$G$1001 = "successful",Crowdfunding!G556,"")</f>
        <v>successful</v>
      </c>
      <c r="B556">
        <f>IF(Crowdfunding!$G$2:$G$1001 = "successful",Crowdfunding!H556,"")</f>
        <v>554</v>
      </c>
      <c r="D556" t="str">
        <f>IF(Crowdfunding!G556 = "failed",Crowdfunding!G556,"")</f>
        <v/>
      </c>
      <c r="E556" t="str">
        <f>IF(Crowdfunding!G556 = "failed",Crowdfunding!H556,"")</f>
        <v/>
      </c>
    </row>
    <row r="557" spans="1:5" x14ac:dyDescent="0.25">
      <c r="A557" t="str">
        <f>IF(Crowdfunding!$G$2:$G$1001 = "successful",Crowdfunding!G557,"")</f>
        <v>successful</v>
      </c>
      <c r="B557">
        <f>IF(Crowdfunding!$G$2:$G$1001 = "successful",Crowdfunding!H557,"")</f>
        <v>135</v>
      </c>
      <c r="D557" t="str">
        <f>IF(Crowdfunding!G557 = "failed",Crowdfunding!G557,"")</f>
        <v/>
      </c>
      <c r="E557" t="str">
        <f>IF(Crowdfunding!G557 = "failed",Crowdfunding!H557,"")</f>
        <v/>
      </c>
    </row>
    <row r="558" spans="1:5" x14ac:dyDescent="0.25">
      <c r="A558" t="str">
        <f>IF(Crowdfunding!$G$2:$G$1001 = "successful",Crowdfunding!G558,"")</f>
        <v>successful</v>
      </c>
      <c r="B558">
        <f>IF(Crowdfunding!$G$2:$G$1001 = "successful",Crowdfunding!H558,"")</f>
        <v>122</v>
      </c>
      <c r="D558" t="str">
        <f>IF(Crowdfunding!G558 = "failed",Crowdfunding!G558,"")</f>
        <v/>
      </c>
      <c r="E558" t="str">
        <f>IF(Crowdfunding!G558 = "failed",Crowdfunding!H558,"")</f>
        <v/>
      </c>
    </row>
    <row r="559" spans="1:5" x14ac:dyDescent="0.25">
      <c r="A559" t="str">
        <f>IF(Crowdfunding!$G$2:$G$1001 = "successful",Crowdfunding!G559,"")</f>
        <v>successful</v>
      </c>
      <c r="B559">
        <f>IF(Crowdfunding!$G$2:$G$1001 = "successful",Crowdfunding!H559,"")</f>
        <v>221</v>
      </c>
      <c r="D559" t="str">
        <f>IF(Crowdfunding!G559 = "failed",Crowdfunding!G559,"")</f>
        <v/>
      </c>
      <c r="E559" t="str">
        <f>IF(Crowdfunding!G559 = "failed",Crowdfunding!H559,"")</f>
        <v/>
      </c>
    </row>
    <row r="560" spans="1:5" x14ac:dyDescent="0.25">
      <c r="A560" t="str">
        <f>IF(Crowdfunding!$G$2:$G$1001 = "successful",Crowdfunding!G560,"")</f>
        <v>successful</v>
      </c>
      <c r="B560">
        <f>IF(Crowdfunding!$G$2:$G$1001 = "successful",Crowdfunding!H560,"")</f>
        <v>126</v>
      </c>
      <c r="D560" t="str">
        <f>IF(Crowdfunding!G560 = "failed",Crowdfunding!G560,"")</f>
        <v/>
      </c>
      <c r="E560" t="str">
        <f>IF(Crowdfunding!G560 = "failed",Crowdfunding!H560,"")</f>
        <v/>
      </c>
    </row>
    <row r="561" spans="1:5" x14ac:dyDescent="0.25">
      <c r="A561" t="str">
        <f>IF(Crowdfunding!$G$2:$G$1001 = "successful",Crowdfunding!G561,"")</f>
        <v>successful</v>
      </c>
      <c r="B561">
        <f>IF(Crowdfunding!$G$2:$G$1001 = "successful",Crowdfunding!H561,"")</f>
        <v>1022</v>
      </c>
      <c r="D561" t="str">
        <f>IF(Crowdfunding!G561 = "failed",Crowdfunding!G561,"")</f>
        <v/>
      </c>
      <c r="E561" t="str">
        <f>IF(Crowdfunding!G561 = "failed",Crowdfunding!H561,"")</f>
        <v/>
      </c>
    </row>
    <row r="562" spans="1:5" x14ac:dyDescent="0.25">
      <c r="A562" t="str">
        <f>IF(Crowdfunding!$G$2:$G$1001 = "successful",Crowdfunding!G562,"")</f>
        <v>successful</v>
      </c>
      <c r="B562">
        <f>IF(Crowdfunding!$G$2:$G$1001 = "successful",Crowdfunding!H562,"")</f>
        <v>3177</v>
      </c>
      <c r="D562" t="str">
        <f>IF(Crowdfunding!G562 = "failed",Crowdfunding!G562,"")</f>
        <v/>
      </c>
      <c r="E562" t="str">
        <f>IF(Crowdfunding!G562 = "failed",Crowdfunding!H562,"")</f>
        <v/>
      </c>
    </row>
    <row r="563" spans="1:5" x14ac:dyDescent="0.25">
      <c r="A563" t="str">
        <f>IF(Crowdfunding!$G$2:$G$1001 = "successful",Crowdfunding!G563,"")</f>
        <v>successful</v>
      </c>
      <c r="B563">
        <f>IF(Crowdfunding!$G$2:$G$1001 = "successful",Crowdfunding!H563,"")</f>
        <v>198</v>
      </c>
      <c r="D563" t="str">
        <f>IF(Crowdfunding!G563 = "failed",Crowdfunding!G563,"")</f>
        <v/>
      </c>
      <c r="E563" t="str">
        <f>IF(Crowdfunding!G563 = "failed",Crowdfunding!H563,"")</f>
        <v/>
      </c>
    </row>
    <row r="564" spans="1:5" x14ac:dyDescent="0.25">
      <c r="A564" t="str">
        <f>IF(Crowdfunding!$G$2:$G$1001 = "successful",Crowdfunding!G564,"")</f>
        <v/>
      </c>
      <c r="B564" t="str">
        <f>IF(Crowdfunding!$G$2:$G$1001 = "successful",Crowdfunding!H564,"")</f>
        <v/>
      </c>
      <c r="D564" t="str">
        <f>IF(Crowdfunding!G564 = "failed",Crowdfunding!G564,"")</f>
        <v>failed</v>
      </c>
      <c r="E564">
        <f>IF(Crowdfunding!G564 = "failed",Crowdfunding!H564,"")</f>
        <v>26</v>
      </c>
    </row>
    <row r="565" spans="1:5" x14ac:dyDescent="0.25">
      <c r="A565" t="str">
        <f>IF(Crowdfunding!$G$2:$G$1001 = "successful",Crowdfunding!G565,"")</f>
        <v>successful</v>
      </c>
      <c r="B565">
        <f>IF(Crowdfunding!$G$2:$G$1001 = "successful",Crowdfunding!H565,"")</f>
        <v>85</v>
      </c>
      <c r="D565" t="str">
        <f>IF(Crowdfunding!G565 = "failed",Crowdfunding!G565,"")</f>
        <v/>
      </c>
      <c r="E565" t="str">
        <f>IF(Crowdfunding!G565 = "failed",Crowdfunding!H565,"")</f>
        <v/>
      </c>
    </row>
    <row r="566" spans="1:5" x14ac:dyDescent="0.25">
      <c r="A566" t="str">
        <f>IF(Crowdfunding!$G$2:$G$1001 = "successful",Crowdfunding!G566,"")</f>
        <v/>
      </c>
      <c r="B566" t="str">
        <f>IF(Crowdfunding!$G$2:$G$1001 = "successful",Crowdfunding!H566,"")</f>
        <v/>
      </c>
      <c r="D566" t="str">
        <f>IF(Crowdfunding!G566 = "failed",Crowdfunding!G566,"")</f>
        <v>failed</v>
      </c>
      <c r="E566">
        <f>IF(Crowdfunding!G566 = "failed",Crowdfunding!H566,"")</f>
        <v>1790</v>
      </c>
    </row>
    <row r="567" spans="1:5" x14ac:dyDescent="0.25">
      <c r="A567" t="str">
        <f>IF(Crowdfunding!$G$2:$G$1001 = "successful",Crowdfunding!G567,"")</f>
        <v>successful</v>
      </c>
      <c r="B567">
        <f>IF(Crowdfunding!$G$2:$G$1001 = "successful",Crowdfunding!H567,"")</f>
        <v>3596</v>
      </c>
      <c r="D567" t="str">
        <f>IF(Crowdfunding!G567 = "failed",Crowdfunding!G567,"")</f>
        <v/>
      </c>
      <c r="E567" t="str">
        <f>IF(Crowdfunding!G567 = "failed",Crowdfunding!H567,"")</f>
        <v/>
      </c>
    </row>
    <row r="568" spans="1:5" x14ac:dyDescent="0.25">
      <c r="A568" t="str">
        <f>IF(Crowdfunding!$G$2:$G$1001 = "successful",Crowdfunding!G568,"")</f>
        <v/>
      </c>
      <c r="B568" t="str">
        <f>IF(Crowdfunding!$G$2:$G$1001 = "successful",Crowdfunding!H568,"")</f>
        <v/>
      </c>
      <c r="D568" t="str">
        <f>IF(Crowdfunding!G568 = "failed",Crowdfunding!G568,"")</f>
        <v>failed</v>
      </c>
      <c r="E568">
        <f>IF(Crowdfunding!G568 = "failed",Crowdfunding!H568,"")</f>
        <v>37</v>
      </c>
    </row>
    <row r="569" spans="1:5" x14ac:dyDescent="0.25">
      <c r="A569" t="str">
        <f>IF(Crowdfunding!$G$2:$G$1001 = "successful",Crowdfunding!G569,"")</f>
        <v>successful</v>
      </c>
      <c r="B569">
        <f>IF(Crowdfunding!$G$2:$G$1001 = "successful",Crowdfunding!H569,"")</f>
        <v>244</v>
      </c>
      <c r="D569" t="str">
        <f>IF(Crowdfunding!G569 = "failed",Crowdfunding!G569,"")</f>
        <v/>
      </c>
      <c r="E569" t="str">
        <f>IF(Crowdfunding!G569 = "failed",Crowdfunding!H569,"")</f>
        <v/>
      </c>
    </row>
    <row r="570" spans="1:5" x14ac:dyDescent="0.25">
      <c r="A570" t="str">
        <f>IF(Crowdfunding!$G$2:$G$1001 = "successful",Crowdfunding!G570,"")</f>
        <v>successful</v>
      </c>
      <c r="B570">
        <f>IF(Crowdfunding!$G$2:$G$1001 = "successful",Crowdfunding!H570,"")</f>
        <v>5180</v>
      </c>
      <c r="D570" t="str">
        <f>IF(Crowdfunding!G570 = "failed",Crowdfunding!G570,"")</f>
        <v/>
      </c>
      <c r="E570" t="str">
        <f>IF(Crowdfunding!G570 = "failed",Crowdfunding!H570,"")</f>
        <v/>
      </c>
    </row>
    <row r="571" spans="1:5" x14ac:dyDescent="0.25">
      <c r="A571" t="str">
        <f>IF(Crowdfunding!$G$2:$G$1001 = "successful",Crowdfunding!G571,"")</f>
        <v>successful</v>
      </c>
      <c r="B571">
        <f>IF(Crowdfunding!$G$2:$G$1001 = "successful",Crowdfunding!H571,"")</f>
        <v>589</v>
      </c>
      <c r="D571" t="str">
        <f>IF(Crowdfunding!G571 = "failed",Crowdfunding!G571,"")</f>
        <v/>
      </c>
      <c r="E571" t="str">
        <f>IF(Crowdfunding!G571 = "failed",Crowdfunding!H571,"")</f>
        <v/>
      </c>
    </row>
    <row r="572" spans="1:5" x14ac:dyDescent="0.25">
      <c r="A572" t="str">
        <f>IF(Crowdfunding!$G$2:$G$1001 = "successful",Crowdfunding!G572,"")</f>
        <v>successful</v>
      </c>
      <c r="B572">
        <f>IF(Crowdfunding!$G$2:$G$1001 = "successful",Crowdfunding!H572,"")</f>
        <v>2725</v>
      </c>
      <c r="D572" t="str">
        <f>IF(Crowdfunding!G572 = "failed",Crowdfunding!G572,"")</f>
        <v/>
      </c>
      <c r="E572" t="str">
        <f>IF(Crowdfunding!G572 = "failed",Crowdfunding!H572,"")</f>
        <v/>
      </c>
    </row>
    <row r="573" spans="1:5" x14ac:dyDescent="0.25">
      <c r="A573" t="str">
        <f>IF(Crowdfunding!$G$2:$G$1001 = "successful",Crowdfunding!G573,"")</f>
        <v/>
      </c>
      <c r="B573" t="str">
        <f>IF(Crowdfunding!$G$2:$G$1001 = "successful",Crowdfunding!H573,"")</f>
        <v/>
      </c>
      <c r="D573" t="str">
        <f>IF(Crowdfunding!G573 = "failed",Crowdfunding!G573,"")</f>
        <v>failed</v>
      </c>
      <c r="E573">
        <f>IF(Crowdfunding!G573 = "failed",Crowdfunding!H573,"")</f>
        <v>35</v>
      </c>
    </row>
    <row r="574" spans="1:5" x14ac:dyDescent="0.25">
      <c r="A574" t="str">
        <f>IF(Crowdfunding!$G$2:$G$1001 = "successful",Crowdfunding!G574,"")</f>
        <v/>
      </c>
      <c r="B574" t="str">
        <f>IF(Crowdfunding!$G$2:$G$1001 = "successful",Crowdfunding!H574,"")</f>
        <v/>
      </c>
      <c r="D574" t="str">
        <f>IF(Crowdfunding!G574 = "failed",Crowdfunding!G574,"")</f>
        <v/>
      </c>
      <c r="E574" t="str">
        <f>IF(Crowdfunding!G574 = "failed",Crowdfunding!H574,"")</f>
        <v/>
      </c>
    </row>
    <row r="575" spans="1:5" x14ac:dyDescent="0.25">
      <c r="A575" t="str">
        <f>IF(Crowdfunding!$G$2:$G$1001 = "successful",Crowdfunding!G575,"")</f>
        <v>successful</v>
      </c>
      <c r="B575">
        <f>IF(Crowdfunding!$G$2:$G$1001 = "successful",Crowdfunding!H575,"")</f>
        <v>300</v>
      </c>
      <c r="D575" t="str">
        <f>IF(Crowdfunding!G575 = "failed",Crowdfunding!G575,"")</f>
        <v/>
      </c>
      <c r="E575" t="str">
        <f>IF(Crowdfunding!G575 = "failed",Crowdfunding!H575,"")</f>
        <v/>
      </c>
    </row>
    <row r="576" spans="1:5" x14ac:dyDescent="0.25">
      <c r="A576" t="str">
        <f>IF(Crowdfunding!$G$2:$G$1001 = "successful",Crowdfunding!G576,"")</f>
        <v>successful</v>
      </c>
      <c r="B576">
        <f>IF(Crowdfunding!$G$2:$G$1001 = "successful",Crowdfunding!H576,"")</f>
        <v>144</v>
      </c>
      <c r="D576" t="str">
        <f>IF(Crowdfunding!G576 = "failed",Crowdfunding!G576,"")</f>
        <v/>
      </c>
      <c r="E576" t="str">
        <f>IF(Crowdfunding!G576 = "failed",Crowdfunding!H576,"")</f>
        <v/>
      </c>
    </row>
    <row r="577" spans="1:5" x14ac:dyDescent="0.25">
      <c r="A577" t="str">
        <f>IF(Crowdfunding!$G$2:$G$1001 = "successful",Crowdfunding!G577,"")</f>
        <v/>
      </c>
      <c r="B577" t="str">
        <f>IF(Crowdfunding!$G$2:$G$1001 = "successful",Crowdfunding!H577,"")</f>
        <v/>
      </c>
      <c r="D577" t="str">
        <f>IF(Crowdfunding!G577 = "failed",Crowdfunding!G577,"")</f>
        <v>failed</v>
      </c>
      <c r="E577">
        <f>IF(Crowdfunding!G577 = "failed",Crowdfunding!H577,"")</f>
        <v>558</v>
      </c>
    </row>
    <row r="578" spans="1:5" x14ac:dyDescent="0.25">
      <c r="A578" t="str">
        <f>IF(Crowdfunding!$G$2:$G$1001 = "successful",Crowdfunding!G578,"")</f>
        <v/>
      </c>
      <c r="B578" t="str">
        <f>IF(Crowdfunding!$G$2:$G$1001 = "successful",Crowdfunding!H578,"")</f>
        <v/>
      </c>
      <c r="D578" t="str">
        <f>IF(Crowdfunding!G578 = "failed",Crowdfunding!G578,"")</f>
        <v>failed</v>
      </c>
      <c r="E578">
        <f>IF(Crowdfunding!G578 = "failed",Crowdfunding!H578,"")</f>
        <v>64</v>
      </c>
    </row>
    <row r="579" spans="1:5" x14ac:dyDescent="0.25">
      <c r="A579" t="str">
        <f>IF(Crowdfunding!$G$2:$G$1001 = "successful",Crowdfunding!G579,"")</f>
        <v/>
      </c>
      <c r="B579" t="str">
        <f>IF(Crowdfunding!$G$2:$G$1001 = "successful",Crowdfunding!H579,"")</f>
        <v/>
      </c>
      <c r="D579" t="str">
        <f>IF(Crowdfunding!G579 = "failed",Crowdfunding!G579,"")</f>
        <v/>
      </c>
      <c r="E579" t="str">
        <f>IF(Crowdfunding!G579 = "failed",Crowdfunding!H579,"")</f>
        <v/>
      </c>
    </row>
    <row r="580" spans="1:5" x14ac:dyDescent="0.25">
      <c r="A580" t="str">
        <f>IF(Crowdfunding!$G$2:$G$1001 = "successful",Crowdfunding!G580,"")</f>
        <v/>
      </c>
      <c r="B580" t="str">
        <f>IF(Crowdfunding!$G$2:$G$1001 = "successful",Crowdfunding!H580,"")</f>
        <v/>
      </c>
      <c r="D580" t="str">
        <f>IF(Crowdfunding!G580 = "failed",Crowdfunding!G580,"")</f>
        <v>failed</v>
      </c>
      <c r="E580">
        <f>IF(Crowdfunding!G580 = "failed",Crowdfunding!H580,"")</f>
        <v>245</v>
      </c>
    </row>
    <row r="581" spans="1:5" x14ac:dyDescent="0.25">
      <c r="A581" t="str">
        <f>IF(Crowdfunding!$G$2:$G$1001 = "successful",Crowdfunding!G581,"")</f>
        <v>successful</v>
      </c>
      <c r="B581">
        <f>IF(Crowdfunding!$G$2:$G$1001 = "successful",Crowdfunding!H581,"")</f>
        <v>87</v>
      </c>
      <c r="D581" t="str">
        <f>IF(Crowdfunding!G581 = "failed",Crowdfunding!G581,"")</f>
        <v/>
      </c>
      <c r="E581" t="str">
        <f>IF(Crowdfunding!G581 = "failed",Crowdfunding!H581,"")</f>
        <v/>
      </c>
    </row>
    <row r="582" spans="1:5" x14ac:dyDescent="0.25">
      <c r="A582" t="str">
        <f>IF(Crowdfunding!$G$2:$G$1001 = "successful",Crowdfunding!G582,"")</f>
        <v>successful</v>
      </c>
      <c r="B582">
        <f>IF(Crowdfunding!$G$2:$G$1001 = "successful",Crowdfunding!H582,"")</f>
        <v>3116</v>
      </c>
      <c r="D582" t="str">
        <f>IF(Crowdfunding!G582 = "failed",Crowdfunding!G582,"")</f>
        <v/>
      </c>
      <c r="E582" t="str">
        <f>IF(Crowdfunding!G582 = "failed",Crowdfunding!H582,"")</f>
        <v/>
      </c>
    </row>
    <row r="583" spans="1:5" x14ac:dyDescent="0.25">
      <c r="A583" t="str">
        <f>IF(Crowdfunding!$G$2:$G$1001 = "successful",Crowdfunding!G583,"")</f>
        <v/>
      </c>
      <c r="B583" t="str">
        <f>IF(Crowdfunding!$G$2:$G$1001 = "successful",Crowdfunding!H583,"")</f>
        <v/>
      </c>
      <c r="D583" t="str">
        <f>IF(Crowdfunding!G583 = "failed",Crowdfunding!G583,"")</f>
        <v>failed</v>
      </c>
      <c r="E583">
        <f>IF(Crowdfunding!G583 = "failed",Crowdfunding!H583,"")</f>
        <v>71</v>
      </c>
    </row>
    <row r="584" spans="1:5" x14ac:dyDescent="0.25">
      <c r="A584" t="str">
        <f>IF(Crowdfunding!$G$2:$G$1001 = "successful",Crowdfunding!G584,"")</f>
        <v/>
      </c>
      <c r="B584" t="str">
        <f>IF(Crowdfunding!$G$2:$G$1001 = "successful",Crowdfunding!H584,"")</f>
        <v/>
      </c>
      <c r="D584" t="str">
        <f>IF(Crowdfunding!G584 = "failed",Crowdfunding!G584,"")</f>
        <v>failed</v>
      </c>
      <c r="E584">
        <f>IF(Crowdfunding!G584 = "failed",Crowdfunding!H584,"")</f>
        <v>42</v>
      </c>
    </row>
    <row r="585" spans="1:5" x14ac:dyDescent="0.25">
      <c r="A585" t="str">
        <f>IF(Crowdfunding!$G$2:$G$1001 = "successful",Crowdfunding!G585,"")</f>
        <v>successful</v>
      </c>
      <c r="B585">
        <f>IF(Crowdfunding!$G$2:$G$1001 = "successful",Crowdfunding!H585,"")</f>
        <v>909</v>
      </c>
      <c r="D585" t="str">
        <f>IF(Crowdfunding!G585 = "failed",Crowdfunding!G585,"")</f>
        <v/>
      </c>
      <c r="E585" t="str">
        <f>IF(Crowdfunding!G585 = "failed",Crowdfunding!H585,"")</f>
        <v/>
      </c>
    </row>
    <row r="586" spans="1:5" x14ac:dyDescent="0.25">
      <c r="A586" t="str">
        <f>IF(Crowdfunding!$G$2:$G$1001 = "successful",Crowdfunding!G586,"")</f>
        <v>successful</v>
      </c>
      <c r="B586">
        <f>IF(Crowdfunding!$G$2:$G$1001 = "successful",Crowdfunding!H586,"")</f>
        <v>1613</v>
      </c>
      <c r="D586" t="str">
        <f>IF(Crowdfunding!G586 = "failed",Crowdfunding!G586,"")</f>
        <v/>
      </c>
      <c r="E586" t="str">
        <f>IF(Crowdfunding!G586 = "failed",Crowdfunding!H586,"")</f>
        <v/>
      </c>
    </row>
    <row r="587" spans="1:5" x14ac:dyDescent="0.25">
      <c r="A587" t="str">
        <f>IF(Crowdfunding!$G$2:$G$1001 = "successful",Crowdfunding!G587,"")</f>
        <v>successful</v>
      </c>
      <c r="B587">
        <f>IF(Crowdfunding!$G$2:$G$1001 = "successful",Crowdfunding!H587,"")</f>
        <v>136</v>
      </c>
      <c r="D587" t="str">
        <f>IF(Crowdfunding!G587 = "failed",Crowdfunding!G587,"")</f>
        <v/>
      </c>
      <c r="E587" t="str">
        <f>IF(Crowdfunding!G587 = "failed",Crowdfunding!H587,"")</f>
        <v/>
      </c>
    </row>
    <row r="588" spans="1:5" x14ac:dyDescent="0.25">
      <c r="A588" t="str">
        <f>IF(Crowdfunding!$G$2:$G$1001 = "successful",Crowdfunding!G588,"")</f>
        <v>successful</v>
      </c>
      <c r="B588">
        <f>IF(Crowdfunding!$G$2:$G$1001 = "successful",Crowdfunding!H588,"")</f>
        <v>130</v>
      </c>
      <c r="D588" t="str">
        <f>IF(Crowdfunding!G588 = "failed",Crowdfunding!G588,"")</f>
        <v/>
      </c>
      <c r="E588" t="str">
        <f>IF(Crowdfunding!G588 = "failed",Crowdfunding!H588,"")</f>
        <v/>
      </c>
    </row>
    <row r="589" spans="1:5" x14ac:dyDescent="0.25">
      <c r="A589" t="str">
        <f>IF(Crowdfunding!$G$2:$G$1001 = "successful",Crowdfunding!G589,"")</f>
        <v/>
      </c>
      <c r="B589" t="str">
        <f>IF(Crowdfunding!$G$2:$G$1001 = "successful",Crowdfunding!H589,"")</f>
        <v/>
      </c>
      <c r="D589" t="str">
        <f>IF(Crowdfunding!G589 = "failed",Crowdfunding!G589,"")</f>
        <v>failed</v>
      </c>
      <c r="E589">
        <f>IF(Crowdfunding!G589 = "failed",Crowdfunding!H589,"")</f>
        <v>156</v>
      </c>
    </row>
    <row r="590" spans="1:5" x14ac:dyDescent="0.25">
      <c r="A590" t="str">
        <f>IF(Crowdfunding!$G$2:$G$1001 = "successful",Crowdfunding!G590,"")</f>
        <v/>
      </c>
      <c r="B590" t="str">
        <f>IF(Crowdfunding!$G$2:$G$1001 = "successful",Crowdfunding!H590,"")</f>
        <v/>
      </c>
      <c r="D590" t="str">
        <f>IF(Crowdfunding!G590 = "failed",Crowdfunding!G590,"")</f>
        <v>failed</v>
      </c>
      <c r="E590">
        <f>IF(Crowdfunding!G590 = "failed",Crowdfunding!H590,"")</f>
        <v>1368</v>
      </c>
    </row>
    <row r="591" spans="1:5" x14ac:dyDescent="0.25">
      <c r="A591" t="str">
        <f>IF(Crowdfunding!$G$2:$G$1001 = "successful",Crowdfunding!G591,"")</f>
        <v/>
      </c>
      <c r="B591" t="str">
        <f>IF(Crowdfunding!$G$2:$G$1001 = "successful",Crowdfunding!H591,"")</f>
        <v/>
      </c>
      <c r="D591" t="str">
        <f>IF(Crowdfunding!G591 = "failed",Crowdfunding!G591,"")</f>
        <v>failed</v>
      </c>
      <c r="E591">
        <f>IF(Crowdfunding!G591 = "failed",Crowdfunding!H591,"")</f>
        <v>102</v>
      </c>
    </row>
    <row r="592" spans="1:5" x14ac:dyDescent="0.25">
      <c r="A592" t="str">
        <f>IF(Crowdfunding!$G$2:$G$1001 = "successful",Crowdfunding!G592,"")</f>
        <v/>
      </c>
      <c r="B592" t="str">
        <f>IF(Crowdfunding!$G$2:$G$1001 = "successful",Crowdfunding!H592,"")</f>
        <v/>
      </c>
      <c r="D592" t="str">
        <f>IF(Crowdfunding!G592 = "failed",Crowdfunding!G592,"")</f>
        <v>failed</v>
      </c>
      <c r="E592">
        <f>IF(Crowdfunding!G592 = "failed",Crowdfunding!H592,"")</f>
        <v>86</v>
      </c>
    </row>
    <row r="593" spans="1:5" x14ac:dyDescent="0.25">
      <c r="A593" t="str">
        <f>IF(Crowdfunding!$G$2:$G$1001 = "successful",Crowdfunding!G593,"")</f>
        <v>successful</v>
      </c>
      <c r="B593">
        <f>IF(Crowdfunding!$G$2:$G$1001 = "successful",Crowdfunding!H593,"")</f>
        <v>102</v>
      </c>
      <c r="D593" t="str">
        <f>IF(Crowdfunding!G593 = "failed",Crowdfunding!G593,"")</f>
        <v/>
      </c>
      <c r="E593" t="str">
        <f>IF(Crowdfunding!G593 = "failed",Crowdfunding!H593,"")</f>
        <v/>
      </c>
    </row>
    <row r="594" spans="1:5" x14ac:dyDescent="0.25">
      <c r="A594" t="str">
        <f>IF(Crowdfunding!$G$2:$G$1001 = "successful",Crowdfunding!G594,"")</f>
        <v/>
      </c>
      <c r="B594" t="str">
        <f>IF(Crowdfunding!$G$2:$G$1001 = "successful",Crowdfunding!H594,"")</f>
        <v/>
      </c>
      <c r="D594" t="str">
        <f>IF(Crowdfunding!G594 = "failed",Crowdfunding!G594,"")</f>
        <v>failed</v>
      </c>
      <c r="E594">
        <f>IF(Crowdfunding!G594 = "failed",Crowdfunding!H594,"")</f>
        <v>253</v>
      </c>
    </row>
    <row r="595" spans="1:5" x14ac:dyDescent="0.25">
      <c r="A595" t="str">
        <f>IF(Crowdfunding!$G$2:$G$1001 = "successful",Crowdfunding!G595,"")</f>
        <v>successful</v>
      </c>
      <c r="B595">
        <f>IF(Crowdfunding!$G$2:$G$1001 = "successful",Crowdfunding!H595,"")</f>
        <v>4006</v>
      </c>
      <c r="D595" t="str">
        <f>IF(Crowdfunding!G595 = "failed",Crowdfunding!G595,"")</f>
        <v/>
      </c>
      <c r="E595" t="str">
        <f>IF(Crowdfunding!G595 = "failed",Crowdfunding!H595,"")</f>
        <v/>
      </c>
    </row>
    <row r="596" spans="1:5" x14ac:dyDescent="0.25">
      <c r="A596" t="str">
        <f>IF(Crowdfunding!$G$2:$G$1001 = "successful",Crowdfunding!G596,"")</f>
        <v/>
      </c>
      <c r="B596" t="str">
        <f>IF(Crowdfunding!$G$2:$G$1001 = "successful",Crowdfunding!H596,"")</f>
        <v/>
      </c>
      <c r="D596" t="str">
        <f>IF(Crowdfunding!G596 = "failed",Crowdfunding!G596,"")</f>
        <v>failed</v>
      </c>
      <c r="E596">
        <f>IF(Crowdfunding!G596 = "failed",Crowdfunding!H596,"")</f>
        <v>157</v>
      </c>
    </row>
    <row r="597" spans="1:5" x14ac:dyDescent="0.25">
      <c r="A597" t="str">
        <f>IF(Crowdfunding!$G$2:$G$1001 = "successful",Crowdfunding!G597,"")</f>
        <v>successful</v>
      </c>
      <c r="B597">
        <f>IF(Crowdfunding!$G$2:$G$1001 = "successful",Crowdfunding!H597,"")</f>
        <v>1629</v>
      </c>
      <c r="D597" t="str">
        <f>IF(Crowdfunding!G597 = "failed",Crowdfunding!G597,"")</f>
        <v/>
      </c>
      <c r="E597" t="str">
        <f>IF(Crowdfunding!G597 = "failed",Crowdfunding!H597,"")</f>
        <v/>
      </c>
    </row>
    <row r="598" spans="1:5" x14ac:dyDescent="0.25">
      <c r="A598" t="str">
        <f>IF(Crowdfunding!$G$2:$G$1001 = "successful",Crowdfunding!G598,"")</f>
        <v/>
      </c>
      <c r="B598" t="str">
        <f>IF(Crowdfunding!$G$2:$G$1001 = "successful",Crowdfunding!H598,"")</f>
        <v/>
      </c>
      <c r="D598" t="str">
        <f>IF(Crowdfunding!G598 = "failed",Crowdfunding!G598,"")</f>
        <v>failed</v>
      </c>
      <c r="E598">
        <f>IF(Crowdfunding!G598 = "failed",Crowdfunding!H598,"")</f>
        <v>183</v>
      </c>
    </row>
    <row r="599" spans="1:5" x14ac:dyDescent="0.25">
      <c r="A599" t="str">
        <f>IF(Crowdfunding!$G$2:$G$1001 = "successful",Crowdfunding!G599,"")</f>
        <v>successful</v>
      </c>
      <c r="B599">
        <f>IF(Crowdfunding!$G$2:$G$1001 = "successful",Crowdfunding!H599,"")</f>
        <v>2188</v>
      </c>
      <c r="D599" t="str">
        <f>IF(Crowdfunding!G599 = "failed",Crowdfunding!G599,"")</f>
        <v/>
      </c>
      <c r="E599" t="str">
        <f>IF(Crowdfunding!G599 = "failed",Crowdfunding!H599,"")</f>
        <v/>
      </c>
    </row>
    <row r="600" spans="1:5" x14ac:dyDescent="0.25">
      <c r="A600" t="str">
        <f>IF(Crowdfunding!$G$2:$G$1001 = "successful",Crowdfunding!G600,"")</f>
        <v>successful</v>
      </c>
      <c r="B600">
        <f>IF(Crowdfunding!$G$2:$G$1001 = "successful",Crowdfunding!H600,"")</f>
        <v>2409</v>
      </c>
      <c r="D600" t="str">
        <f>IF(Crowdfunding!G600 = "failed",Crowdfunding!G600,"")</f>
        <v/>
      </c>
      <c r="E600" t="str">
        <f>IF(Crowdfunding!G600 = "failed",Crowdfunding!H600,"")</f>
        <v/>
      </c>
    </row>
    <row r="601" spans="1:5" x14ac:dyDescent="0.25">
      <c r="A601" t="str">
        <f>IF(Crowdfunding!$G$2:$G$1001 = "successful",Crowdfunding!G601,"")</f>
        <v/>
      </c>
      <c r="B601" t="str">
        <f>IF(Crowdfunding!$G$2:$G$1001 = "successful",Crowdfunding!H601,"")</f>
        <v/>
      </c>
      <c r="D601" t="str">
        <f>IF(Crowdfunding!G601 = "failed",Crowdfunding!G601,"")</f>
        <v>failed</v>
      </c>
      <c r="E601">
        <f>IF(Crowdfunding!G601 = "failed",Crowdfunding!H601,"")</f>
        <v>82</v>
      </c>
    </row>
    <row r="602" spans="1:5" x14ac:dyDescent="0.25">
      <c r="A602" t="str">
        <f>IF(Crowdfunding!$G$2:$G$1001 = "successful",Crowdfunding!G602,"")</f>
        <v/>
      </c>
      <c r="B602" t="str">
        <f>IF(Crowdfunding!$G$2:$G$1001 = "successful",Crowdfunding!H602,"")</f>
        <v/>
      </c>
      <c r="D602" t="str">
        <f>IF(Crowdfunding!G602 = "failed",Crowdfunding!G602,"")</f>
        <v>failed</v>
      </c>
      <c r="E602">
        <f>IF(Crowdfunding!G602 = "failed",Crowdfunding!H602,"")</f>
        <v>1</v>
      </c>
    </row>
    <row r="603" spans="1:5" x14ac:dyDescent="0.25">
      <c r="A603" t="str">
        <f>IF(Crowdfunding!$G$2:$G$1001 = "successful",Crowdfunding!G603,"")</f>
        <v>successful</v>
      </c>
      <c r="B603">
        <f>IF(Crowdfunding!$G$2:$G$1001 = "successful",Crowdfunding!H603,"")</f>
        <v>194</v>
      </c>
      <c r="D603" t="str">
        <f>IF(Crowdfunding!G603 = "failed",Crowdfunding!G603,"")</f>
        <v/>
      </c>
      <c r="E603" t="str">
        <f>IF(Crowdfunding!G603 = "failed",Crowdfunding!H603,"")</f>
        <v/>
      </c>
    </row>
    <row r="604" spans="1:5" x14ac:dyDescent="0.25">
      <c r="A604" t="str">
        <f>IF(Crowdfunding!$G$2:$G$1001 = "successful",Crowdfunding!G604,"")</f>
        <v>successful</v>
      </c>
      <c r="B604">
        <f>IF(Crowdfunding!$G$2:$G$1001 = "successful",Crowdfunding!H604,"")</f>
        <v>1140</v>
      </c>
      <c r="D604" t="str">
        <f>IF(Crowdfunding!G604 = "failed",Crowdfunding!G604,"")</f>
        <v/>
      </c>
      <c r="E604" t="str">
        <f>IF(Crowdfunding!G604 = "failed",Crowdfunding!H604,"")</f>
        <v/>
      </c>
    </row>
    <row r="605" spans="1:5" x14ac:dyDescent="0.25">
      <c r="A605" t="str">
        <f>IF(Crowdfunding!$G$2:$G$1001 = "successful",Crowdfunding!G605,"")</f>
        <v>successful</v>
      </c>
      <c r="B605">
        <f>IF(Crowdfunding!$G$2:$G$1001 = "successful",Crowdfunding!H605,"")</f>
        <v>102</v>
      </c>
      <c r="D605" t="str">
        <f>IF(Crowdfunding!G605 = "failed",Crowdfunding!G605,"")</f>
        <v/>
      </c>
      <c r="E605" t="str">
        <f>IF(Crowdfunding!G605 = "failed",Crowdfunding!H605,"")</f>
        <v/>
      </c>
    </row>
    <row r="606" spans="1:5" x14ac:dyDescent="0.25">
      <c r="A606" t="str">
        <f>IF(Crowdfunding!$G$2:$G$1001 = "successful",Crowdfunding!G606,"")</f>
        <v>successful</v>
      </c>
      <c r="B606">
        <f>IF(Crowdfunding!$G$2:$G$1001 = "successful",Crowdfunding!H606,"")</f>
        <v>2857</v>
      </c>
      <c r="D606" t="str">
        <f>IF(Crowdfunding!G606 = "failed",Crowdfunding!G606,"")</f>
        <v/>
      </c>
      <c r="E606" t="str">
        <f>IF(Crowdfunding!G606 = "failed",Crowdfunding!H606,"")</f>
        <v/>
      </c>
    </row>
    <row r="607" spans="1:5" x14ac:dyDescent="0.25">
      <c r="A607" t="str">
        <f>IF(Crowdfunding!$G$2:$G$1001 = "successful",Crowdfunding!G607,"")</f>
        <v>successful</v>
      </c>
      <c r="B607">
        <f>IF(Crowdfunding!$G$2:$G$1001 = "successful",Crowdfunding!H607,"")</f>
        <v>107</v>
      </c>
      <c r="D607" t="str">
        <f>IF(Crowdfunding!G607 = "failed",Crowdfunding!G607,"")</f>
        <v/>
      </c>
      <c r="E607" t="str">
        <f>IF(Crowdfunding!G607 = "failed",Crowdfunding!H607,"")</f>
        <v/>
      </c>
    </row>
    <row r="608" spans="1:5" x14ac:dyDescent="0.25">
      <c r="A608" t="str">
        <f>IF(Crowdfunding!$G$2:$G$1001 = "successful",Crowdfunding!G608,"")</f>
        <v>successful</v>
      </c>
      <c r="B608">
        <f>IF(Crowdfunding!$G$2:$G$1001 = "successful",Crowdfunding!H608,"")</f>
        <v>160</v>
      </c>
      <c r="D608" t="str">
        <f>IF(Crowdfunding!G608 = "failed",Crowdfunding!G608,"")</f>
        <v/>
      </c>
      <c r="E608" t="str">
        <f>IF(Crowdfunding!G608 = "failed",Crowdfunding!H608,"")</f>
        <v/>
      </c>
    </row>
    <row r="609" spans="1:5" x14ac:dyDescent="0.25">
      <c r="A609" t="str">
        <f>IF(Crowdfunding!$G$2:$G$1001 = "successful",Crowdfunding!G609,"")</f>
        <v>successful</v>
      </c>
      <c r="B609">
        <f>IF(Crowdfunding!$G$2:$G$1001 = "successful",Crowdfunding!H609,"")</f>
        <v>2230</v>
      </c>
      <c r="D609" t="str">
        <f>IF(Crowdfunding!G609 = "failed",Crowdfunding!G609,"")</f>
        <v/>
      </c>
      <c r="E609" t="str">
        <f>IF(Crowdfunding!G609 = "failed",Crowdfunding!H609,"")</f>
        <v/>
      </c>
    </row>
    <row r="610" spans="1:5" x14ac:dyDescent="0.25">
      <c r="A610" t="str">
        <f>IF(Crowdfunding!$G$2:$G$1001 = "successful",Crowdfunding!G610,"")</f>
        <v>successful</v>
      </c>
      <c r="B610">
        <f>IF(Crowdfunding!$G$2:$G$1001 = "successful",Crowdfunding!H610,"")</f>
        <v>316</v>
      </c>
      <c r="D610" t="str">
        <f>IF(Crowdfunding!G610 = "failed",Crowdfunding!G610,"")</f>
        <v/>
      </c>
      <c r="E610" t="str">
        <f>IF(Crowdfunding!G610 = "failed",Crowdfunding!H610,"")</f>
        <v/>
      </c>
    </row>
    <row r="611" spans="1:5" x14ac:dyDescent="0.25">
      <c r="A611" t="str">
        <f>IF(Crowdfunding!$G$2:$G$1001 = "successful",Crowdfunding!G611,"")</f>
        <v>successful</v>
      </c>
      <c r="B611">
        <f>IF(Crowdfunding!$G$2:$G$1001 = "successful",Crowdfunding!H611,"")</f>
        <v>117</v>
      </c>
      <c r="D611" t="str">
        <f>IF(Crowdfunding!G611 = "failed",Crowdfunding!G611,"")</f>
        <v/>
      </c>
      <c r="E611" t="str">
        <f>IF(Crowdfunding!G611 = "failed",Crowdfunding!H611,"")</f>
        <v/>
      </c>
    </row>
    <row r="612" spans="1:5" x14ac:dyDescent="0.25">
      <c r="A612" t="str">
        <f>IF(Crowdfunding!$G$2:$G$1001 = "successful",Crowdfunding!G612,"")</f>
        <v>successful</v>
      </c>
      <c r="B612">
        <f>IF(Crowdfunding!$G$2:$G$1001 = "successful",Crowdfunding!H612,"")</f>
        <v>6406</v>
      </c>
      <c r="D612" t="str">
        <f>IF(Crowdfunding!G612 = "failed",Crowdfunding!G612,"")</f>
        <v/>
      </c>
      <c r="E612" t="str">
        <f>IF(Crowdfunding!G612 = "failed",Crowdfunding!H612,"")</f>
        <v/>
      </c>
    </row>
    <row r="613" spans="1:5" x14ac:dyDescent="0.25">
      <c r="A613" t="str">
        <f>IF(Crowdfunding!$G$2:$G$1001 = "successful",Crowdfunding!G613,"")</f>
        <v/>
      </c>
      <c r="B613" t="str">
        <f>IF(Crowdfunding!$G$2:$G$1001 = "successful",Crowdfunding!H613,"")</f>
        <v/>
      </c>
      <c r="D613" t="str">
        <f>IF(Crowdfunding!G613 = "failed",Crowdfunding!G613,"")</f>
        <v/>
      </c>
      <c r="E613" t="str">
        <f>IF(Crowdfunding!G613 = "failed",Crowdfunding!H613,"")</f>
        <v/>
      </c>
    </row>
    <row r="614" spans="1:5" x14ac:dyDescent="0.25">
      <c r="A614" t="str">
        <f>IF(Crowdfunding!$G$2:$G$1001 = "successful",Crowdfunding!G614,"")</f>
        <v>successful</v>
      </c>
      <c r="B614">
        <f>IF(Crowdfunding!$G$2:$G$1001 = "successful",Crowdfunding!H614,"")</f>
        <v>192</v>
      </c>
      <c r="D614" t="str">
        <f>IF(Crowdfunding!G614 = "failed",Crowdfunding!G614,"")</f>
        <v/>
      </c>
      <c r="E614" t="str">
        <f>IF(Crowdfunding!G614 = "failed",Crowdfunding!H614,"")</f>
        <v/>
      </c>
    </row>
    <row r="615" spans="1:5" x14ac:dyDescent="0.25">
      <c r="A615" t="str">
        <f>IF(Crowdfunding!$G$2:$G$1001 = "successful",Crowdfunding!G615,"")</f>
        <v>successful</v>
      </c>
      <c r="B615">
        <f>IF(Crowdfunding!$G$2:$G$1001 = "successful",Crowdfunding!H615,"")</f>
        <v>26</v>
      </c>
      <c r="D615" t="str">
        <f>IF(Crowdfunding!G615 = "failed",Crowdfunding!G615,"")</f>
        <v/>
      </c>
      <c r="E615" t="str">
        <f>IF(Crowdfunding!G615 = "failed",Crowdfunding!H615,"")</f>
        <v/>
      </c>
    </row>
    <row r="616" spans="1:5" x14ac:dyDescent="0.25">
      <c r="A616" t="str">
        <f>IF(Crowdfunding!$G$2:$G$1001 = "successful",Crowdfunding!G616,"")</f>
        <v>successful</v>
      </c>
      <c r="B616">
        <f>IF(Crowdfunding!$G$2:$G$1001 = "successful",Crowdfunding!H616,"")</f>
        <v>723</v>
      </c>
      <c r="D616" t="str">
        <f>IF(Crowdfunding!G616 = "failed",Crowdfunding!G616,"")</f>
        <v/>
      </c>
      <c r="E616" t="str">
        <f>IF(Crowdfunding!G616 = "failed",Crowdfunding!H616,"")</f>
        <v/>
      </c>
    </row>
    <row r="617" spans="1:5" x14ac:dyDescent="0.25">
      <c r="A617" t="str">
        <f>IF(Crowdfunding!$G$2:$G$1001 = "successful",Crowdfunding!G617,"")</f>
        <v>successful</v>
      </c>
      <c r="B617">
        <f>IF(Crowdfunding!$G$2:$G$1001 = "successful",Crowdfunding!H617,"")</f>
        <v>170</v>
      </c>
      <c r="D617" t="str">
        <f>IF(Crowdfunding!G617 = "failed",Crowdfunding!G617,"")</f>
        <v/>
      </c>
      <c r="E617" t="str">
        <f>IF(Crowdfunding!G617 = "failed",Crowdfunding!H617,"")</f>
        <v/>
      </c>
    </row>
    <row r="618" spans="1:5" x14ac:dyDescent="0.25">
      <c r="A618" t="str">
        <f>IF(Crowdfunding!$G$2:$G$1001 = "successful",Crowdfunding!G618,"")</f>
        <v>successful</v>
      </c>
      <c r="B618">
        <f>IF(Crowdfunding!$G$2:$G$1001 = "successful",Crowdfunding!H618,"")</f>
        <v>238</v>
      </c>
      <c r="D618" t="str">
        <f>IF(Crowdfunding!G618 = "failed",Crowdfunding!G618,"")</f>
        <v/>
      </c>
      <c r="E618" t="str">
        <f>IF(Crowdfunding!G618 = "failed",Crowdfunding!H618,"")</f>
        <v/>
      </c>
    </row>
    <row r="619" spans="1:5" x14ac:dyDescent="0.25">
      <c r="A619" t="str">
        <f>IF(Crowdfunding!$G$2:$G$1001 = "successful",Crowdfunding!G619,"")</f>
        <v>successful</v>
      </c>
      <c r="B619">
        <f>IF(Crowdfunding!$G$2:$G$1001 = "successful",Crowdfunding!H619,"")</f>
        <v>55</v>
      </c>
      <c r="D619" t="str">
        <f>IF(Crowdfunding!G619 = "failed",Crowdfunding!G619,"")</f>
        <v/>
      </c>
      <c r="E619" t="str">
        <f>IF(Crowdfunding!G619 = "failed",Crowdfunding!H619,"")</f>
        <v/>
      </c>
    </row>
    <row r="620" spans="1:5" x14ac:dyDescent="0.25">
      <c r="A620" t="str">
        <f>IF(Crowdfunding!$G$2:$G$1001 = "successful",Crowdfunding!G620,"")</f>
        <v/>
      </c>
      <c r="B620" t="str">
        <f>IF(Crowdfunding!$G$2:$G$1001 = "successful",Crowdfunding!H620,"")</f>
        <v/>
      </c>
      <c r="D620" t="str">
        <f>IF(Crowdfunding!G620 = "failed",Crowdfunding!G620,"")</f>
        <v>failed</v>
      </c>
      <c r="E620">
        <f>IF(Crowdfunding!G620 = "failed",Crowdfunding!H620,"")</f>
        <v>1198</v>
      </c>
    </row>
    <row r="621" spans="1:5" x14ac:dyDescent="0.25">
      <c r="A621" t="str">
        <f>IF(Crowdfunding!$G$2:$G$1001 = "successful",Crowdfunding!G621,"")</f>
        <v/>
      </c>
      <c r="B621" t="str">
        <f>IF(Crowdfunding!$G$2:$G$1001 = "successful",Crowdfunding!H621,"")</f>
        <v/>
      </c>
      <c r="D621" t="str">
        <f>IF(Crowdfunding!G621 = "failed",Crowdfunding!G621,"")</f>
        <v>failed</v>
      </c>
      <c r="E621">
        <f>IF(Crowdfunding!G621 = "failed",Crowdfunding!H621,"")</f>
        <v>648</v>
      </c>
    </row>
    <row r="622" spans="1:5" x14ac:dyDescent="0.25">
      <c r="A622" t="str">
        <f>IF(Crowdfunding!$G$2:$G$1001 = "successful",Crowdfunding!G622,"")</f>
        <v>successful</v>
      </c>
      <c r="B622">
        <f>IF(Crowdfunding!$G$2:$G$1001 = "successful",Crowdfunding!H622,"")</f>
        <v>128</v>
      </c>
      <c r="D622" t="str">
        <f>IF(Crowdfunding!G622 = "failed",Crowdfunding!G622,"")</f>
        <v/>
      </c>
      <c r="E622" t="str">
        <f>IF(Crowdfunding!G622 = "failed",Crowdfunding!H622,"")</f>
        <v/>
      </c>
    </row>
    <row r="623" spans="1:5" x14ac:dyDescent="0.25">
      <c r="A623" t="str">
        <f>IF(Crowdfunding!$G$2:$G$1001 = "successful",Crowdfunding!G623,"")</f>
        <v>successful</v>
      </c>
      <c r="B623">
        <f>IF(Crowdfunding!$G$2:$G$1001 = "successful",Crowdfunding!H623,"")</f>
        <v>2144</v>
      </c>
      <c r="D623" t="str">
        <f>IF(Crowdfunding!G623 = "failed",Crowdfunding!G623,"")</f>
        <v/>
      </c>
      <c r="E623" t="str">
        <f>IF(Crowdfunding!G623 = "failed",Crowdfunding!H623,"")</f>
        <v/>
      </c>
    </row>
    <row r="624" spans="1:5" x14ac:dyDescent="0.25">
      <c r="A624" t="str">
        <f>IF(Crowdfunding!$G$2:$G$1001 = "successful",Crowdfunding!G624,"")</f>
        <v/>
      </c>
      <c r="B624" t="str">
        <f>IF(Crowdfunding!$G$2:$G$1001 = "successful",Crowdfunding!H624,"")</f>
        <v/>
      </c>
      <c r="D624" t="str">
        <f>IF(Crowdfunding!G624 = "failed",Crowdfunding!G624,"")</f>
        <v>failed</v>
      </c>
      <c r="E624">
        <f>IF(Crowdfunding!G624 = "failed",Crowdfunding!H624,"")</f>
        <v>64</v>
      </c>
    </row>
    <row r="625" spans="1:5" x14ac:dyDescent="0.25">
      <c r="A625" t="str">
        <f>IF(Crowdfunding!$G$2:$G$1001 = "successful",Crowdfunding!G625,"")</f>
        <v>successful</v>
      </c>
      <c r="B625">
        <f>IF(Crowdfunding!$G$2:$G$1001 = "successful",Crowdfunding!H625,"")</f>
        <v>2693</v>
      </c>
      <c r="D625" t="str">
        <f>IF(Crowdfunding!G625 = "failed",Crowdfunding!G625,"")</f>
        <v/>
      </c>
      <c r="E625" t="str">
        <f>IF(Crowdfunding!G625 = "failed",Crowdfunding!H625,"")</f>
        <v/>
      </c>
    </row>
    <row r="626" spans="1:5" x14ac:dyDescent="0.25">
      <c r="A626" t="str">
        <f>IF(Crowdfunding!$G$2:$G$1001 = "successful",Crowdfunding!G626,"")</f>
        <v>successful</v>
      </c>
      <c r="B626">
        <f>IF(Crowdfunding!$G$2:$G$1001 = "successful",Crowdfunding!H626,"")</f>
        <v>432</v>
      </c>
      <c r="D626" t="str">
        <f>IF(Crowdfunding!G626 = "failed",Crowdfunding!G626,"")</f>
        <v/>
      </c>
      <c r="E626" t="str">
        <f>IF(Crowdfunding!G626 = "failed",Crowdfunding!H626,"")</f>
        <v/>
      </c>
    </row>
    <row r="627" spans="1:5" x14ac:dyDescent="0.25">
      <c r="A627" t="str">
        <f>IF(Crowdfunding!$G$2:$G$1001 = "successful",Crowdfunding!G627,"")</f>
        <v/>
      </c>
      <c r="B627" t="str">
        <f>IF(Crowdfunding!$G$2:$G$1001 = "successful",Crowdfunding!H627,"")</f>
        <v/>
      </c>
      <c r="D627" t="str">
        <f>IF(Crowdfunding!G627 = "failed",Crowdfunding!G627,"")</f>
        <v>failed</v>
      </c>
      <c r="E627">
        <f>IF(Crowdfunding!G627 = "failed",Crowdfunding!H627,"")</f>
        <v>62</v>
      </c>
    </row>
    <row r="628" spans="1:5" x14ac:dyDescent="0.25">
      <c r="A628" t="str">
        <f>IF(Crowdfunding!$G$2:$G$1001 = "successful",Crowdfunding!G628,"")</f>
        <v>successful</v>
      </c>
      <c r="B628">
        <f>IF(Crowdfunding!$G$2:$G$1001 = "successful",Crowdfunding!H628,"")</f>
        <v>189</v>
      </c>
      <c r="D628" t="str">
        <f>IF(Crowdfunding!G628 = "failed",Crowdfunding!G628,"")</f>
        <v/>
      </c>
      <c r="E628" t="str">
        <f>IF(Crowdfunding!G628 = "failed",Crowdfunding!H628,"")</f>
        <v/>
      </c>
    </row>
    <row r="629" spans="1:5" x14ac:dyDescent="0.25">
      <c r="A629" t="str">
        <f>IF(Crowdfunding!$G$2:$G$1001 = "successful",Crowdfunding!G629,"")</f>
        <v>successful</v>
      </c>
      <c r="B629">
        <f>IF(Crowdfunding!$G$2:$G$1001 = "successful",Crowdfunding!H629,"")</f>
        <v>154</v>
      </c>
      <c r="D629" t="str">
        <f>IF(Crowdfunding!G629 = "failed",Crowdfunding!G629,"")</f>
        <v/>
      </c>
      <c r="E629" t="str">
        <f>IF(Crowdfunding!G629 = "failed",Crowdfunding!H629,"")</f>
        <v/>
      </c>
    </row>
    <row r="630" spans="1:5" x14ac:dyDescent="0.25">
      <c r="A630" t="str">
        <f>IF(Crowdfunding!$G$2:$G$1001 = "successful",Crowdfunding!G630,"")</f>
        <v>successful</v>
      </c>
      <c r="B630">
        <f>IF(Crowdfunding!$G$2:$G$1001 = "successful",Crowdfunding!H630,"")</f>
        <v>96</v>
      </c>
      <c r="D630" t="str">
        <f>IF(Crowdfunding!G630 = "failed",Crowdfunding!G630,"")</f>
        <v/>
      </c>
      <c r="E630" t="str">
        <f>IF(Crowdfunding!G630 = "failed",Crowdfunding!H630,"")</f>
        <v/>
      </c>
    </row>
    <row r="631" spans="1:5" x14ac:dyDescent="0.25">
      <c r="A631" t="str">
        <f>IF(Crowdfunding!$G$2:$G$1001 = "successful",Crowdfunding!G631,"")</f>
        <v/>
      </c>
      <c r="B631" t="str">
        <f>IF(Crowdfunding!$G$2:$G$1001 = "successful",Crowdfunding!H631,"")</f>
        <v/>
      </c>
      <c r="D631" t="str">
        <f>IF(Crowdfunding!G631 = "failed",Crowdfunding!G631,"")</f>
        <v>failed</v>
      </c>
      <c r="E631">
        <f>IF(Crowdfunding!G631 = "failed",Crowdfunding!H631,"")</f>
        <v>750</v>
      </c>
    </row>
    <row r="632" spans="1:5" x14ac:dyDescent="0.25">
      <c r="A632" t="str">
        <f>IF(Crowdfunding!$G$2:$G$1001 = "successful",Crowdfunding!G632,"")</f>
        <v/>
      </c>
      <c r="B632" t="str">
        <f>IF(Crowdfunding!$G$2:$G$1001 = "successful",Crowdfunding!H632,"")</f>
        <v/>
      </c>
      <c r="D632" t="str">
        <f>IF(Crowdfunding!G632 = "failed",Crowdfunding!G632,"")</f>
        <v/>
      </c>
      <c r="E632" t="str">
        <f>IF(Crowdfunding!G632 = "failed",Crowdfunding!H632,"")</f>
        <v/>
      </c>
    </row>
    <row r="633" spans="1:5" x14ac:dyDescent="0.25">
      <c r="A633" t="str">
        <f>IF(Crowdfunding!$G$2:$G$1001 = "successful",Crowdfunding!G633,"")</f>
        <v>successful</v>
      </c>
      <c r="B633">
        <f>IF(Crowdfunding!$G$2:$G$1001 = "successful",Crowdfunding!H633,"")</f>
        <v>3063</v>
      </c>
      <c r="D633" t="str">
        <f>IF(Crowdfunding!G633 = "failed",Crowdfunding!G633,"")</f>
        <v/>
      </c>
      <c r="E633" t="str">
        <f>IF(Crowdfunding!G633 = "failed",Crowdfunding!H633,"")</f>
        <v/>
      </c>
    </row>
    <row r="634" spans="1:5" x14ac:dyDescent="0.25">
      <c r="A634" t="str">
        <f>IF(Crowdfunding!$G$2:$G$1001 = "successful",Crowdfunding!G634,"")</f>
        <v/>
      </c>
      <c r="B634" t="str">
        <f>IF(Crowdfunding!$G$2:$G$1001 = "successful",Crowdfunding!H634,"")</f>
        <v/>
      </c>
      <c r="D634" t="str">
        <f>IF(Crowdfunding!G634 = "failed",Crowdfunding!G634,"")</f>
        <v/>
      </c>
      <c r="E634" t="str">
        <f>IF(Crowdfunding!G634 = "failed",Crowdfunding!H634,"")</f>
        <v/>
      </c>
    </row>
    <row r="635" spans="1:5" x14ac:dyDescent="0.25">
      <c r="A635" t="str">
        <f>IF(Crowdfunding!$G$2:$G$1001 = "successful",Crowdfunding!G635,"")</f>
        <v/>
      </c>
      <c r="B635" t="str">
        <f>IF(Crowdfunding!$G$2:$G$1001 = "successful",Crowdfunding!H635,"")</f>
        <v/>
      </c>
      <c r="D635" t="str">
        <f>IF(Crowdfunding!G635 = "failed",Crowdfunding!G635,"")</f>
        <v>failed</v>
      </c>
      <c r="E635">
        <f>IF(Crowdfunding!G635 = "failed",Crowdfunding!H635,"")</f>
        <v>105</v>
      </c>
    </row>
    <row r="636" spans="1:5" x14ac:dyDescent="0.25">
      <c r="A636" t="str">
        <f>IF(Crowdfunding!$G$2:$G$1001 = "successful",Crowdfunding!G636,"")</f>
        <v/>
      </c>
      <c r="B636" t="str">
        <f>IF(Crowdfunding!$G$2:$G$1001 = "successful",Crowdfunding!H636,"")</f>
        <v/>
      </c>
      <c r="D636" t="str">
        <f>IF(Crowdfunding!G636 = "failed",Crowdfunding!G636,"")</f>
        <v/>
      </c>
      <c r="E636" t="str">
        <f>IF(Crowdfunding!G636 = "failed",Crowdfunding!H636,"")</f>
        <v/>
      </c>
    </row>
    <row r="637" spans="1:5" x14ac:dyDescent="0.25">
      <c r="A637" t="str">
        <f>IF(Crowdfunding!$G$2:$G$1001 = "successful",Crowdfunding!G637,"")</f>
        <v>successful</v>
      </c>
      <c r="B637">
        <f>IF(Crowdfunding!$G$2:$G$1001 = "successful",Crowdfunding!H637,"")</f>
        <v>2266</v>
      </c>
      <c r="D637" t="str">
        <f>IF(Crowdfunding!G637 = "failed",Crowdfunding!G637,"")</f>
        <v/>
      </c>
      <c r="E637" t="str">
        <f>IF(Crowdfunding!G637 = "failed",Crowdfunding!H637,"")</f>
        <v/>
      </c>
    </row>
    <row r="638" spans="1:5" x14ac:dyDescent="0.25">
      <c r="A638" t="str">
        <f>IF(Crowdfunding!$G$2:$G$1001 = "successful",Crowdfunding!G638,"")</f>
        <v/>
      </c>
      <c r="B638" t="str">
        <f>IF(Crowdfunding!$G$2:$G$1001 = "successful",Crowdfunding!H638,"")</f>
        <v/>
      </c>
      <c r="D638" t="str">
        <f>IF(Crowdfunding!G638 = "failed",Crowdfunding!G638,"")</f>
        <v>failed</v>
      </c>
      <c r="E638">
        <f>IF(Crowdfunding!G638 = "failed",Crowdfunding!H638,"")</f>
        <v>2604</v>
      </c>
    </row>
    <row r="639" spans="1:5" x14ac:dyDescent="0.25">
      <c r="A639" t="str">
        <f>IF(Crowdfunding!$G$2:$G$1001 = "successful",Crowdfunding!G639,"")</f>
        <v/>
      </c>
      <c r="B639" t="str">
        <f>IF(Crowdfunding!$G$2:$G$1001 = "successful",Crowdfunding!H639,"")</f>
        <v/>
      </c>
      <c r="D639" t="str">
        <f>IF(Crowdfunding!G639 = "failed",Crowdfunding!G639,"")</f>
        <v>failed</v>
      </c>
      <c r="E639">
        <f>IF(Crowdfunding!G639 = "failed",Crowdfunding!H639,"")</f>
        <v>65</v>
      </c>
    </row>
    <row r="640" spans="1:5" x14ac:dyDescent="0.25">
      <c r="A640" t="str">
        <f>IF(Crowdfunding!$G$2:$G$1001 = "successful",Crowdfunding!G640,"")</f>
        <v/>
      </c>
      <c r="B640" t="str">
        <f>IF(Crowdfunding!$G$2:$G$1001 = "successful",Crowdfunding!H640,"")</f>
        <v/>
      </c>
      <c r="D640" t="str">
        <f>IF(Crowdfunding!G640 = "failed",Crowdfunding!G640,"")</f>
        <v>failed</v>
      </c>
      <c r="E640">
        <f>IF(Crowdfunding!G640 = "failed",Crowdfunding!H640,"")</f>
        <v>94</v>
      </c>
    </row>
    <row r="641" spans="1:5" x14ac:dyDescent="0.25">
      <c r="A641" t="str">
        <f>IF(Crowdfunding!$G$2:$G$1001 = "successful",Crowdfunding!G641,"")</f>
        <v/>
      </c>
      <c r="B641" t="str">
        <f>IF(Crowdfunding!$G$2:$G$1001 = "successful",Crowdfunding!H641,"")</f>
        <v/>
      </c>
      <c r="D641" t="str">
        <f>IF(Crowdfunding!G641 = "failed",Crowdfunding!G641,"")</f>
        <v/>
      </c>
      <c r="E641" t="str">
        <f>IF(Crowdfunding!G641 = "failed",Crowdfunding!H641,"")</f>
        <v/>
      </c>
    </row>
    <row r="642" spans="1:5" x14ac:dyDescent="0.25">
      <c r="A642" t="str">
        <f>IF(Crowdfunding!$G$2:$G$1001 = "successful",Crowdfunding!G642,"")</f>
        <v/>
      </c>
      <c r="B642" t="str">
        <f>IF(Crowdfunding!$G$2:$G$1001 = "successful",Crowdfunding!H642,"")</f>
        <v/>
      </c>
      <c r="D642" t="str">
        <f>IF(Crowdfunding!G642 = "failed",Crowdfunding!G642,"")</f>
        <v>failed</v>
      </c>
      <c r="E642">
        <f>IF(Crowdfunding!G642 = "failed",Crowdfunding!H642,"")</f>
        <v>257</v>
      </c>
    </row>
    <row r="643" spans="1:5" x14ac:dyDescent="0.25">
      <c r="A643" t="str">
        <f>IF(Crowdfunding!$G$2:$G$1001 = "successful",Crowdfunding!G643,"")</f>
        <v>successful</v>
      </c>
      <c r="B643">
        <f>IF(Crowdfunding!$G$2:$G$1001 = "successful",Crowdfunding!H643,"")</f>
        <v>194</v>
      </c>
      <c r="D643" t="str">
        <f>IF(Crowdfunding!G643 = "failed",Crowdfunding!G643,"")</f>
        <v/>
      </c>
      <c r="E643" t="str">
        <f>IF(Crowdfunding!G643 = "failed",Crowdfunding!H643,"")</f>
        <v/>
      </c>
    </row>
    <row r="644" spans="1:5" x14ac:dyDescent="0.25">
      <c r="A644" t="str">
        <f>IF(Crowdfunding!$G$2:$G$1001 = "successful",Crowdfunding!G644,"")</f>
        <v>successful</v>
      </c>
      <c r="B644">
        <f>IF(Crowdfunding!$G$2:$G$1001 = "successful",Crowdfunding!H644,"")</f>
        <v>129</v>
      </c>
      <c r="D644" t="str">
        <f>IF(Crowdfunding!G644 = "failed",Crowdfunding!G644,"")</f>
        <v/>
      </c>
      <c r="E644" t="str">
        <f>IF(Crowdfunding!G644 = "failed",Crowdfunding!H644,"")</f>
        <v/>
      </c>
    </row>
    <row r="645" spans="1:5" x14ac:dyDescent="0.25">
      <c r="A645" t="str">
        <f>IF(Crowdfunding!$G$2:$G$1001 = "successful",Crowdfunding!G645,"")</f>
        <v>successful</v>
      </c>
      <c r="B645">
        <f>IF(Crowdfunding!$G$2:$G$1001 = "successful",Crowdfunding!H645,"")</f>
        <v>375</v>
      </c>
      <c r="D645" t="str">
        <f>IF(Crowdfunding!G645 = "failed",Crowdfunding!G645,"")</f>
        <v/>
      </c>
      <c r="E645" t="str">
        <f>IF(Crowdfunding!G645 = "failed",Crowdfunding!H645,"")</f>
        <v/>
      </c>
    </row>
    <row r="646" spans="1:5" x14ac:dyDescent="0.25">
      <c r="A646" t="str">
        <f>IF(Crowdfunding!$G$2:$G$1001 = "successful",Crowdfunding!G646,"")</f>
        <v/>
      </c>
      <c r="B646" t="str">
        <f>IF(Crowdfunding!$G$2:$G$1001 = "successful",Crowdfunding!H646,"")</f>
        <v/>
      </c>
      <c r="D646" t="str">
        <f>IF(Crowdfunding!G646 = "failed",Crowdfunding!G646,"")</f>
        <v>failed</v>
      </c>
      <c r="E646">
        <f>IF(Crowdfunding!G646 = "failed",Crowdfunding!H646,"")</f>
        <v>2928</v>
      </c>
    </row>
    <row r="647" spans="1:5" x14ac:dyDescent="0.25">
      <c r="A647" t="str">
        <f>IF(Crowdfunding!$G$2:$G$1001 = "successful",Crowdfunding!G647,"")</f>
        <v/>
      </c>
      <c r="B647" t="str">
        <f>IF(Crowdfunding!$G$2:$G$1001 = "successful",Crowdfunding!H647,"")</f>
        <v/>
      </c>
      <c r="D647" t="str">
        <f>IF(Crowdfunding!G647 = "failed",Crowdfunding!G647,"")</f>
        <v>failed</v>
      </c>
      <c r="E647">
        <f>IF(Crowdfunding!G647 = "failed",Crowdfunding!H647,"")</f>
        <v>4697</v>
      </c>
    </row>
    <row r="648" spans="1:5" x14ac:dyDescent="0.25">
      <c r="A648" t="str">
        <f>IF(Crowdfunding!$G$2:$G$1001 = "successful",Crowdfunding!G648,"")</f>
        <v/>
      </c>
      <c r="B648" t="str">
        <f>IF(Crowdfunding!$G$2:$G$1001 = "successful",Crowdfunding!H648,"")</f>
        <v/>
      </c>
      <c r="D648" t="str">
        <f>IF(Crowdfunding!G648 = "failed",Crowdfunding!G648,"")</f>
        <v>failed</v>
      </c>
      <c r="E648">
        <f>IF(Crowdfunding!G648 = "failed",Crowdfunding!H648,"")</f>
        <v>2915</v>
      </c>
    </row>
    <row r="649" spans="1:5" x14ac:dyDescent="0.25">
      <c r="A649" t="str">
        <f>IF(Crowdfunding!$G$2:$G$1001 = "successful",Crowdfunding!G649,"")</f>
        <v/>
      </c>
      <c r="B649" t="str">
        <f>IF(Crowdfunding!$G$2:$G$1001 = "successful",Crowdfunding!H649,"")</f>
        <v/>
      </c>
      <c r="D649" t="str">
        <f>IF(Crowdfunding!G649 = "failed",Crowdfunding!G649,"")</f>
        <v>failed</v>
      </c>
      <c r="E649">
        <f>IF(Crowdfunding!G649 = "failed",Crowdfunding!H649,"")</f>
        <v>18</v>
      </c>
    </row>
    <row r="650" spans="1:5" x14ac:dyDescent="0.25">
      <c r="A650" t="str">
        <f>IF(Crowdfunding!$G$2:$G$1001 = "successful",Crowdfunding!G650,"")</f>
        <v/>
      </c>
      <c r="B650" t="str">
        <f>IF(Crowdfunding!$G$2:$G$1001 = "successful",Crowdfunding!H650,"")</f>
        <v/>
      </c>
      <c r="D650" t="str">
        <f>IF(Crowdfunding!G650 = "failed",Crowdfunding!G650,"")</f>
        <v/>
      </c>
      <c r="E650" t="str">
        <f>IF(Crowdfunding!G650 = "failed",Crowdfunding!H650,"")</f>
        <v/>
      </c>
    </row>
    <row r="651" spans="1:5" x14ac:dyDescent="0.25">
      <c r="A651" t="str">
        <f>IF(Crowdfunding!$G$2:$G$1001 = "successful",Crowdfunding!G651,"")</f>
        <v/>
      </c>
      <c r="B651" t="str">
        <f>IF(Crowdfunding!$G$2:$G$1001 = "successful",Crowdfunding!H651,"")</f>
        <v/>
      </c>
      <c r="D651" t="str">
        <f>IF(Crowdfunding!G651 = "failed",Crowdfunding!G651,"")</f>
        <v>failed</v>
      </c>
      <c r="E651">
        <f>IF(Crowdfunding!G651 = "failed",Crowdfunding!H651,"")</f>
        <v>602</v>
      </c>
    </row>
    <row r="652" spans="1:5" x14ac:dyDescent="0.25">
      <c r="A652" t="str">
        <f>IF(Crowdfunding!$G$2:$G$1001 = "successful",Crowdfunding!G652,"")</f>
        <v/>
      </c>
      <c r="B652" t="str">
        <f>IF(Crowdfunding!$G$2:$G$1001 = "successful",Crowdfunding!H652,"")</f>
        <v/>
      </c>
      <c r="D652" t="str">
        <f>IF(Crowdfunding!G652 = "failed",Crowdfunding!G652,"")</f>
        <v>failed</v>
      </c>
      <c r="E652">
        <f>IF(Crowdfunding!G652 = "failed",Crowdfunding!H652,"")</f>
        <v>1</v>
      </c>
    </row>
    <row r="653" spans="1:5" x14ac:dyDescent="0.25">
      <c r="A653" t="str">
        <f>IF(Crowdfunding!$G$2:$G$1001 = "successful",Crowdfunding!G653,"")</f>
        <v/>
      </c>
      <c r="B653" t="str">
        <f>IF(Crowdfunding!$G$2:$G$1001 = "successful",Crowdfunding!H653,"")</f>
        <v/>
      </c>
      <c r="D653" t="str">
        <f>IF(Crowdfunding!G653 = "failed",Crowdfunding!G653,"")</f>
        <v>failed</v>
      </c>
      <c r="E653">
        <f>IF(Crowdfunding!G653 = "failed",Crowdfunding!H653,"")</f>
        <v>3868</v>
      </c>
    </row>
    <row r="654" spans="1:5" x14ac:dyDescent="0.25">
      <c r="A654" t="str">
        <f>IF(Crowdfunding!$G$2:$G$1001 = "successful",Crowdfunding!G654,"")</f>
        <v>successful</v>
      </c>
      <c r="B654">
        <f>IF(Crowdfunding!$G$2:$G$1001 = "successful",Crowdfunding!H654,"")</f>
        <v>409</v>
      </c>
      <c r="D654" t="str">
        <f>IF(Crowdfunding!G654 = "failed",Crowdfunding!G654,"")</f>
        <v/>
      </c>
      <c r="E654" t="str">
        <f>IF(Crowdfunding!G654 = "failed",Crowdfunding!H654,"")</f>
        <v/>
      </c>
    </row>
    <row r="655" spans="1:5" x14ac:dyDescent="0.25">
      <c r="A655" t="str">
        <f>IF(Crowdfunding!$G$2:$G$1001 = "successful",Crowdfunding!G655,"")</f>
        <v>successful</v>
      </c>
      <c r="B655">
        <f>IF(Crowdfunding!$G$2:$G$1001 = "successful",Crowdfunding!H655,"")</f>
        <v>234</v>
      </c>
      <c r="D655" t="str">
        <f>IF(Crowdfunding!G655 = "failed",Crowdfunding!G655,"")</f>
        <v/>
      </c>
      <c r="E655" t="str">
        <f>IF(Crowdfunding!G655 = "failed",Crowdfunding!H655,"")</f>
        <v/>
      </c>
    </row>
    <row r="656" spans="1:5" x14ac:dyDescent="0.25">
      <c r="A656" t="str">
        <f>IF(Crowdfunding!$G$2:$G$1001 = "successful",Crowdfunding!G656,"")</f>
        <v>successful</v>
      </c>
      <c r="B656">
        <f>IF(Crowdfunding!$G$2:$G$1001 = "successful",Crowdfunding!H656,"")</f>
        <v>3016</v>
      </c>
      <c r="D656" t="str">
        <f>IF(Crowdfunding!G656 = "failed",Crowdfunding!G656,"")</f>
        <v/>
      </c>
      <c r="E656" t="str">
        <f>IF(Crowdfunding!G656 = "failed",Crowdfunding!H656,"")</f>
        <v/>
      </c>
    </row>
    <row r="657" spans="1:5" x14ac:dyDescent="0.25">
      <c r="A657" t="str">
        <f>IF(Crowdfunding!$G$2:$G$1001 = "successful",Crowdfunding!G657,"")</f>
        <v>successful</v>
      </c>
      <c r="B657">
        <f>IF(Crowdfunding!$G$2:$G$1001 = "successful",Crowdfunding!H657,"")</f>
        <v>264</v>
      </c>
      <c r="D657" t="str">
        <f>IF(Crowdfunding!G657 = "failed",Crowdfunding!G657,"")</f>
        <v/>
      </c>
      <c r="E657" t="str">
        <f>IF(Crowdfunding!G657 = "failed",Crowdfunding!H657,"")</f>
        <v/>
      </c>
    </row>
    <row r="658" spans="1:5" x14ac:dyDescent="0.25">
      <c r="A658" t="str">
        <f>IF(Crowdfunding!$G$2:$G$1001 = "successful",Crowdfunding!G658,"")</f>
        <v/>
      </c>
      <c r="B658" t="str">
        <f>IF(Crowdfunding!$G$2:$G$1001 = "successful",Crowdfunding!H658,"")</f>
        <v/>
      </c>
      <c r="D658" t="str">
        <f>IF(Crowdfunding!G658 = "failed",Crowdfunding!G658,"")</f>
        <v>failed</v>
      </c>
      <c r="E658">
        <f>IF(Crowdfunding!G658 = "failed",Crowdfunding!H658,"")</f>
        <v>504</v>
      </c>
    </row>
    <row r="659" spans="1:5" x14ac:dyDescent="0.25">
      <c r="A659" t="str">
        <f>IF(Crowdfunding!$G$2:$G$1001 = "successful",Crowdfunding!G659,"")</f>
        <v/>
      </c>
      <c r="B659" t="str">
        <f>IF(Crowdfunding!$G$2:$G$1001 = "successful",Crowdfunding!H659,"")</f>
        <v/>
      </c>
      <c r="D659" t="str">
        <f>IF(Crowdfunding!G659 = "failed",Crowdfunding!G659,"")</f>
        <v>failed</v>
      </c>
      <c r="E659">
        <f>IF(Crowdfunding!G659 = "failed",Crowdfunding!H659,"")</f>
        <v>14</v>
      </c>
    </row>
    <row r="660" spans="1:5" x14ac:dyDescent="0.25">
      <c r="A660" t="str">
        <f>IF(Crowdfunding!$G$2:$G$1001 = "successful",Crowdfunding!G660,"")</f>
        <v/>
      </c>
      <c r="B660" t="str">
        <f>IF(Crowdfunding!$G$2:$G$1001 = "successful",Crowdfunding!H660,"")</f>
        <v/>
      </c>
      <c r="D660" t="str">
        <f>IF(Crowdfunding!G660 = "failed",Crowdfunding!G660,"")</f>
        <v/>
      </c>
      <c r="E660" t="str">
        <f>IF(Crowdfunding!G660 = "failed",Crowdfunding!H660,"")</f>
        <v/>
      </c>
    </row>
    <row r="661" spans="1:5" x14ac:dyDescent="0.25">
      <c r="A661" t="str">
        <f>IF(Crowdfunding!$G$2:$G$1001 = "successful",Crowdfunding!G661,"")</f>
        <v/>
      </c>
      <c r="B661" t="str">
        <f>IF(Crowdfunding!$G$2:$G$1001 = "successful",Crowdfunding!H661,"")</f>
        <v/>
      </c>
      <c r="D661" t="str">
        <f>IF(Crowdfunding!G661 = "failed",Crowdfunding!G661,"")</f>
        <v>failed</v>
      </c>
      <c r="E661">
        <f>IF(Crowdfunding!G661 = "failed",Crowdfunding!H661,"")</f>
        <v>750</v>
      </c>
    </row>
    <row r="662" spans="1:5" x14ac:dyDescent="0.25">
      <c r="A662" t="str">
        <f>IF(Crowdfunding!$G$2:$G$1001 = "successful",Crowdfunding!G662,"")</f>
        <v/>
      </c>
      <c r="B662" t="str">
        <f>IF(Crowdfunding!$G$2:$G$1001 = "successful",Crowdfunding!H662,"")</f>
        <v/>
      </c>
      <c r="D662" t="str">
        <f>IF(Crowdfunding!G662 = "failed",Crowdfunding!G662,"")</f>
        <v>failed</v>
      </c>
      <c r="E662">
        <f>IF(Crowdfunding!G662 = "failed",Crowdfunding!H662,"")</f>
        <v>77</v>
      </c>
    </row>
    <row r="663" spans="1:5" x14ac:dyDescent="0.25">
      <c r="A663" t="str">
        <f>IF(Crowdfunding!$G$2:$G$1001 = "successful",Crowdfunding!G663,"")</f>
        <v/>
      </c>
      <c r="B663" t="str">
        <f>IF(Crowdfunding!$G$2:$G$1001 = "successful",Crowdfunding!H663,"")</f>
        <v/>
      </c>
      <c r="D663" t="str">
        <f>IF(Crowdfunding!G663 = "failed",Crowdfunding!G663,"")</f>
        <v>failed</v>
      </c>
      <c r="E663">
        <f>IF(Crowdfunding!G663 = "failed",Crowdfunding!H663,"")</f>
        <v>752</v>
      </c>
    </row>
    <row r="664" spans="1:5" x14ac:dyDescent="0.25">
      <c r="A664" t="str">
        <f>IF(Crowdfunding!$G$2:$G$1001 = "successful",Crowdfunding!G664,"")</f>
        <v/>
      </c>
      <c r="B664" t="str">
        <f>IF(Crowdfunding!$G$2:$G$1001 = "successful",Crowdfunding!H664,"")</f>
        <v/>
      </c>
      <c r="D664" t="str">
        <f>IF(Crowdfunding!G664 = "failed",Crowdfunding!G664,"")</f>
        <v>failed</v>
      </c>
      <c r="E664">
        <f>IF(Crowdfunding!G664 = "failed",Crowdfunding!H664,"")</f>
        <v>131</v>
      </c>
    </row>
    <row r="665" spans="1:5" x14ac:dyDescent="0.25">
      <c r="A665" t="str">
        <f>IF(Crowdfunding!$G$2:$G$1001 = "successful",Crowdfunding!G665,"")</f>
        <v/>
      </c>
      <c r="B665" t="str">
        <f>IF(Crowdfunding!$G$2:$G$1001 = "successful",Crowdfunding!H665,"")</f>
        <v/>
      </c>
      <c r="D665" t="str">
        <f>IF(Crowdfunding!G665 = "failed",Crowdfunding!G665,"")</f>
        <v>failed</v>
      </c>
      <c r="E665">
        <f>IF(Crowdfunding!G665 = "failed",Crowdfunding!H665,"")</f>
        <v>87</v>
      </c>
    </row>
    <row r="666" spans="1:5" x14ac:dyDescent="0.25">
      <c r="A666" t="str">
        <f>IF(Crowdfunding!$G$2:$G$1001 = "successful",Crowdfunding!G666,"")</f>
        <v/>
      </c>
      <c r="B666" t="str">
        <f>IF(Crowdfunding!$G$2:$G$1001 = "successful",Crowdfunding!H666,"")</f>
        <v/>
      </c>
      <c r="D666" t="str">
        <f>IF(Crowdfunding!G666 = "failed",Crowdfunding!G666,"")</f>
        <v>failed</v>
      </c>
      <c r="E666">
        <f>IF(Crowdfunding!G666 = "failed",Crowdfunding!H666,"")</f>
        <v>1063</v>
      </c>
    </row>
    <row r="667" spans="1:5" x14ac:dyDescent="0.25">
      <c r="A667" t="str">
        <f>IF(Crowdfunding!$G$2:$G$1001 = "successful",Crowdfunding!G667,"")</f>
        <v>successful</v>
      </c>
      <c r="B667">
        <f>IF(Crowdfunding!$G$2:$G$1001 = "successful",Crowdfunding!H667,"")</f>
        <v>272</v>
      </c>
      <c r="D667" t="str">
        <f>IF(Crowdfunding!G667 = "failed",Crowdfunding!G667,"")</f>
        <v/>
      </c>
      <c r="E667" t="str">
        <f>IF(Crowdfunding!G667 = "failed",Crowdfunding!H667,"")</f>
        <v/>
      </c>
    </row>
    <row r="668" spans="1:5" x14ac:dyDescent="0.25">
      <c r="A668" t="str">
        <f>IF(Crowdfunding!$G$2:$G$1001 = "successful",Crowdfunding!G668,"")</f>
        <v/>
      </c>
      <c r="B668" t="str">
        <f>IF(Crowdfunding!$G$2:$G$1001 = "successful",Crowdfunding!H668,"")</f>
        <v/>
      </c>
      <c r="D668" t="str">
        <f>IF(Crowdfunding!G668 = "failed",Crowdfunding!G668,"")</f>
        <v/>
      </c>
      <c r="E668" t="str">
        <f>IF(Crowdfunding!G668 = "failed",Crowdfunding!H668,"")</f>
        <v/>
      </c>
    </row>
    <row r="669" spans="1:5" x14ac:dyDescent="0.25">
      <c r="A669" t="str">
        <f>IF(Crowdfunding!$G$2:$G$1001 = "successful",Crowdfunding!G669,"")</f>
        <v>successful</v>
      </c>
      <c r="B669">
        <f>IF(Crowdfunding!$G$2:$G$1001 = "successful",Crowdfunding!H669,"")</f>
        <v>419</v>
      </c>
      <c r="D669" t="str">
        <f>IF(Crowdfunding!G669 = "failed",Crowdfunding!G669,"")</f>
        <v/>
      </c>
      <c r="E669" t="str">
        <f>IF(Crowdfunding!G669 = "failed",Crowdfunding!H669,"")</f>
        <v/>
      </c>
    </row>
    <row r="670" spans="1:5" x14ac:dyDescent="0.25">
      <c r="A670" t="str">
        <f>IF(Crowdfunding!$G$2:$G$1001 = "successful",Crowdfunding!G670,"")</f>
        <v/>
      </c>
      <c r="B670" t="str">
        <f>IF(Crowdfunding!$G$2:$G$1001 = "successful",Crowdfunding!H670,"")</f>
        <v/>
      </c>
      <c r="D670" t="str">
        <f>IF(Crowdfunding!G670 = "failed",Crowdfunding!G670,"")</f>
        <v>failed</v>
      </c>
      <c r="E670">
        <f>IF(Crowdfunding!G670 = "failed",Crowdfunding!H670,"")</f>
        <v>76</v>
      </c>
    </row>
    <row r="671" spans="1:5" x14ac:dyDescent="0.25">
      <c r="A671" t="str">
        <f>IF(Crowdfunding!$G$2:$G$1001 = "successful",Crowdfunding!G671,"")</f>
        <v>successful</v>
      </c>
      <c r="B671">
        <f>IF(Crowdfunding!$G$2:$G$1001 = "successful",Crowdfunding!H671,"")</f>
        <v>1621</v>
      </c>
      <c r="D671" t="str">
        <f>IF(Crowdfunding!G671 = "failed",Crowdfunding!G671,"")</f>
        <v/>
      </c>
      <c r="E671" t="str">
        <f>IF(Crowdfunding!G671 = "failed",Crowdfunding!H671,"")</f>
        <v/>
      </c>
    </row>
    <row r="672" spans="1:5" x14ac:dyDescent="0.25">
      <c r="A672" t="str">
        <f>IF(Crowdfunding!$G$2:$G$1001 = "successful",Crowdfunding!G672,"")</f>
        <v>successful</v>
      </c>
      <c r="B672">
        <f>IF(Crowdfunding!$G$2:$G$1001 = "successful",Crowdfunding!H672,"")</f>
        <v>1101</v>
      </c>
      <c r="D672" t="str">
        <f>IF(Crowdfunding!G672 = "failed",Crowdfunding!G672,"")</f>
        <v/>
      </c>
      <c r="E672" t="str">
        <f>IF(Crowdfunding!G672 = "failed",Crowdfunding!H672,"")</f>
        <v/>
      </c>
    </row>
    <row r="673" spans="1:5" x14ac:dyDescent="0.25">
      <c r="A673" t="str">
        <f>IF(Crowdfunding!$G$2:$G$1001 = "successful",Crowdfunding!G673,"")</f>
        <v>successful</v>
      </c>
      <c r="B673">
        <f>IF(Crowdfunding!$G$2:$G$1001 = "successful",Crowdfunding!H673,"")</f>
        <v>1073</v>
      </c>
      <c r="D673" t="str">
        <f>IF(Crowdfunding!G673 = "failed",Crowdfunding!G673,"")</f>
        <v/>
      </c>
      <c r="E673" t="str">
        <f>IF(Crowdfunding!G673 = "failed",Crowdfunding!H673,"")</f>
        <v/>
      </c>
    </row>
    <row r="674" spans="1:5" x14ac:dyDescent="0.25">
      <c r="A674" t="str">
        <f>IF(Crowdfunding!$G$2:$G$1001 = "successful",Crowdfunding!G674,"")</f>
        <v/>
      </c>
      <c r="B674" t="str">
        <f>IF(Crowdfunding!$G$2:$G$1001 = "successful",Crowdfunding!H674,"")</f>
        <v/>
      </c>
      <c r="D674" t="str">
        <f>IF(Crowdfunding!G674 = "failed",Crowdfunding!G674,"")</f>
        <v>failed</v>
      </c>
      <c r="E674">
        <f>IF(Crowdfunding!G674 = "failed",Crowdfunding!H674,"")</f>
        <v>4428</v>
      </c>
    </row>
    <row r="675" spans="1:5" x14ac:dyDescent="0.25">
      <c r="A675" t="str">
        <f>IF(Crowdfunding!$G$2:$G$1001 = "successful",Crowdfunding!G675,"")</f>
        <v/>
      </c>
      <c r="B675" t="str">
        <f>IF(Crowdfunding!$G$2:$G$1001 = "successful",Crowdfunding!H675,"")</f>
        <v/>
      </c>
      <c r="D675" t="str">
        <f>IF(Crowdfunding!G675 = "failed",Crowdfunding!G675,"")</f>
        <v>failed</v>
      </c>
      <c r="E675">
        <f>IF(Crowdfunding!G675 = "failed",Crowdfunding!H675,"")</f>
        <v>58</v>
      </c>
    </row>
    <row r="676" spans="1:5" x14ac:dyDescent="0.25">
      <c r="A676" t="str">
        <f>IF(Crowdfunding!$G$2:$G$1001 = "successful",Crowdfunding!G676,"")</f>
        <v/>
      </c>
      <c r="B676" t="str">
        <f>IF(Crowdfunding!$G$2:$G$1001 = "successful",Crowdfunding!H676,"")</f>
        <v/>
      </c>
      <c r="D676" t="str">
        <f>IF(Crowdfunding!G676 = "failed",Crowdfunding!G676,"")</f>
        <v/>
      </c>
      <c r="E676" t="str">
        <f>IF(Crowdfunding!G676 = "failed",Crowdfunding!H676,"")</f>
        <v/>
      </c>
    </row>
    <row r="677" spans="1:5" x14ac:dyDescent="0.25">
      <c r="A677" t="str">
        <f>IF(Crowdfunding!$G$2:$G$1001 = "successful",Crowdfunding!G677,"")</f>
        <v>successful</v>
      </c>
      <c r="B677">
        <f>IF(Crowdfunding!$G$2:$G$1001 = "successful",Crowdfunding!H677,"")</f>
        <v>331</v>
      </c>
      <c r="D677" t="str">
        <f>IF(Crowdfunding!G677 = "failed",Crowdfunding!G677,"")</f>
        <v/>
      </c>
      <c r="E677" t="str">
        <f>IF(Crowdfunding!G677 = "failed",Crowdfunding!H677,"")</f>
        <v/>
      </c>
    </row>
    <row r="678" spans="1:5" x14ac:dyDescent="0.25">
      <c r="A678" t="str">
        <f>IF(Crowdfunding!$G$2:$G$1001 = "successful",Crowdfunding!G678,"")</f>
        <v>successful</v>
      </c>
      <c r="B678">
        <f>IF(Crowdfunding!$G$2:$G$1001 = "successful",Crowdfunding!H678,"")</f>
        <v>1170</v>
      </c>
      <c r="D678" t="str">
        <f>IF(Crowdfunding!G678 = "failed",Crowdfunding!G678,"")</f>
        <v/>
      </c>
      <c r="E678" t="str">
        <f>IF(Crowdfunding!G678 = "failed",Crowdfunding!H678,"")</f>
        <v/>
      </c>
    </row>
    <row r="679" spans="1:5" x14ac:dyDescent="0.25">
      <c r="A679" t="str">
        <f>IF(Crowdfunding!$G$2:$G$1001 = "successful",Crowdfunding!G679,"")</f>
        <v/>
      </c>
      <c r="B679" t="str">
        <f>IF(Crowdfunding!$G$2:$G$1001 = "successful",Crowdfunding!H679,"")</f>
        <v/>
      </c>
      <c r="D679" t="str">
        <f>IF(Crowdfunding!G679 = "failed",Crowdfunding!G679,"")</f>
        <v>failed</v>
      </c>
      <c r="E679">
        <f>IF(Crowdfunding!G679 = "failed",Crowdfunding!H679,"")</f>
        <v>111</v>
      </c>
    </row>
    <row r="680" spans="1:5" x14ac:dyDescent="0.25">
      <c r="A680" t="str">
        <f>IF(Crowdfunding!$G$2:$G$1001 = "successful",Crowdfunding!G680,"")</f>
        <v/>
      </c>
      <c r="B680" t="str">
        <f>IF(Crowdfunding!$G$2:$G$1001 = "successful",Crowdfunding!H680,"")</f>
        <v/>
      </c>
      <c r="D680" t="str">
        <f>IF(Crowdfunding!G680 = "failed",Crowdfunding!G680,"")</f>
        <v/>
      </c>
      <c r="E680" t="str">
        <f>IF(Crowdfunding!G680 = "failed",Crowdfunding!H680,"")</f>
        <v/>
      </c>
    </row>
    <row r="681" spans="1:5" x14ac:dyDescent="0.25">
      <c r="A681" t="str">
        <f>IF(Crowdfunding!$G$2:$G$1001 = "successful",Crowdfunding!G681,"")</f>
        <v>successful</v>
      </c>
      <c r="B681">
        <f>IF(Crowdfunding!$G$2:$G$1001 = "successful",Crowdfunding!H681,"")</f>
        <v>363</v>
      </c>
      <c r="D681" t="str">
        <f>IF(Crowdfunding!G681 = "failed",Crowdfunding!G681,"")</f>
        <v/>
      </c>
      <c r="E681" t="str">
        <f>IF(Crowdfunding!G681 = "failed",Crowdfunding!H681,"")</f>
        <v/>
      </c>
    </row>
    <row r="682" spans="1:5" x14ac:dyDescent="0.25">
      <c r="A682" t="str">
        <f>IF(Crowdfunding!$G$2:$G$1001 = "successful",Crowdfunding!G682,"")</f>
        <v/>
      </c>
      <c r="B682" t="str">
        <f>IF(Crowdfunding!$G$2:$G$1001 = "successful",Crowdfunding!H682,"")</f>
        <v/>
      </c>
      <c r="D682" t="str">
        <f>IF(Crowdfunding!G682 = "failed",Crowdfunding!G682,"")</f>
        <v>failed</v>
      </c>
      <c r="E682">
        <f>IF(Crowdfunding!G682 = "failed",Crowdfunding!H682,"")</f>
        <v>2955</v>
      </c>
    </row>
    <row r="683" spans="1:5" x14ac:dyDescent="0.25">
      <c r="A683" t="str">
        <f>IF(Crowdfunding!$G$2:$G$1001 = "successful",Crowdfunding!G683,"")</f>
        <v/>
      </c>
      <c r="B683" t="str">
        <f>IF(Crowdfunding!$G$2:$G$1001 = "successful",Crowdfunding!H683,"")</f>
        <v/>
      </c>
      <c r="D683" t="str">
        <f>IF(Crowdfunding!G683 = "failed",Crowdfunding!G683,"")</f>
        <v>failed</v>
      </c>
      <c r="E683">
        <f>IF(Crowdfunding!G683 = "failed",Crowdfunding!H683,"")</f>
        <v>1657</v>
      </c>
    </row>
    <row r="684" spans="1:5" x14ac:dyDescent="0.25">
      <c r="A684" t="str">
        <f>IF(Crowdfunding!$G$2:$G$1001 = "successful",Crowdfunding!G684,"")</f>
        <v>successful</v>
      </c>
      <c r="B684">
        <f>IF(Crowdfunding!$G$2:$G$1001 = "successful",Crowdfunding!H684,"")</f>
        <v>103</v>
      </c>
      <c r="D684" t="str">
        <f>IF(Crowdfunding!G684 = "failed",Crowdfunding!G684,"")</f>
        <v/>
      </c>
      <c r="E684" t="str">
        <f>IF(Crowdfunding!G684 = "failed",Crowdfunding!H684,"")</f>
        <v/>
      </c>
    </row>
    <row r="685" spans="1:5" x14ac:dyDescent="0.25">
      <c r="A685" t="str">
        <f>IF(Crowdfunding!$G$2:$G$1001 = "successful",Crowdfunding!G685,"")</f>
        <v>successful</v>
      </c>
      <c r="B685">
        <f>IF(Crowdfunding!$G$2:$G$1001 = "successful",Crowdfunding!H685,"")</f>
        <v>147</v>
      </c>
      <c r="D685" t="str">
        <f>IF(Crowdfunding!G685 = "failed",Crowdfunding!G685,"")</f>
        <v/>
      </c>
      <c r="E685" t="str">
        <f>IF(Crowdfunding!G685 = "failed",Crowdfunding!H685,"")</f>
        <v/>
      </c>
    </row>
    <row r="686" spans="1:5" x14ac:dyDescent="0.25">
      <c r="A686" t="str">
        <f>IF(Crowdfunding!$G$2:$G$1001 = "successful",Crowdfunding!G686,"")</f>
        <v>successful</v>
      </c>
      <c r="B686">
        <f>IF(Crowdfunding!$G$2:$G$1001 = "successful",Crowdfunding!H686,"")</f>
        <v>110</v>
      </c>
      <c r="D686" t="str">
        <f>IF(Crowdfunding!G686 = "failed",Crowdfunding!G686,"")</f>
        <v/>
      </c>
      <c r="E686" t="str">
        <f>IF(Crowdfunding!G686 = "failed",Crowdfunding!H686,"")</f>
        <v/>
      </c>
    </row>
    <row r="687" spans="1:5" x14ac:dyDescent="0.25">
      <c r="A687" t="str">
        <f>IF(Crowdfunding!$G$2:$G$1001 = "successful",Crowdfunding!G687,"")</f>
        <v/>
      </c>
      <c r="B687" t="str">
        <f>IF(Crowdfunding!$G$2:$G$1001 = "successful",Crowdfunding!H687,"")</f>
        <v/>
      </c>
      <c r="D687" t="str">
        <f>IF(Crowdfunding!G687 = "failed",Crowdfunding!G687,"")</f>
        <v>failed</v>
      </c>
      <c r="E687">
        <f>IF(Crowdfunding!G687 = "failed",Crowdfunding!H687,"")</f>
        <v>926</v>
      </c>
    </row>
    <row r="688" spans="1:5" x14ac:dyDescent="0.25">
      <c r="A688" t="str">
        <f>IF(Crowdfunding!$G$2:$G$1001 = "successful",Crowdfunding!G688,"")</f>
        <v>successful</v>
      </c>
      <c r="B688">
        <f>IF(Crowdfunding!$G$2:$G$1001 = "successful",Crowdfunding!H688,"")</f>
        <v>134</v>
      </c>
      <c r="D688" t="str">
        <f>IF(Crowdfunding!G688 = "failed",Crowdfunding!G688,"")</f>
        <v/>
      </c>
      <c r="E688" t="str">
        <f>IF(Crowdfunding!G688 = "failed",Crowdfunding!H688,"")</f>
        <v/>
      </c>
    </row>
    <row r="689" spans="1:5" x14ac:dyDescent="0.25">
      <c r="A689" t="str">
        <f>IF(Crowdfunding!$G$2:$G$1001 = "successful",Crowdfunding!G689,"")</f>
        <v>successful</v>
      </c>
      <c r="B689">
        <f>IF(Crowdfunding!$G$2:$G$1001 = "successful",Crowdfunding!H689,"")</f>
        <v>269</v>
      </c>
      <c r="D689" t="str">
        <f>IF(Crowdfunding!G689 = "failed",Crowdfunding!G689,"")</f>
        <v/>
      </c>
      <c r="E689" t="str">
        <f>IF(Crowdfunding!G689 = "failed",Crowdfunding!H689,"")</f>
        <v/>
      </c>
    </row>
    <row r="690" spans="1:5" x14ac:dyDescent="0.25">
      <c r="A690" t="str">
        <f>IF(Crowdfunding!$G$2:$G$1001 = "successful",Crowdfunding!G690,"")</f>
        <v>successful</v>
      </c>
      <c r="B690">
        <f>IF(Crowdfunding!$G$2:$G$1001 = "successful",Crowdfunding!H690,"")</f>
        <v>175</v>
      </c>
      <c r="D690" t="str">
        <f>IF(Crowdfunding!G690 = "failed",Crowdfunding!G690,"")</f>
        <v/>
      </c>
      <c r="E690" t="str">
        <f>IF(Crowdfunding!G690 = "failed",Crowdfunding!H690,"")</f>
        <v/>
      </c>
    </row>
    <row r="691" spans="1:5" x14ac:dyDescent="0.25">
      <c r="A691" t="str">
        <f>IF(Crowdfunding!$G$2:$G$1001 = "successful",Crowdfunding!G691,"")</f>
        <v>successful</v>
      </c>
      <c r="B691">
        <f>IF(Crowdfunding!$G$2:$G$1001 = "successful",Crowdfunding!H691,"")</f>
        <v>69</v>
      </c>
      <c r="D691" t="str">
        <f>IF(Crowdfunding!G691 = "failed",Crowdfunding!G691,"")</f>
        <v/>
      </c>
      <c r="E691" t="str">
        <f>IF(Crowdfunding!G691 = "failed",Crowdfunding!H691,"")</f>
        <v/>
      </c>
    </row>
    <row r="692" spans="1:5" x14ac:dyDescent="0.25">
      <c r="A692" t="str">
        <f>IF(Crowdfunding!$G$2:$G$1001 = "successful",Crowdfunding!G692,"")</f>
        <v>successful</v>
      </c>
      <c r="B692">
        <f>IF(Crowdfunding!$G$2:$G$1001 = "successful",Crowdfunding!H692,"")</f>
        <v>190</v>
      </c>
      <c r="D692" t="str">
        <f>IF(Crowdfunding!G692 = "failed",Crowdfunding!G692,"")</f>
        <v/>
      </c>
      <c r="E692" t="str">
        <f>IF(Crowdfunding!G692 = "failed",Crowdfunding!H692,"")</f>
        <v/>
      </c>
    </row>
    <row r="693" spans="1:5" x14ac:dyDescent="0.25">
      <c r="A693" t="str">
        <f>IF(Crowdfunding!$G$2:$G$1001 = "successful",Crowdfunding!G693,"")</f>
        <v>successful</v>
      </c>
      <c r="B693">
        <f>IF(Crowdfunding!$G$2:$G$1001 = "successful",Crowdfunding!H693,"")</f>
        <v>237</v>
      </c>
      <c r="D693" t="str">
        <f>IF(Crowdfunding!G693 = "failed",Crowdfunding!G693,"")</f>
        <v/>
      </c>
      <c r="E693" t="str">
        <f>IF(Crowdfunding!G693 = "failed",Crowdfunding!H693,"")</f>
        <v/>
      </c>
    </row>
    <row r="694" spans="1:5" x14ac:dyDescent="0.25">
      <c r="A694" t="str">
        <f>IF(Crowdfunding!$G$2:$G$1001 = "successful",Crowdfunding!G694,"")</f>
        <v/>
      </c>
      <c r="B694" t="str">
        <f>IF(Crowdfunding!$G$2:$G$1001 = "successful",Crowdfunding!H694,"")</f>
        <v/>
      </c>
      <c r="D694" t="str">
        <f>IF(Crowdfunding!G694 = "failed",Crowdfunding!G694,"")</f>
        <v>failed</v>
      </c>
      <c r="E694">
        <f>IF(Crowdfunding!G694 = "failed",Crowdfunding!H694,"")</f>
        <v>77</v>
      </c>
    </row>
    <row r="695" spans="1:5" x14ac:dyDescent="0.25">
      <c r="A695" t="str">
        <f>IF(Crowdfunding!$G$2:$G$1001 = "successful",Crowdfunding!G695,"")</f>
        <v/>
      </c>
      <c r="B695" t="str">
        <f>IF(Crowdfunding!$G$2:$G$1001 = "successful",Crowdfunding!H695,"")</f>
        <v/>
      </c>
      <c r="D695" t="str">
        <f>IF(Crowdfunding!G695 = "failed",Crowdfunding!G695,"")</f>
        <v>failed</v>
      </c>
      <c r="E695">
        <f>IF(Crowdfunding!G695 = "failed",Crowdfunding!H695,"")</f>
        <v>1748</v>
      </c>
    </row>
    <row r="696" spans="1:5" x14ac:dyDescent="0.25">
      <c r="A696" t="str">
        <f>IF(Crowdfunding!$G$2:$G$1001 = "successful",Crowdfunding!G696,"")</f>
        <v/>
      </c>
      <c r="B696" t="str">
        <f>IF(Crowdfunding!$G$2:$G$1001 = "successful",Crowdfunding!H696,"")</f>
        <v/>
      </c>
      <c r="D696" t="str">
        <f>IF(Crowdfunding!G696 = "failed",Crowdfunding!G696,"")</f>
        <v>failed</v>
      </c>
      <c r="E696">
        <f>IF(Crowdfunding!G696 = "failed",Crowdfunding!H696,"")</f>
        <v>79</v>
      </c>
    </row>
    <row r="697" spans="1:5" x14ac:dyDescent="0.25">
      <c r="A697" t="str">
        <f>IF(Crowdfunding!$G$2:$G$1001 = "successful",Crowdfunding!G697,"")</f>
        <v>successful</v>
      </c>
      <c r="B697">
        <f>IF(Crowdfunding!$G$2:$G$1001 = "successful",Crowdfunding!H697,"")</f>
        <v>196</v>
      </c>
      <c r="D697" t="str">
        <f>IF(Crowdfunding!G697 = "failed",Crowdfunding!G697,"")</f>
        <v/>
      </c>
      <c r="E697" t="str">
        <f>IF(Crowdfunding!G697 = "failed",Crowdfunding!H697,"")</f>
        <v/>
      </c>
    </row>
    <row r="698" spans="1:5" x14ac:dyDescent="0.25">
      <c r="A698" t="str">
        <f>IF(Crowdfunding!$G$2:$G$1001 = "successful",Crowdfunding!G698,"")</f>
        <v/>
      </c>
      <c r="B698" t="str">
        <f>IF(Crowdfunding!$G$2:$G$1001 = "successful",Crowdfunding!H698,"")</f>
        <v/>
      </c>
      <c r="D698" t="str">
        <f>IF(Crowdfunding!G698 = "failed",Crowdfunding!G698,"")</f>
        <v>failed</v>
      </c>
      <c r="E698">
        <f>IF(Crowdfunding!G698 = "failed",Crowdfunding!H698,"")</f>
        <v>889</v>
      </c>
    </row>
    <row r="699" spans="1:5" x14ac:dyDescent="0.25">
      <c r="A699" t="str">
        <f>IF(Crowdfunding!$G$2:$G$1001 = "successful",Crowdfunding!G699,"")</f>
        <v>successful</v>
      </c>
      <c r="B699">
        <f>IF(Crowdfunding!$G$2:$G$1001 = "successful",Crowdfunding!H699,"")</f>
        <v>7295</v>
      </c>
      <c r="D699" t="str">
        <f>IF(Crowdfunding!G699 = "failed",Crowdfunding!G699,"")</f>
        <v/>
      </c>
      <c r="E699" t="str">
        <f>IF(Crowdfunding!G699 = "failed",Crowdfunding!H699,"")</f>
        <v/>
      </c>
    </row>
    <row r="700" spans="1:5" x14ac:dyDescent="0.25">
      <c r="A700" t="str">
        <f>IF(Crowdfunding!$G$2:$G$1001 = "successful",Crowdfunding!G700,"")</f>
        <v>successful</v>
      </c>
      <c r="B700">
        <f>IF(Crowdfunding!$G$2:$G$1001 = "successful",Crowdfunding!H700,"")</f>
        <v>2893</v>
      </c>
      <c r="D700" t="str">
        <f>IF(Crowdfunding!G700 = "failed",Crowdfunding!G700,"")</f>
        <v/>
      </c>
      <c r="E700" t="str">
        <f>IF(Crowdfunding!G700 = "failed",Crowdfunding!H700,"")</f>
        <v/>
      </c>
    </row>
    <row r="701" spans="1:5" x14ac:dyDescent="0.25">
      <c r="A701" t="str">
        <f>IF(Crowdfunding!$G$2:$G$1001 = "successful",Crowdfunding!G701,"")</f>
        <v/>
      </c>
      <c r="B701" t="str">
        <f>IF(Crowdfunding!$G$2:$G$1001 = "successful",Crowdfunding!H701,"")</f>
        <v/>
      </c>
      <c r="D701" t="str">
        <f>IF(Crowdfunding!G701 = "failed",Crowdfunding!G701,"")</f>
        <v>failed</v>
      </c>
      <c r="E701">
        <f>IF(Crowdfunding!G701 = "failed",Crowdfunding!H701,"")</f>
        <v>56</v>
      </c>
    </row>
    <row r="702" spans="1:5" x14ac:dyDescent="0.25">
      <c r="A702" t="str">
        <f>IF(Crowdfunding!$G$2:$G$1001 = "successful",Crowdfunding!G702,"")</f>
        <v/>
      </c>
      <c r="B702" t="str">
        <f>IF(Crowdfunding!$G$2:$G$1001 = "successful",Crowdfunding!H702,"")</f>
        <v/>
      </c>
      <c r="D702" t="str">
        <f>IF(Crowdfunding!G702 = "failed",Crowdfunding!G702,"")</f>
        <v>failed</v>
      </c>
      <c r="E702">
        <f>IF(Crowdfunding!G702 = "failed",Crowdfunding!H702,"")</f>
        <v>1</v>
      </c>
    </row>
    <row r="703" spans="1:5" x14ac:dyDescent="0.25">
      <c r="A703" t="str">
        <f>IF(Crowdfunding!$G$2:$G$1001 = "successful",Crowdfunding!G703,"")</f>
        <v>successful</v>
      </c>
      <c r="B703">
        <f>IF(Crowdfunding!$G$2:$G$1001 = "successful",Crowdfunding!H703,"")</f>
        <v>820</v>
      </c>
      <c r="D703" t="str">
        <f>IF(Crowdfunding!G703 = "failed",Crowdfunding!G703,"")</f>
        <v/>
      </c>
      <c r="E703" t="str">
        <f>IF(Crowdfunding!G703 = "failed",Crowdfunding!H703,"")</f>
        <v/>
      </c>
    </row>
    <row r="704" spans="1:5" x14ac:dyDescent="0.25">
      <c r="A704" t="str">
        <f>IF(Crowdfunding!$G$2:$G$1001 = "successful",Crowdfunding!G704,"")</f>
        <v/>
      </c>
      <c r="B704" t="str">
        <f>IF(Crowdfunding!$G$2:$G$1001 = "successful",Crowdfunding!H704,"")</f>
        <v/>
      </c>
      <c r="D704" t="str">
        <f>IF(Crowdfunding!G704 = "failed",Crowdfunding!G704,"")</f>
        <v>failed</v>
      </c>
      <c r="E704">
        <f>IF(Crowdfunding!G704 = "failed",Crowdfunding!H704,"")</f>
        <v>83</v>
      </c>
    </row>
    <row r="705" spans="1:5" x14ac:dyDescent="0.25">
      <c r="A705" t="str">
        <f>IF(Crowdfunding!$G$2:$G$1001 = "successful",Crowdfunding!G705,"")</f>
        <v>successful</v>
      </c>
      <c r="B705">
        <f>IF(Crowdfunding!$G$2:$G$1001 = "successful",Crowdfunding!H705,"")</f>
        <v>2038</v>
      </c>
      <c r="D705" t="str">
        <f>IF(Crowdfunding!G705 = "failed",Crowdfunding!G705,"")</f>
        <v/>
      </c>
      <c r="E705" t="str">
        <f>IF(Crowdfunding!G705 = "failed",Crowdfunding!H705,"")</f>
        <v/>
      </c>
    </row>
    <row r="706" spans="1:5" x14ac:dyDescent="0.25">
      <c r="A706" t="str">
        <f>IF(Crowdfunding!$G$2:$G$1001 = "successful",Crowdfunding!G706,"")</f>
        <v>successful</v>
      </c>
      <c r="B706">
        <f>IF(Crowdfunding!$G$2:$G$1001 = "successful",Crowdfunding!H706,"")</f>
        <v>116</v>
      </c>
      <c r="D706" t="str">
        <f>IF(Crowdfunding!G706 = "failed",Crowdfunding!G706,"")</f>
        <v/>
      </c>
      <c r="E706" t="str">
        <f>IF(Crowdfunding!G706 = "failed",Crowdfunding!H706,"")</f>
        <v/>
      </c>
    </row>
    <row r="707" spans="1:5" x14ac:dyDescent="0.25">
      <c r="A707" t="str">
        <f>IF(Crowdfunding!$G$2:$G$1001 = "successful",Crowdfunding!G707,"")</f>
        <v/>
      </c>
      <c r="B707" t="str">
        <f>IF(Crowdfunding!$G$2:$G$1001 = "successful",Crowdfunding!H707,"")</f>
        <v/>
      </c>
      <c r="D707" t="str">
        <f>IF(Crowdfunding!G707 = "failed",Crowdfunding!G707,"")</f>
        <v>failed</v>
      </c>
      <c r="E707">
        <f>IF(Crowdfunding!G707 = "failed",Crowdfunding!H707,"")</f>
        <v>2025</v>
      </c>
    </row>
    <row r="708" spans="1:5" x14ac:dyDescent="0.25">
      <c r="A708" t="str">
        <f>IF(Crowdfunding!$G$2:$G$1001 = "successful",Crowdfunding!G708,"")</f>
        <v>successful</v>
      </c>
      <c r="B708">
        <f>IF(Crowdfunding!$G$2:$G$1001 = "successful",Crowdfunding!H708,"")</f>
        <v>1345</v>
      </c>
      <c r="D708" t="str">
        <f>IF(Crowdfunding!G708 = "failed",Crowdfunding!G708,"")</f>
        <v/>
      </c>
      <c r="E708" t="str">
        <f>IF(Crowdfunding!G708 = "failed",Crowdfunding!H708,"")</f>
        <v/>
      </c>
    </row>
    <row r="709" spans="1:5" x14ac:dyDescent="0.25">
      <c r="A709" t="str">
        <f>IF(Crowdfunding!$G$2:$G$1001 = "successful",Crowdfunding!G709,"")</f>
        <v>successful</v>
      </c>
      <c r="B709">
        <f>IF(Crowdfunding!$G$2:$G$1001 = "successful",Crowdfunding!H709,"")</f>
        <v>168</v>
      </c>
      <c r="D709" t="str">
        <f>IF(Crowdfunding!G709 = "failed",Crowdfunding!G709,"")</f>
        <v/>
      </c>
      <c r="E709" t="str">
        <f>IF(Crowdfunding!G709 = "failed",Crowdfunding!H709,"")</f>
        <v/>
      </c>
    </row>
    <row r="710" spans="1:5" x14ac:dyDescent="0.25">
      <c r="A710" t="str">
        <f>IF(Crowdfunding!$G$2:$G$1001 = "successful",Crowdfunding!G710,"")</f>
        <v>successful</v>
      </c>
      <c r="B710">
        <f>IF(Crowdfunding!$G$2:$G$1001 = "successful",Crowdfunding!H710,"")</f>
        <v>137</v>
      </c>
      <c r="D710" t="str">
        <f>IF(Crowdfunding!G710 = "failed",Crowdfunding!G710,"")</f>
        <v/>
      </c>
      <c r="E710" t="str">
        <f>IF(Crowdfunding!G710 = "failed",Crowdfunding!H710,"")</f>
        <v/>
      </c>
    </row>
    <row r="711" spans="1:5" x14ac:dyDescent="0.25">
      <c r="A711" t="str">
        <f>IF(Crowdfunding!$G$2:$G$1001 = "successful",Crowdfunding!G711,"")</f>
        <v>successful</v>
      </c>
      <c r="B711">
        <f>IF(Crowdfunding!$G$2:$G$1001 = "successful",Crowdfunding!H711,"")</f>
        <v>186</v>
      </c>
      <c r="D711" t="str">
        <f>IF(Crowdfunding!G711 = "failed",Crowdfunding!G711,"")</f>
        <v/>
      </c>
      <c r="E711" t="str">
        <f>IF(Crowdfunding!G711 = "failed",Crowdfunding!H711,"")</f>
        <v/>
      </c>
    </row>
    <row r="712" spans="1:5" x14ac:dyDescent="0.25">
      <c r="A712" t="str">
        <f>IF(Crowdfunding!$G$2:$G$1001 = "successful",Crowdfunding!G712,"")</f>
        <v>successful</v>
      </c>
      <c r="B712">
        <f>IF(Crowdfunding!$G$2:$G$1001 = "successful",Crowdfunding!H712,"")</f>
        <v>125</v>
      </c>
      <c r="D712" t="str">
        <f>IF(Crowdfunding!G712 = "failed",Crowdfunding!G712,"")</f>
        <v/>
      </c>
      <c r="E712" t="str">
        <f>IF(Crowdfunding!G712 = "failed",Crowdfunding!H712,"")</f>
        <v/>
      </c>
    </row>
    <row r="713" spans="1:5" x14ac:dyDescent="0.25">
      <c r="A713" t="str">
        <f>IF(Crowdfunding!$G$2:$G$1001 = "successful",Crowdfunding!G713,"")</f>
        <v/>
      </c>
      <c r="B713" t="str">
        <f>IF(Crowdfunding!$G$2:$G$1001 = "successful",Crowdfunding!H713,"")</f>
        <v/>
      </c>
      <c r="D713" t="str">
        <f>IF(Crowdfunding!G713 = "failed",Crowdfunding!G713,"")</f>
        <v>failed</v>
      </c>
      <c r="E713">
        <f>IF(Crowdfunding!G713 = "failed",Crowdfunding!H713,"")</f>
        <v>14</v>
      </c>
    </row>
    <row r="714" spans="1:5" x14ac:dyDescent="0.25">
      <c r="A714" t="str">
        <f>IF(Crowdfunding!$G$2:$G$1001 = "successful",Crowdfunding!G714,"")</f>
        <v>successful</v>
      </c>
      <c r="B714">
        <f>IF(Crowdfunding!$G$2:$G$1001 = "successful",Crowdfunding!H714,"")</f>
        <v>202</v>
      </c>
      <c r="D714" t="str">
        <f>IF(Crowdfunding!G714 = "failed",Crowdfunding!G714,"")</f>
        <v/>
      </c>
      <c r="E714" t="str">
        <f>IF(Crowdfunding!G714 = "failed",Crowdfunding!H714,"")</f>
        <v/>
      </c>
    </row>
    <row r="715" spans="1:5" x14ac:dyDescent="0.25">
      <c r="A715" t="str">
        <f>IF(Crowdfunding!$G$2:$G$1001 = "successful",Crowdfunding!G715,"")</f>
        <v>successful</v>
      </c>
      <c r="B715">
        <f>IF(Crowdfunding!$G$2:$G$1001 = "successful",Crowdfunding!H715,"")</f>
        <v>103</v>
      </c>
      <c r="D715" t="str">
        <f>IF(Crowdfunding!G715 = "failed",Crowdfunding!G715,"")</f>
        <v/>
      </c>
      <c r="E715" t="str">
        <f>IF(Crowdfunding!G715 = "failed",Crowdfunding!H715,"")</f>
        <v/>
      </c>
    </row>
    <row r="716" spans="1:5" x14ac:dyDescent="0.25">
      <c r="A716" t="str">
        <f>IF(Crowdfunding!$G$2:$G$1001 = "successful",Crowdfunding!G716,"")</f>
        <v>successful</v>
      </c>
      <c r="B716">
        <f>IF(Crowdfunding!$G$2:$G$1001 = "successful",Crowdfunding!H716,"")</f>
        <v>1785</v>
      </c>
      <c r="D716" t="str">
        <f>IF(Crowdfunding!G716 = "failed",Crowdfunding!G716,"")</f>
        <v/>
      </c>
      <c r="E716" t="str">
        <f>IF(Crowdfunding!G716 = "failed",Crowdfunding!H716,"")</f>
        <v/>
      </c>
    </row>
    <row r="717" spans="1:5" x14ac:dyDescent="0.25">
      <c r="A717" t="str">
        <f>IF(Crowdfunding!$G$2:$G$1001 = "successful",Crowdfunding!G717,"")</f>
        <v/>
      </c>
      <c r="B717" t="str">
        <f>IF(Crowdfunding!$G$2:$G$1001 = "successful",Crowdfunding!H717,"")</f>
        <v/>
      </c>
      <c r="D717" t="str">
        <f>IF(Crowdfunding!G717 = "failed",Crowdfunding!G717,"")</f>
        <v>failed</v>
      </c>
      <c r="E717">
        <f>IF(Crowdfunding!G717 = "failed",Crowdfunding!H717,"")</f>
        <v>656</v>
      </c>
    </row>
    <row r="718" spans="1:5" x14ac:dyDescent="0.25">
      <c r="A718" t="str">
        <f>IF(Crowdfunding!$G$2:$G$1001 = "successful",Crowdfunding!G718,"")</f>
        <v>successful</v>
      </c>
      <c r="B718">
        <f>IF(Crowdfunding!$G$2:$G$1001 = "successful",Crowdfunding!H718,"")</f>
        <v>157</v>
      </c>
      <c r="D718" t="str">
        <f>IF(Crowdfunding!G718 = "failed",Crowdfunding!G718,"")</f>
        <v/>
      </c>
      <c r="E718" t="str">
        <f>IF(Crowdfunding!G718 = "failed",Crowdfunding!H718,"")</f>
        <v/>
      </c>
    </row>
    <row r="719" spans="1:5" x14ac:dyDescent="0.25">
      <c r="A719" t="str">
        <f>IF(Crowdfunding!$G$2:$G$1001 = "successful",Crowdfunding!G719,"")</f>
        <v>successful</v>
      </c>
      <c r="B719">
        <f>IF(Crowdfunding!$G$2:$G$1001 = "successful",Crowdfunding!H719,"")</f>
        <v>555</v>
      </c>
      <c r="D719" t="str">
        <f>IF(Crowdfunding!G719 = "failed",Crowdfunding!G719,"")</f>
        <v/>
      </c>
      <c r="E719" t="str">
        <f>IF(Crowdfunding!G719 = "failed",Crowdfunding!H719,"")</f>
        <v/>
      </c>
    </row>
    <row r="720" spans="1:5" x14ac:dyDescent="0.25">
      <c r="A720" t="str">
        <f>IF(Crowdfunding!$G$2:$G$1001 = "successful",Crowdfunding!G720,"")</f>
        <v>successful</v>
      </c>
      <c r="B720">
        <f>IF(Crowdfunding!$G$2:$G$1001 = "successful",Crowdfunding!H720,"")</f>
        <v>297</v>
      </c>
      <c r="D720" t="str">
        <f>IF(Crowdfunding!G720 = "failed",Crowdfunding!G720,"")</f>
        <v/>
      </c>
      <c r="E720" t="str">
        <f>IF(Crowdfunding!G720 = "failed",Crowdfunding!H720,"")</f>
        <v/>
      </c>
    </row>
    <row r="721" spans="1:5" x14ac:dyDescent="0.25">
      <c r="A721" t="str">
        <f>IF(Crowdfunding!$G$2:$G$1001 = "successful",Crowdfunding!G721,"")</f>
        <v>successful</v>
      </c>
      <c r="B721">
        <f>IF(Crowdfunding!$G$2:$G$1001 = "successful",Crowdfunding!H721,"")</f>
        <v>123</v>
      </c>
      <c r="D721" t="str">
        <f>IF(Crowdfunding!G721 = "failed",Crowdfunding!G721,"")</f>
        <v/>
      </c>
      <c r="E721" t="str">
        <f>IF(Crowdfunding!G721 = "failed",Crowdfunding!H721,"")</f>
        <v/>
      </c>
    </row>
    <row r="722" spans="1:5" x14ac:dyDescent="0.25">
      <c r="A722" t="str">
        <f>IF(Crowdfunding!$G$2:$G$1001 = "successful",Crowdfunding!G722,"")</f>
        <v/>
      </c>
      <c r="B722" t="str">
        <f>IF(Crowdfunding!$G$2:$G$1001 = "successful",Crowdfunding!H722,"")</f>
        <v/>
      </c>
      <c r="D722" t="str">
        <f>IF(Crowdfunding!G722 = "failed",Crowdfunding!G722,"")</f>
        <v/>
      </c>
      <c r="E722" t="str">
        <f>IF(Crowdfunding!G722 = "failed",Crowdfunding!H722,"")</f>
        <v/>
      </c>
    </row>
    <row r="723" spans="1:5" x14ac:dyDescent="0.25">
      <c r="A723" t="str">
        <f>IF(Crowdfunding!$G$2:$G$1001 = "successful",Crowdfunding!G723,"")</f>
        <v/>
      </c>
      <c r="B723" t="str">
        <f>IF(Crowdfunding!$G$2:$G$1001 = "successful",Crowdfunding!H723,"")</f>
        <v/>
      </c>
      <c r="D723" t="str">
        <f>IF(Crowdfunding!G723 = "failed",Crowdfunding!G723,"")</f>
        <v/>
      </c>
      <c r="E723" t="str">
        <f>IF(Crowdfunding!G723 = "failed",Crowdfunding!H723,"")</f>
        <v/>
      </c>
    </row>
    <row r="724" spans="1:5" x14ac:dyDescent="0.25">
      <c r="A724" t="str">
        <f>IF(Crowdfunding!$G$2:$G$1001 = "successful",Crowdfunding!G724,"")</f>
        <v>successful</v>
      </c>
      <c r="B724">
        <f>IF(Crowdfunding!$G$2:$G$1001 = "successful",Crowdfunding!H724,"")</f>
        <v>3036</v>
      </c>
      <c r="D724" t="str">
        <f>IF(Crowdfunding!G724 = "failed",Crowdfunding!G724,"")</f>
        <v/>
      </c>
      <c r="E724" t="str">
        <f>IF(Crowdfunding!G724 = "failed",Crowdfunding!H724,"")</f>
        <v/>
      </c>
    </row>
    <row r="725" spans="1:5" x14ac:dyDescent="0.25">
      <c r="A725" t="str">
        <f>IF(Crowdfunding!$G$2:$G$1001 = "successful",Crowdfunding!G725,"")</f>
        <v>successful</v>
      </c>
      <c r="B725">
        <f>IF(Crowdfunding!$G$2:$G$1001 = "successful",Crowdfunding!H725,"")</f>
        <v>144</v>
      </c>
      <c r="D725" t="str">
        <f>IF(Crowdfunding!G725 = "failed",Crowdfunding!G725,"")</f>
        <v/>
      </c>
      <c r="E725" t="str">
        <f>IF(Crowdfunding!G725 = "failed",Crowdfunding!H725,"")</f>
        <v/>
      </c>
    </row>
    <row r="726" spans="1:5" x14ac:dyDescent="0.25">
      <c r="A726" t="str">
        <f>IF(Crowdfunding!$G$2:$G$1001 = "successful",Crowdfunding!G726,"")</f>
        <v>successful</v>
      </c>
      <c r="B726">
        <f>IF(Crowdfunding!$G$2:$G$1001 = "successful",Crowdfunding!H726,"")</f>
        <v>121</v>
      </c>
      <c r="D726" t="str">
        <f>IF(Crowdfunding!G726 = "failed",Crowdfunding!G726,"")</f>
        <v/>
      </c>
      <c r="E726" t="str">
        <f>IF(Crowdfunding!G726 = "failed",Crowdfunding!H726,"")</f>
        <v/>
      </c>
    </row>
    <row r="727" spans="1:5" x14ac:dyDescent="0.25">
      <c r="A727" t="str">
        <f>IF(Crowdfunding!$G$2:$G$1001 = "successful",Crowdfunding!G727,"")</f>
        <v/>
      </c>
      <c r="B727" t="str">
        <f>IF(Crowdfunding!$G$2:$G$1001 = "successful",Crowdfunding!H727,"")</f>
        <v/>
      </c>
      <c r="D727" t="str">
        <f>IF(Crowdfunding!G727 = "failed",Crowdfunding!G727,"")</f>
        <v>failed</v>
      </c>
      <c r="E727">
        <f>IF(Crowdfunding!G727 = "failed",Crowdfunding!H727,"")</f>
        <v>1596</v>
      </c>
    </row>
    <row r="728" spans="1:5" x14ac:dyDescent="0.25">
      <c r="A728" t="str">
        <f>IF(Crowdfunding!$G$2:$G$1001 = "successful",Crowdfunding!G728,"")</f>
        <v/>
      </c>
      <c r="B728" t="str">
        <f>IF(Crowdfunding!$G$2:$G$1001 = "successful",Crowdfunding!H728,"")</f>
        <v/>
      </c>
      <c r="D728" t="str">
        <f>IF(Crowdfunding!G728 = "failed",Crowdfunding!G728,"")</f>
        <v/>
      </c>
      <c r="E728" t="str">
        <f>IF(Crowdfunding!G728 = "failed",Crowdfunding!H728,"")</f>
        <v/>
      </c>
    </row>
    <row r="729" spans="1:5" x14ac:dyDescent="0.25">
      <c r="A729" t="str">
        <f>IF(Crowdfunding!$G$2:$G$1001 = "successful",Crowdfunding!G729,"")</f>
        <v>successful</v>
      </c>
      <c r="B729">
        <f>IF(Crowdfunding!$G$2:$G$1001 = "successful",Crowdfunding!H729,"")</f>
        <v>181</v>
      </c>
      <c r="D729" t="str">
        <f>IF(Crowdfunding!G729 = "failed",Crowdfunding!G729,"")</f>
        <v/>
      </c>
      <c r="E729" t="str">
        <f>IF(Crowdfunding!G729 = "failed",Crowdfunding!H729,"")</f>
        <v/>
      </c>
    </row>
    <row r="730" spans="1:5" x14ac:dyDescent="0.25">
      <c r="A730" t="str">
        <f>IF(Crowdfunding!$G$2:$G$1001 = "successful",Crowdfunding!G730,"")</f>
        <v/>
      </c>
      <c r="B730" t="str">
        <f>IF(Crowdfunding!$G$2:$G$1001 = "successful",Crowdfunding!H730,"")</f>
        <v/>
      </c>
      <c r="D730" t="str">
        <f>IF(Crowdfunding!G730 = "failed",Crowdfunding!G730,"")</f>
        <v>failed</v>
      </c>
      <c r="E730">
        <f>IF(Crowdfunding!G730 = "failed",Crowdfunding!H730,"")</f>
        <v>10</v>
      </c>
    </row>
    <row r="731" spans="1:5" x14ac:dyDescent="0.25">
      <c r="A731" t="str">
        <f>IF(Crowdfunding!$G$2:$G$1001 = "successful",Crowdfunding!G731,"")</f>
        <v>successful</v>
      </c>
      <c r="B731">
        <f>IF(Crowdfunding!$G$2:$G$1001 = "successful",Crowdfunding!H731,"")</f>
        <v>122</v>
      </c>
      <c r="D731" t="str">
        <f>IF(Crowdfunding!G731 = "failed",Crowdfunding!G731,"")</f>
        <v/>
      </c>
      <c r="E731" t="str">
        <f>IF(Crowdfunding!G731 = "failed",Crowdfunding!H731,"")</f>
        <v/>
      </c>
    </row>
    <row r="732" spans="1:5" x14ac:dyDescent="0.25">
      <c r="A732" t="str">
        <f>IF(Crowdfunding!$G$2:$G$1001 = "successful",Crowdfunding!G732,"")</f>
        <v>successful</v>
      </c>
      <c r="B732">
        <f>IF(Crowdfunding!$G$2:$G$1001 = "successful",Crowdfunding!H732,"")</f>
        <v>1071</v>
      </c>
      <c r="D732" t="str">
        <f>IF(Crowdfunding!G732 = "failed",Crowdfunding!G732,"")</f>
        <v/>
      </c>
      <c r="E732" t="str">
        <f>IF(Crowdfunding!G732 = "failed",Crowdfunding!H732,"")</f>
        <v/>
      </c>
    </row>
    <row r="733" spans="1:5" x14ac:dyDescent="0.25">
      <c r="A733" t="str">
        <f>IF(Crowdfunding!$G$2:$G$1001 = "successful",Crowdfunding!G733,"")</f>
        <v/>
      </c>
      <c r="B733" t="str">
        <f>IF(Crowdfunding!$G$2:$G$1001 = "successful",Crowdfunding!H733,"")</f>
        <v/>
      </c>
      <c r="D733" t="str">
        <f>IF(Crowdfunding!G733 = "failed",Crowdfunding!G733,"")</f>
        <v/>
      </c>
      <c r="E733" t="str">
        <f>IF(Crowdfunding!G733 = "failed",Crowdfunding!H733,"")</f>
        <v/>
      </c>
    </row>
    <row r="734" spans="1:5" x14ac:dyDescent="0.25">
      <c r="A734" t="str">
        <f>IF(Crowdfunding!$G$2:$G$1001 = "successful",Crowdfunding!G734,"")</f>
        <v/>
      </c>
      <c r="B734" t="str">
        <f>IF(Crowdfunding!$G$2:$G$1001 = "successful",Crowdfunding!H734,"")</f>
        <v/>
      </c>
      <c r="D734" t="str">
        <f>IF(Crowdfunding!G734 = "failed",Crowdfunding!G734,"")</f>
        <v>failed</v>
      </c>
      <c r="E734">
        <f>IF(Crowdfunding!G734 = "failed",Crowdfunding!H734,"")</f>
        <v>1121</v>
      </c>
    </row>
    <row r="735" spans="1:5" x14ac:dyDescent="0.25">
      <c r="A735" t="str">
        <f>IF(Crowdfunding!$G$2:$G$1001 = "successful",Crowdfunding!G735,"")</f>
        <v>successful</v>
      </c>
      <c r="B735">
        <f>IF(Crowdfunding!$G$2:$G$1001 = "successful",Crowdfunding!H735,"")</f>
        <v>980</v>
      </c>
      <c r="D735" t="str">
        <f>IF(Crowdfunding!G735 = "failed",Crowdfunding!G735,"")</f>
        <v/>
      </c>
      <c r="E735" t="str">
        <f>IF(Crowdfunding!G735 = "failed",Crowdfunding!H735,"")</f>
        <v/>
      </c>
    </row>
    <row r="736" spans="1:5" x14ac:dyDescent="0.25">
      <c r="A736" t="str">
        <f>IF(Crowdfunding!$G$2:$G$1001 = "successful",Crowdfunding!G736,"")</f>
        <v>successful</v>
      </c>
      <c r="B736">
        <f>IF(Crowdfunding!$G$2:$G$1001 = "successful",Crowdfunding!H736,"")</f>
        <v>536</v>
      </c>
      <c r="D736" t="str">
        <f>IF(Crowdfunding!G736 = "failed",Crowdfunding!G736,"")</f>
        <v/>
      </c>
      <c r="E736" t="str">
        <f>IF(Crowdfunding!G736 = "failed",Crowdfunding!H736,"")</f>
        <v/>
      </c>
    </row>
    <row r="737" spans="1:5" x14ac:dyDescent="0.25">
      <c r="A737" t="str">
        <f>IF(Crowdfunding!$G$2:$G$1001 = "successful",Crowdfunding!G737,"")</f>
        <v>successful</v>
      </c>
      <c r="B737">
        <f>IF(Crowdfunding!$G$2:$G$1001 = "successful",Crowdfunding!H737,"")</f>
        <v>1991</v>
      </c>
      <c r="D737" t="str">
        <f>IF(Crowdfunding!G737 = "failed",Crowdfunding!G737,"")</f>
        <v/>
      </c>
      <c r="E737" t="str">
        <f>IF(Crowdfunding!G737 = "failed",Crowdfunding!H737,"")</f>
        <v/>
      </c>
    </row>
    <row r="738" spans="1:5" x14ac:dyDescent="0.25">
      <c r="A738" t="str">
        <f>IF(Crowdfunding!$G$2:$G$1001 = "successful",Crowdfunding!G738,"")</f>
        <v/>
      </c>
      <c r="B738" t="str">
        <f>IF(Crowdfunding!$G$2:$G$1001 = "successful",Crowdfunding!H738,"")</f>
        <v/>
      </c>
      <c r="D738" t="str">
        <f>IF(Crowdfunding!G738 = "failed",Crowdfunding!G738,"")</f>
        <v/>
      </c>
      <c r="E738" t="str">
        <f>IF(Crowdfunding!G738 = "failed",Crowdfunding!H738,"")</f>
        <v/>
      </c>
    </row>
    <row r="739" spans="1:5" x14ac:dyDescent="0.25">
      <c r="A739" t="str">
        <f>IF(Crowdfunding!$G$2:$G$1001 = "successful",Crowdfunding!G739,"")</f>
        <v>successful</v>
      </c>
      <c r="B739">
        <f>IF(Crowdfunding!$G$2:$G$1001 = "successful",Crowdfunding!H739,"")</f>
        <v>180</v>
      </c>
      <c r="D739" t="str">
        <f>IF(Crowdfunding!G739 = "failed",Crowdfunding!G739,"")</f>
        <v/>
      </c>
      <c r="E739" t="str">
        <f>IF(Crowdfunding!G739 = "failed",Crowdfunding!H739,"")</f>
        <v/>
      </c>
    </row>
    <row r="740" spans="1:5" x14ac:dyDescent="0.25">
      <c r="A740" t="str">
        <f>IF(Crowdfunding!$G$2:$G$1001 = "successful",Crowdfunding!G740,"")</f>
        <v/>
      </c>
      <c r="B740" t="str">
        <f>IF(Crowdfunding!$G$2:$G$1001 = "successful",Crowdfunding!H740,"")</f>
        <v/>
      </c>
      <c r="D740" t="str">
        <f>IF(Crowdfunding!G740 = "failed",Crowdfunding!G740,"")</f>
        <v>failed</v>
      </c>
      <c r="E740">
        <f>IF(Crowdfunding!G740 = "failed",Crowdfunding!H740,"")</f>
        <v>15</v>
      </c>
    </row>
    <row r="741" spans="1:5" x14ac:dyDescent="0.25">
      <c r="A741" t="str">
        <f>IF(Crowdfunding!$G$2:$G$1001 = "successful",Crowdfunding!G741,"")</f>
        <v/>
      </c>
      <c r="B741" t="str">
        <f>IF(Crowdfunding!$G$2:$G$1001 = "successful",Crowdfunding!H741,"")</f>
        <v/>
      </c>
      <c r="D741" t="str">
        <f>IF(Crowdfunding!G741 = "failed",Crowdfunding!G741,"")</f>
        <v>failed</v>
      </c>
      <c r="E741">
        <f>IF(Crowdfunding!G741 = "failed",Crowdfunding!H741,"")</f>
        <v>191</v>
      </c>
    </row>
    <row r="742" spans="1:5" x14ac:dyDescent="0.25">
      <c r="A742" t="str">
        <f>IF(Crowdfunding!$G$2:$G$1001 = "successful",Crowdfunding!G742,"")</f>
        <v/>
      </c>
      <c r="B742" t="str">
        <f>IF(Crowdfunding!$G$2:$G$1001 = "successful",Crowdfunding!H742,"")</f>
        <v/>
      </c>
      <c r="D742" t="str">
        <f>IF(Crowdfunding!G742 = "failed",Crowdfunding!G742,"")</f>
        <v>failed</v>
      </c>
      <c r="E742">
        <f>IF(Crowdfunding!G742 = "failed",Crowdfunding!H742,"")</f>
        <v>16</v>
      </c>
    </row>
    <row r="743" spans="1:5" x14ac:dyDescent="0.25">
      <c r="A743" t="str">
        <f>IF(Crowdfunding!$G$2:$G$1001 = "successful",Crowdfunding!G743,"")</f>
        <v>successful</v>
      </c>
      <c r="B743">
        <f>IF(Crowdfunding!$G$2:$G$1001 = "successful",Crowdfunding!H743,"")</f>
        <v>130</v>
      </c>
      <c r="D743" t="str">
        <f>IF(Crowdfunding!G743 = "failed",Crowdfunding!G743,"")</f>
        <v/>
      </c>
      <c r="E743" t="str">
        <f>IF(Crowdfunding!G743 = "failed",Crowdfunding!H743,"")</f>
        <v/>
      </c>
    </row>
    <row r="744" spans="1:5" x14ac:dyDescent="0.25">
      <c r="A744" t="str">
        <f>IF(Crowdfunding!$G$2:$G$1001 = "successful",Crowdfunding!G744,"")</f>
        <v>successful</v>
      </c>
      <c r="B744">
        <f>IF(Crowdfunding!$G$2:$G$1001 = "successful",Crowdfunding!H744,"")</f>
        <v>122</v>
      </c>
      <c r="D744" t="str">
        <f>IF(Crowdfunding!G744 = "failed",Crowdfunding!G744,"")</f>
        <v/>
      </c>
      <c r="E744" t="str">
        <f>IF(Crowdfunding!G744 = "failed",Crowdfunding!H744,"")</f>
        <v/>
      </c>
    </row>
    <row r="745" spans="1:5" x14ac:dyDescent="0.25">
      <c r="A745" t="str">
        <f>IF(Crowdfunding!$G$2:$G$1001 = "successful",Crowdfunding!G745,"")</f>
        <v/>
      </c>
      <c r="B745" t="str">
        <f>IF(Crowdfunding!$G$2:$G$1001 = "successful",Crowdfunding!H745,"")</f>
        <v/>
      </c>
      <c r="D745" t="str">
        <f>IF(Crowdfunding!G745 = "failed",Crowdfunding!G745,"")</f>
        <v>failed</v>
      </c>
      <c r="E745">
        <f>IF(Crowdfunding!G745 = "failed",Crowdfunding!H745,"")</f>
        <v>17</v>
      </c>
    </row>
    <row r="746" spans="1:5" x14ac:dyDescent="0.25">
      <c r="A746" t="str">
        <f>IF(Crowdfunding!$G$2:$G$1001 = "successful",Crowdfunding!G746,"")</f>
        <v>successful</v>
      </c>
      <c r="B746">
        <f>IF(Crowdfunding!$G$2:$G$1001 = "successful",Crowdfunding!H746,"")</f>
        <v>140</v>
      </c>
      <c r="D746" t="str">
        <f>IF(Crowdfunding!G746 = "failed",Crowdfunding!G746,"")</f>
        <v/>
      </c>
      <c r="E746" t="str">
        <f>IF(Crowdfunding!G746 = "failed",Crowdfunding!H746,"")</f>
        <v/>
      </c>
    </row>
    <row r="747" spans="1:5" x14ac:dyDescent="0.25">
      <c r="A747" t="str">
        <f>IF(Crowdfunding!$G$2:$G$1001 = "successful",Crowdfunding!G747,"")</f>
        <v/>
      </c>
      <c r="B747" t="str">
        <f>IF(Crowdfunding!$G$2:$G$1001 = "successful",Crowdfunding!H747,"")</f>
        <v/>
      </c>
      <c r="D747" t="str">
        <f>IF(Crowdfunding!G747 = "failed",Crowdfunding!G747,"")</f>
        <v>failed</v>
      </c>
      <c r="E747">
        <f>IF(Crowdfunding!G747 = "failed",Crowdfunding!H747,"")</f>
        <v>34</v>
      </c>
    </row>
    <row r="748" spans="1:5" x14ac:dyDescent="0.25">
      <c r="A748" t="str">
        <f>IF(Crowdfunding!$G$2:$G$1001 = "successful",Crowdfunding!G748,"")</f>
        <v>successful</v>
      </c>
      <c r="B748">
        <f>IF(Crowdfunding!$G$2:$G$1001 = "successful",Crowdfunding!H748,"")</f>
        <v>3388</v>
      </c>
      <c r="D748" t="str">
        <f>IF(Crowdfunding!G748 = "failed",Crowdfunding!G748,"")</f>
        <v/>
      </c>
      <c r="E748" t="str">
        <f>IF(Crowdfunding!G748 = "failed",Crowdfunding!H748,"")</f>
        <v/>
      </c>
    </row>
    <row r="749" spans="1:5" x14ac:dyDescent="0.25">
      <c r="A749" t="str">
        <f>IF(Crowdfunding!$G$2:$G$1001 = "successful",Crowdfunding!G749,"")</f>
        <v>successful</v>
      </c>
      <c r="B749">
        <f>IF(Crowdfunding!$G$2:$G$1001 = "successful",Crowdfunding!H749,"")</f>
        <v>280</v>
      </c>
      <c r="D749" t="str">
        <f>IF(Crowdfunding!G749 = "failed",Crowdfunding!G749,"")</f>
        <v/>
      </c>
      <c r="E749" t="str">
        <f>IF(Crowdfunding!G749 = "failed",Crowdfunding!H749,"")</f>
        <v/>
      </c>
    </row>
    <row r="750" spans="1:5" x14ac:dyDescent="0.25">
      <c r="A750" t="str">
        <f>IF(Crowdfunding!$G$2:$G$1001 = "successful",Crowdfunding!G750,"")</f>
        <v/>
      </c>
      <c r="B750" t="str">
        <f>IF(Crowdfunding!$G$2:$G$1001 = "successful",Crowdfunding!H750,"")</f>
        <v/>
      </c>
      <c r="D750" t="str">
        <f>IF(Crowdfunding!G750 = "failed",Crowdfunding!G750,"")</f>
        <v/>
      </c>
      <c r="E750" t="str">
        <f>IF(Crowdfunding!G750 = "failed",Crowdfunding!H750,"")</f>
        <v/>
      </c>
    </row>
    <row r="751" spans="1:5" x14ac:dyDescent="0.25">
      <c r="A751" t="str">
        <f>IF(Crowdfunding!$G$2:$G$1001 = "successful",Crowdfunding!G751,"")</f>
        <v>successful</v>
      </c>
      <c r="B751">
        <f>IF(Crowdfunding!$G$2:$G$1001 = "successful",Crowdfunding!H751,"")</f>
        <v>366</v>
      </c>
      <c r="D751" t="str">
        <f>IF(Crowdfunding!G751 = "failed",Crowdfunding!G751,"")</f>
        <v/>
      </c>
      <c r="E751" t="str">
        <f>IF(Crowdfunding!G751 = "failed",Crowdfunding!H751,"")</f>
        <v/>
      </c>
    </row>
    <row r="752" spans="1:5" x14ac:dyDescent="0.25">
      <c r="A752" t="str">
        <f>IF(Crowdfunding!$G$2:$G$1001 = "successful",Crowdfunding!G752,"")</f>
        <v/>
      </c>
      <c r="B752" t="str">
        <f>IF(Crowdfunding!$G$2:$G$1001 = "successful",Crowdfunding!H752,"")</f>
        <v/>
      </c>
      <c r="D752" t="str">
        <f>IF(Crowdfunding!G752 = "failed",Crowdfunding!G752,"")</f>
        <v>failed</v>
      </c>
      <c r="E752">
        <f>IF(Crowdfunding!G752 = "failed",Crowdfunding!H752,"")</f>
        <v>1</v>
      </c>
    </row>
    <row r="753" spans="1:5" x14ac:dyDescent="0.25">
      <c r="A753" t="str">
        <f>IF(Crowdfunding!$G$2:$G$1001 = "successful",Crowdfunding!G753,"")</f>
        <v>successful</v>
      </c>
      <c r="B753">
        <f>IF(Crowdfunding!$G$2:$G$1001 = "successful",Crowdfunding!H753,"")</f>
        <v>270</v>
      </c>
      <c r="D753" t="str">
        <f>IF(Crowdfunding!G753 = "failed",Crowdfunding!G753,"")</f>
        <v/>
      </c>
      <c r="E753" t="str">
        <f>IF(Crowdfunding!G753 = "failed",Crowdfunding!H753,"")</f>
        <v/>
      </c>
    </row>
    <row r="754" spans="1:5" x14ac:dyDescent="0.25">
      <c r="A754" t="str">
        <f>IF(Crowdfunding!$G$2:$G$1001 = "successful",Crowdfunding!G754,"")</f>
        <v/>
      </c>
      <c r="B754" t="str">
        <f>IF(Crowdfunding!$G$2:$G$1001 = "successful",Crowdfunding!H754,"")</f>
        <v/>
      </c>
      <c r="D754" t="str">
        <f>IF(Crowdfunding!G754 = "failed",Crowdfunding!G754,"")</f>
        <v/>
      </c>
      <c r="E754" t="str">
        <f>IF(Crowdfunding!G754 = "failed",Crowdfunding!H754,"")</f>
        <v/>
      </c>
    </row>
    <row r="755" spans="1:5" x14ac:dyDescent="0.25">
      <c r="A755" t="str">
        <f>IF(Crowdfunding!$G$2:$G$1001 = "successful",Crowdfunding!G755,"")</f>
        <v>successful</v>
      </c>
      <c r="B755">
        <f>IF(Crowdfunding!$G$2:$G$1001 = "successful",Crowdfunding!H755,"")</f>
        <v>137</v>
      </c>
      <c r="D755" t="str">
        <f>IF(Crowdfunding!G755 = "failed",Crowdfunding!G755,"")</f>
        <v/>
      </c>
      <c r="E755" t="str">
        <f>IF(Crowdfunding!G755 = "failed",Crowdfunding!H755,"")</f>
        <v/>
      </c>
    </row>
    <row r="756" spans="1:5" x14ac:dyDescent="0.25">
      <c r="A756" t="str">
        <f>IF(Crowdfunding!$G$2:$G$1001 = "successful",Crowdfunding!G756,"")</f>
        <v>successful</v>
      </c>
      <c r="B756">
        <f>IF(Crowdfunding!$G$2:$G$1001 = "successful",Crowdfunding!H756,"")</f>
        <v>3205</v>
      </c>
      <c r="D756" t="str">
        <f>IF(Crowdfunding!G756 = "failed",Crowdfunding!G756,"")</f>
        <v/>
      </c>
      <c r="E756" t="str">
        <f>IF(Crowdfunding!G756 = "failed",Crowdfunding!H756,"")</f>
        <v/>
      </c>
    </row>
    <row r="757" spans="1:5" x14ac:dyDescent="0.25">
      <c r="A757" t="str">
        <f>IF(Crowdfunding!$G$2:$G$1001 = "successful",Crowdfunding!G757,"")</f>
        <v>successful</v>
      </c>
      <c r="B757">
        <f>IF(Crowdfunding!$G$2:$G$1001 = "successful",Crowdfunding!H757,"")</f>
        <v>288</v>
      </c>
      <c r="D757" t="str">
        <f>IF(Crowdfunding!G757 = "failed",Crowdfunding!G757,"")</f>
        <v/>
      </c>
      <c r="E757" t="str">
        <f>IF(Crowdfunding!G757 = "failed",Crowdfunding!H757,"")</f>
        <v/>
      </c>
    </row>
    <row r="758" spans="1:5" x14ac:dyDescent="0.25">
      <c r="A758" t="str">
        <f>IF(Crowdfunding!$G$2:$G$1001 = "successful",Crowdfunding!G758,"")</f>
        <v>successful</v>
      </c>
      <c r="B758">
        <f>IF(Crowdfunding!$G$2:$G$1001 = "successful",Crowdfunding!H758,"")</f>
        <v>148</v>
      </c>
      <c r="D758" t="str">
        <f>IF(Crowdfunding!G758 = "failed",Crowdfunding!G758,"")</f>
        <v/>
      </c>
      <c r="E758" t="str">
        <f>IF(Crowdfunding!G758 = "failed",Crowdfunding!H758,"")</f>
        <v/>
      </c>
    </row>
    <row r="759" spans="1:5" x14ac:dyDescent="0.25">
      <c r="A759" t="str">
        <f>IF(Crowdfunding!$G$2:$G$1001 = "successful",Crowdfunding!G759,"")</f>
        <v>successful</v>
      </c>
      <c r="B759">
        <f>IF(Crowdfunding!$G$2:$G$1001 = "successful",Crowdfunding!H759,"")</f>
        <v>114</v>
      </c>
      <c r="D759" t="str">
        <f>IF(Crowdfunding!G759 = "failed",Crowdfunding!G759,"")</f>
        <v/>
      </c>
      <c r="E759" t="str">
        <f>IF(Crowdfunding!G759 = "failed",Crowdfunding!H759,"")</f>
        <v/>
      </c>
    </row>
    <row r="760" spans="1:5" x14ac:dyDescent="0.25">
      <c r="A760" t="str">
        <f>IF(Crowdfunding!$G$2:$G$1001 = "successful",Crowdfunding!G760,"")</f>
        <v>successful</v>
      </c>
      <c r="B760">
        <f>IF(Crowdfunding!$G$2:$G$1001 = "successful",Crowdfunding!H760,"")</f>
        <v>1518</v>
      </c>
      <c r="D760" t="str">
        <f>IF(Crowdfunding!G760 = "failed",Crowdfunding!G760,"")</f>
        <v/>
      </c>
      <c r="E760" t="str">
        <f>IF(Crowdfunding!G760 = "failed",Crowdfunding!H760,"")</f>
        <v/>
      </c>
    </row>
    <row r="761" spans="1:5" x14ac:dyDescent="0.25">
      <c r="A761" t="str">
        <f>IF(Crowdfunding!$G$2:$G$1001 = "successful",Crowdfunding!G761,"")</f>
        <v/>
      </c>
      <c r="B761" t="str">
        <f>IF(Crowdfunding!$G$2:$G$1001 = "successful",Crowdfunding!H761,"")</f>
        <v/>
      </c>
      <c r="D761" t="str">
        <f>IF(Crowdfunding!G761 = "failed",Crowdfunding!G761,"")</f>
        <v>failed</v>
      </c>
      <c r="E761">
        <f>IF(Crowdfunding!G761 = "failed",Crowdfunding!H761,"")</f>
        <v>1274</v>
      </c>
    </row>
    <row r="762" spans="1:5" x14ac:dyDescent="0.25">
      <c r="A762" t="str">
        <f>IF(Crowdfunding!$G$2:$G$1001 = "successful",Crowdfunding!G762,"")</f>
        <v/>
      </c>
      <c r="B762" t="str">
        <f>IF(Crowdfunding!$G$2:$G$1001 = "successful",Crowdfunding!H762,"")</f>
        <v/>
      </c>
      <c r="D762" t="str">
        <f>IF(Crowdfunding!G762 = "failed",Crowdfunding!G762,"")</f>
        <v>failed</v>
      </c>
      <c r="E762">
        <f>IF(Crowdfunding!G762 = "failed",Crowdfunding!H762,"")</f>
        <v>210</v>
      </c>
    </row>
    <row r="763" spans="1:5" x14ac:dyDescent="0.25">
      <c r="A763" t="str">
        <f>IF(Crowdfunding!$G$2:$G$1001 = "successful",Crowdfunding!G763,"")</f>
        <v>successful</v>
      </c>
      <c r="B763">
        <f>IF(Crowdfunding!$G$2:$G$1001 = "successful",Crowdfunding!H763,"")</f>
        <v>166</v>
      </c>
      <c r="D763" t="str">
        <f>IF(Crowdfunding!G763 = "failed",Crowdfunding!G763,"")</f>
        <v/>
      </c>
      <c r="E763" t="str">
        <f>IF(Crowdfunding!G763 = "failed",Crowdfunding!H763,"")</f>
        <v/>
      </c>
    </row>
    <row r="764" spans="1:5" x14ac:dyDescent="0.25">
      <c r="A764" t="str">
        <f>IF(Crowdfunding!$G$2:$G$1001 = "successful",Crowdfunding!G764,"")</f>
        <v>successful</v>
      </c>
      <c r="B764">
        <f>IF(Crowdfunding!$G$2:$G$1001 = "successful",Crowdfunding!H764,"")</f>
        <v>100</v>
      </c>
      <c r="D764" t="str">
        <f>IF(Crowdfunding!G764 = "failed",Crowdfunding!G764,"")</f>
        <v/>
      </c>
      <c r="E764" t="str">
        <f>IF(Crowdfunding!G764 = "failed",Crowdfunding!H764,"")</f>
        <v/>
      </c>
    </row>
    <row r="765" spans="1:5" x14ac:dyDescent="0.25">
      <c r="A765" t="str">
        <f>IF(Crowdfunding!$G$2:$G$1001 = "successful",Crowdfunding!G765,"")</f>
        <v>successful</v>
      </c>
      <c r="B765">
        <f>IF(Crowdfunding!$G$2:$G$1001 = "successful",Crowdfunding!H765,"")</f>
        <v>235</v>
      </c>
      <c r="D765" t="str">
        <f>IF(Crowdfunding!G765 = "failed",Crowdfunding!G765,"")</f>
        <v/>
      </c>
      <c r="E765" t="str">
        <f>IF(Crowdfunding!G765 = "failed",Crowdfunding!H765,"")</f>
        <v/>
      </c>
    </row>
    <row r="766" spans="1:5" x14ac:dyDescent="0.25">
      <c r="A766" t="str">
        <f>IF(Crowdfunding!$G$2:$G$1001 = "successful",Crowdfunding!G766,"")</f>
        <v>successful</v>
      </c>
      <c r="B766">
        <f>IF(Crowdfunding!$G$2:$G$1001 = "successful",Crowdfunding!H766,"")</f>
        <v>148</v>
      </c>
      <c r="D766" t="str">
        <f>IF(Crowdfunding!G766 = "failed",Crowdfunding!G766,"")</f>
        <v/>
      </c>
      <c r="E766" t="str">
        <f>IF(Crowdfunding!G766 = "failed",Crowdfunding!H766,"")</f>
        <v/>
      </c>
    </row>
    <row r="767" spans="1:5" x14ac:dyDescent="0.25">
      <c r="A767" t="str">
        <f>IF(Crowdfunding!$G$2:$G$1001 = "successful",Crowdfunding!G767,"")</f>
        <v>successful</v>
      </c>
      <c r="B767">
        <f>IF(Crowdfunding!$G$2:$G$1001 = "successful",Crowdfunding!H767,"")</f>
        <v>198</v>
      </c>
      <c r="D767" t="str">
        <f>IF(Crowdfunding!G767 = "failed",Crowdfunding!G767,"")</f>
        <v/>
      </c>
      <c r="E767" t="str">
        <f>IF(Crowdfunding!G767 = "failed",Crowdfunding!H767,"")</f>
        <v/>
      </c>
    </row>
    <row r="768" spans="1:5" x14ac:dyDescent="0.25">
      <c r="A768" t="str">
        <f>IF(Crowdfunding!$G$2:$G$1001 = "successful",Crowdfunding!G768,"")</f>
        <v/>
      </c>
      <c r="B768" t="str">
        <f>IF(Crowdfunding!$G$2:$G$1001 = "successful",Crowdfunding!H768,"")</f>
        <v/>
      </c>
      <c r="D768" t="str">
        <f>IF(Crowdfunding!G768 = "failed",Crowdfunding!G768,"")</f>
        <v>failed</v>
      </c>
      <c r="E768">
        <f>IF(Crowdfunding!G768 = "failed",Crowdfunding!H768,"")</f>
        <v>248</v>
      </c>
    </row>
    <row r="769" spans="1:5" x14ac:dyDescent="0.25">
      <c r="A769" t="str">
        <f>IF(Crowdfunding!$G$2:$G$1001 = "successful",Crowdfunding!G769,"")</f>
        <v/>
      </c>
      <c r="B769" t="str">
        <f>IF(Crowdfunding!$G$2:$G$1001 = "successful",Crowdfunding!H769,"")</f>
        <v/>
      </c>
      <c r="D769" t="str">
        <f>IF(Crowdfunding!G769 = "failed",Crowdfunding!G769,"")</f>
        <v>failed</v>
      </c>
      <c r="E769">
        <f>IF(Crowdfunding!G769 = "failed",Crowdfunding!H769,"")</f>
        <v>513</v>
      </c>
    </row>
    <row r="770" spans="1:5" x14ac:dyDescent="0.25">
      <c r="A770" t="str">
        <f>IF(Crowdfunding!$G$2:$G$1001 = "successful",Crowdfunding!G770,"")</f>
        <v>successful</v>
      </c>
      <c r="B770">
        <f>IF(Crowdfunding!$G$2:$G$1001 = "successful",Crowdfunding!H770,"")</f>
        <v>150</v>
      </c>
      <c r="D770" t="str">
        <f>IF(Crowdfunding!G770 = "failed",Crowdfunding!G770,"")</f>
        <v/>
      </c>
      <c r="E770" t="str">
        <f>IF(Crowdfunding!G770 = "failed",Crowdfunding!H770,"")</f>
        <v/>
      </c>
    </row>
    <row r="771" spans="1:5" x14ac:dyDescent="0.25">
      <c r="A771" t="str">
        <f>IF(Crowdfunding!$G$2:$G$1001 = "successful",Crowdfunding!G771,"")</f>
        <v/>
      </c>
      <c r="B771" t="str">
        <f>IF(Crowdfunding!$G$2:$G$1001 = "successful",Crowdfunding!H771,"")</f>
        <v/>
      </c>
      <c r="D771" t="str">
        <f>IF(Crowdfunding!G771 = "failed",Crowdfunding!G771,"")</f>
        <v>failed</v>
      </c>
      <c r="E771">
        <f>IF(Crowdfunding!G771 = "failed",Crowdfunding!H771,"")</f>
        <v>3410</v>
      </c>
    </row>
    <row r="772" spans="1:5" x14ac:dyDescent="0.25">
      <c r="A772" t="str">
        <f>IF(Crowdfunding!$G$2:$G$1001 = "successful",Crowdfunding!G772,"")</f>
        <v>successful</v>
      </c>
      <c r="B772">
        <f>IF(Crowdfunding!$G$2:$G$1001 = "successful",Crowdfunding!H772,"")</f>
        <v>216</v>
      </c>
      <c r="D772" t="str">
        <f>IF(Crowdfunding!G772 = "failed",Crowdfunding!G772,"")</f>
        <v/>
      </c>
      <c r="E772" t="str">
        <f>IF(Crowdfunding!G772 = "failed",Crowdfunding!H772,"")</f>
        <v/>
      </c>
    </row>
    <row r="773" spans="1:5" x14ac:dyDescent="0.25">
      <c r="A773" t="str">
        <f>IF(Crowdfunding!$G$2:$G$1001 = "successful",Crowdfunding!G773,"")</f>
        <v/>
      </c>
      <c r="B773" t="str">
        <f>IF(Crowdfunding!$G$2:$G$1001 = "successful",Crowdfunding!H773,"")</f>
        <v/>
      </c>
      <c r="D773" t="str">
        <f>IF(Crowdfunding!G773 = "failed",Crowdfunding!G773,"")</f>
        <v/>
      </c>
      <c r="E773" t="str">
        <f>IF(Crowdfunding!G773 = "failed",Crowdfunding!H773,"")</f>
        <v/>
      </c>
    </row>
    <row r="774" spans="1:5" x14ac:dyDescent="0.25">
      <c r="A774" t="str">
        <f>IF(Crowdfunding!$G$2:$G$1001 = "successful",Crowdfunding!G774,"")</f>
        <v>successful</v>
      </c>
      <c r="B774">
        <f>IF(Crowdfunding!$G$2:$G$1001 = "successful",Crowdfunding!H774,"")</f>
        <v>5139</v>
      </c>
      <c r="D774" t="str">
        <f>IF(Crowdfunding!G774 = "failed",Crowdfunding!G774,"")</f>
        <v/>
      </c>
      <c r="E774" t="str">
        <f>IF(Crowdfunding!G774 = "failed",Crowdfunding!H774,"")</f>
        <v/>
      </c>
    </row>
    <row r="775" spans="1:5" x14ac:dyDescent="0.25">
      <c r="A775" t="str">
        <f>IF(Crowdfunding!$G$2:$G$1001 = "successful",Crowdfunding!G775,"")</f>
        <v>successful</v>
      </c>
      <c r="B775">
        <f>IF(Crowdfunding!$G$2:$G$1001 = "successful",Crowdfunding!H775,"")</f>
        <v>2353</v>
      </c>
      <c r="D775" t="str">
        <f>IF(Crowdfunding!G775 = "failed",Crowdfunding!G775,"")</f>
        <v/>
      </c>
      <c r="E775" t="str">
        <f>IF(Crowdfunding!G775 = "failed",Crowdfunding!H775,"")</f>
        <v/>
      </c>
    </row>
    <row r="776" spans="1:5" x14ac:dyDescent="0.25">
      <c r="A776" t="str">
        <f>IF(Crowdfunding!$G$2:$G$1001 = "successful",Crowdfunding!G776,"")</f>
        <v>successful</v>
      </c>
      <c r="B776">
        <f>IF(Crowdfunding!$G$2:$G$1001 = "successful",Crowdfunding!H776,"")</f>
        <v>78</v>
      </c>
      <c r="D776" t="str">
        <f>IF(Crowdfunding!G776 = "failed",Crowdfunding!G776,"")</f>
        <v/>
      </c>
      <c r="E776" t="str">
        <f>IF(Crowdfunding!G776 = "failed",Crowdfunding!H776,"")</f>
        <v/>
      </c>
    </row>
    <row r="777" spans="1:5" x14ac:dyDescent="0.25">
      <c r="A777" t="str">
        <f>IF(Crowdfunding!$G$2:$G$1001 = "successful",Crowdfunding!G777,"")</f>
        <v/>
      </c>
      <c r="B777" t="str">
        <f>IF(Crowdfunding!$G$2:$G$1001 = "successful",Crowdfunding!H777,"")</f>
        <v/>
      </c>
      <c r="D777" t="str">
        <f>IF(Crowdfunding!G777 = "failed",Crowdfunding!G777,"")</f>
        <v>failed</v>
      </c>
      <c r="E777">
        <f>IF(Crowdfunding!G777 = "failed",Crowdfunding!H777,"")</f>
        <v>10</v>
      </c>
    </row>
    <row r="778" spans="1:5" x14ac:dyDescent="0.25">
      <c r="A778" t="str">
        <f>IF(Crowdfunding!$G$2:$G$1001 = "successful",Crowdfunding!G778,"")</f>
        <v/>
      </c>
      <c r="B778" t="str">
        <f>IF(Crowdfunding!$G$2:$G$1001 = "successful",Crowdfunding!H778,"")</f>
        <v/>
      </c>
      <c r="D778" t="str">
        <f>IF(Crowdfunding!G778 = "failed",Crowdfunding!G778,"")</f>
        <v>failed</v>
      </c>
      <c r="E778">
        <f>IF(Crowdfunding!G778 = "failed",Crowdfunding!H778,"")</f>
        <v>2201</v>
      </c>
    </row>
    <row r="779" spans="1:5" x14ac:dyDescent="0.25">
      <c r="A779" t="str">
        <f>IF(Crowdfunding!$G$2:$G$1001 = "successful",Crowdfunding!G779,"")</f>
        <v/>
      </c>
      <c r="B779" t="str">
        <f>IF(Crowdfunding!$G$2:$G$1001 = "successful",Crowdfunding!H779,"")</f>
        <v/>
      </c>
      <c r="D779" t="str">
        <f>IF(Crowdfunding!G779 = "failed",Crowdfunding!G779,"")</f>
        <v>failed</v>
      </c>
      <c r="E779">
        <f>IF(Crowdfunding!G779 = "failed",Crowdfunding!H779,"")</f>
        <v>676</v>
      </c>
    </row>
    <row r="780" spans="1:5" x14ac:dyDescent="0.25">
      <c r="A780" t="str">
        <f>IF(Crowdfunding!$G$2:$G$1001 = "successful",Crowdfunding!G780,"")</f>
        <v>successful</v>
      </c>
      <c r="B780">
        <f>IF(Crowdfunding!$G$2:$G$1001 = "successful",Crowdfunding!H780,"")</f>
        <v>174</v>
      </c>
      <c r="D780" t="str">
        <f>IF(Crowdfunding!G780 = "failed",Crowdfunding!G780,"")</f>
        <v/>
      </c>
      <c r="E780" t="str">
        <f>IF(Crowdfunding!G780 = "failed",Crowdfunding!H780,"")</f>
        <v/>
      </c>
    </row>
    <row r="781" spans="1:5" x14ac:dyDescent="0.25">
      <c r="A781" t="str">
        <f>IF(Crowdfunding!$G$2:$G$1001 = "successful",Crowdfunding!G781,"")</f>
        <v/>
      </c>
      <c r="B781" t="str">
        <f>IF(Crowdfunding!$G$2:$G$1001 = "successful",Crowdfunding!H781,"")</f>
        <v/>
      </c>
      <c r="D781" t="str">
        <f>IF(Crowdfunding!G781 = "failed",Crowdfunding!G781,"")</f>
        <v>failed</v>
      </c>
      <c r="E781">
        <f>IF(Crowdfunding!G781 = "failed",Crowdfunding!H781,"")</f>
        <v>831</v>
      </c>
    </row>
    <row r="782" spans="1:5" x14ac:dyDescent="0.25">
      <c r="A782" t="str">
        <f>IF(Crowdfunding!$G$2:$G$1001 = "successful",Crowdfunding!G782,"")</f>
        <v>successful</v>
      </c>
      <c r="B782">
        <f>IF(Crowdfunding!$G$2:$G$1001 = "successful",Crowdfunding!H782,"")</f>
        <v>164</v>
      </c>
      <c r="D782" t="str">
        <f>IF(Crowdfunding!G782 = "failed",Crowdfunding!G782,"")</f>
        <v/>
      </c>
      <c r="E782" t="str">
        <f>IF(Crowdfunding!G782 = "failed",Crowdfunding!H782,"")</f>
        <v/>
      </c>
    </row>
    <row r="783" spans="1:5" x14ac:dyDescent="0.25">
      <c r="A783" t="str">
        <f>IF(Crowdfunding!$G$2:$G$1001 = "successful",Crowdfunding!G783,"")</f>
        <v/>
      </c>
      <c r="B783" t="str">
        <f>IF(Crowdfunding!$G$2:$G$1001 = "successful",Crowdfunding!H783,"")</f>
        <v/>
      </c>
      <c r="D783" t="str">
        <f>IF(Crowdfunding!G783 = "failed",Crowdfunding!G783,"")</f>
        <v/>
      </c>
      <c r="E783" t="str">
        <f>IF(Crowdfunding!G783 = "failed",Crowdfunding!H783,"")</f>
        <v/>
      </c>
    </row>
    <row r="784" spans="1:5" x14ac:dyDescent="0.25">
      <c r="A784" t="str">
        <f>IF(Crowdfunding!$G$2:$G$1001 = "successful",Crowdfunding!G784,"")</f>
        <v>successful</v>
      </c>
      <c r="B784">
        <f>IF(Crowdfunding!$G$2:$G$1001 = "successful",Crowdfunding!H784,"")</f>
        <v>161</v>
      </c>
      <c r="D784" t="str">
        <f>IF(Crowdfunding!G784 = "failed",Crowdfunding!G784,"")</f>
        <v/>
      </c>
      <c r="E784" t="str">
        <f>IF(Crowdfunding!G784 = "failed",Crowdfunding!H784,"")</f>
        <v/>
      </c>
    </row>
    <row r="785" spans="1:5" x14ac:dyDescent="0.25">
      <c r="A785" t="str">
        <f>IF(Crowdfunding!$G$2:$G$1001 = "successful",Crowdfunding!G785,"")</f>
        <v>successful</v>
      </c>
      <c r="B785">
        <f>IF(Crowdfunding!$G$2:$G$1001 = "successful",Crowdfunding!H785,"")</f>
        <v>138</v>
      </c>
      <c r="D785" t="str">
        <f>IF(Crowdfunding!G785 = "failed",Crowdfunding!G785,"")</f>
        <v/>
      </c>
      <c r="E785" t="str">
        <f>IF(Crowdfunding!G785 = "failed",Crowdfunding!H785,"")</f>
        <v/>
      </c>
    </row>
    <row r="786" spans="1:5" x14ac:dyDescent="0.25">
      <c r="A786" t="str">
        <f>IF(Crowdfunding!$G$2:$G$1001 = "successful",Crowdfunding!G786,"")</f>
        <v>successful</v>
      </c>
      <c r="B786">
        <f>IF(Crowdfunding!$G$2:$G$1001 = "successful",Crowdfunding!H786,"")</f>
        <v>3308</v>
      </c>
      <c r="D786" t="str">
        <f>IF(Crowdfunding!G786 = "failed",Crowdfunding!G786,"")</f>
        <v/>
      </c>
      <c r="E786" t="str">
        <f>IF(Crowdfunding!G786 = "failed",Crowdfunding!H786,"")</f>
        <v/>
      </c>
    </row>
    <row r="787" spans="1:5" x14ac:dyDescent="0.25">
      <c r="A787" t="str">
        <f>IF(Crowdfunding!$G$2:$G$1001 = "successful",Crowdfunding!G787,"")</f>
        <v>successful</v>
      </c>
      <c r="B787">
        <f>IF(Crowdfunding!$G$2:$G$1001 = "successful",Crowdfunding!H787,"")</f>
        <v>127</v>
      </c>
      <c r="D787" t="str">
        <f>IF(Crowdfunding!G787 = "failed",Crowdfunding!G787,"")</f>
        <v/>
      </c>
      <c r="E787" t="str">
        <f>IF(Crowdfunding!G787 = "failed",Crowdfunding!H787,"")</f>
        <v/>
      </c>
    </row>
    <row r="788" spans="1:5" x14ac:dyDescent="0.25">
      <c r="A788" t="str">
        <f>IF(Crowdfunding!$G$2:$G$1001 = "successful",Crowdfunding!G788,"")</f>
        <v>successful</v>
      </c>
      <c r="B788">
        <f>IF(Crowdfunding!$G$2:$G$1001 = "successful",Crowdfunding!H788,"")</f>
        <v>207</v>
      </c>
      <c r="D788" t="str">
        <f>IF(Crowdfunding!G788 = "failed",Crowdfunding!G788,"")</f>
        <v/>
      </c>
      <c r="E788" t="str">
        <f>IF(Crowdfunding!G788 = "failed",Crowdfunding!H788,"")</f>
        <v/>
      </c>
    </row>
    <row r="789" spans="1:5" x14ac:dyDescent="0.25">
      <c r="A789" t="str">
        <f>IF(Crowdfunding!$G$2:$G$1001 = "successful",Crowdfunding!G789,"")</f>
        <v/>
      </c>
      <c r="B789" t="str">
        <f>IF(Crowdfunding!$G$2:$G$1001 = "successful",Crowdfunding!H789,"")</f>
        <v/>
      </c>
      <c r="D789" t="str">
        <f>IF(Crowdfunding!G789 = "failed",Crowdfunding!G789,"")</f>
        <v>failed</v>
      </c>
      <c r="E789">
        <f>IF(Crowdfunding!G789 = "failed",Crowdfunding!H789,"")</f>
        <v>859</v>
      </c>
    </row>
    <row r="790" spans="1:5" x14ac:dyDescent="0.25">
      <c r="A790" t="str">
        <f>IF(Crowdfunding!$G$2:$G$1001 = "successful",Crowdfunding!G790,"")</f>
        <v/>
      </c>
      <c r="B790" t="str">
        <f>IF(Crowdfunding!$G$2:$G$1001 = "successful",Crowdfunding!H790,"")</f>
        <v/>
      </c>
      <c r="D790" t="str">
        <f>IF(Crowdfunding!G790 = "failed",Crowdfunding!G790,"")</f>
        <v/>
      </c>
      <c r="E790" t="str">
        <f>IF(Crowdfunding!G790 = "failed",Crowdfunding!H790,"")</f>
        <v/>
      </c>
    </row>
    <row r="791" spans="1:5" x14ac:dyDescent="0.25">
      <c r="A791" t="str">
        <f>IF(Crowdfunding!$G$2:$G$1001 = "successful",Crowdfunding!G791,"")</f>
        <v/>
      </c>
      <c r="B791" t="str">
        <f>IF(Crowdfunding!$G$2:$G$1001 = "successful",Crowdfunding!H791,"")</f>
        <v/>
      </c>
      <c r="D791" t="str">
        <f>IF(Crowdfunding!G791 = "failed",Crowdfunding!G791,"")</f>
        <v>failed</v>
      </c>
      <c r="E791">
        <f>IF(Crowdfunding!G791 = "failed",Crowdfunding!H791,"")</f>
        <v>45</v>
      </c>
    </row>
    <row r="792" spans="1:5" x14ac:dyDescent="0.25">
      <c r="A792" t="str">
        <f>IF(Crowdfunding!$G$2:$G$1001 = "successful",Crowdfunding!G792,"")</f>
        <v/>
      </c>
      <c r="B792" t="str">
        <f>IF(Crowdfunding!$G$2:$G$1001 = "successful",Crowdfunding!H792,"")</f>
        <v/>
      </c>
      <c r="D792" t="str">
        <f>IF(Crowdfunding!G792 = "failed",Crowdfunding!G792,"")</f>
        <v/>
      </c>
      <c r="E792" t="str">
        <f>IF(Crowdfunding!G792 = "failed",Crowdfunding!H792,"")</f>
        <v/>
      </c>
    </row>
    <row r="793" spans="1:5" x14ac:dyDescent="0.25">
      <c r="A793" t="str">
        <f>IF(Crowdfunding!$G$2:$G$1001 = "successful",Crowdfunding!G793,"")</f>
        <v/>
      </c>
      <c r="B793" t="str">
        <f>IF(Crowdfunding!$G$2:$G$1001 = "successful",Crowdfunding!H793,"")</f>
        <v/>
      </c>
      <c r="D793" t="str">
        <f>IF(Crowdfunding!G793 = "failed",Crowdfunding!G793,"")</f>
        <v>failed</v>
      </c>
      <c r="E793">
        <f>IF(Crowdfunding!G793 = "failed",Crowdfunding!H793,"")</f>
        <v>6</v>
      </c>
    </row>
    <row r="794" spans="1:5" x14ac:dyDescent="0.25">
      <c r="A794" t="str">
        <f>IF(Crowdfunding!$G$2:$G$1001 = "successful",Crowdfunding!G794,"")</f>
        <v/>
      </c>
      <c r="B794" t="str">
        <f>IF(Crowdfunding!$G$2:$G$1001 = "successful",Crowdfunding!H794,"")</f>
        <v/>
      </c>
      <c r="D794" t="str">
        <f>IF(Crowdfunding!G794 = "failed",Crowdfunding!G794,"")</f>
        <v>failed</v>
      </c>
      <c r="E794">
        <f>IF(Crowdfunding!G794 = "failed",Crowdfunding!H794,"")</f>
        <v>7</v>
      </c>
    </row>
    <row r="795" spans="1:5" x14ac:dyDescent="0.25">
      <c r="A795" t="str">
        <f>IF(Crowdfunding!$G$2:$G$1001 = "successful",Crowdfunding!G795,"")</f>
        <v>successful</v>
      </c>
      <c r="B795">
        <f>IF(Crowdfunding!$G$2:$G$1001 = "successful",Crowdfunding!H795,"")</f>
        <v>181</v>
      </c>
      <c r="D795" t="str">
        <f>IF(Crowdfunding!G795 = "failed",Crowdfunding!G795,"")</f>
        <v/>
      </c>
      <c r="E795" t="str">
        <f>IF(Crowdfunding!G795 = "failed",Crowdfunding!H795,"")</f>
        <v/>
      </c>
    </row>
    <row r="796" spans="1:5" x14ac:dyDescent="0.25">
      <c r="A796" t="str">
        <f>IF(Crowdfunding!$G$2:$G$1001 = "successful",Crowdfunding!G796,"")</f>
        <v>successful</v>
      </c>
      <c r="B796">
        <f>IF(Crowdfunding!$G$2:$G$1001 = "successful",Crowdfunding!H796,"")</f>
        <v>110</v>
      </c>
      <c r="D796" t="str">
        <f>IF(Crowdfunding!G796 = "failed",Crowdfunding!G796,"")</f>
        <v/>
      </c>
      <c r="E796" t="str">
        <f>IF(Crowdfunding!G796 = "failed",Crowdfunding!H796,"")</f>
        <v/>
      </c>
    </row>
    <row r="797" spans="1:5" x14ac:dyDescent="0.25">
      <c r="A797" t="str">
        <f>IF(Crowdfunding!$G$2:$G$1001 = "successful",Crowdfunding!G797,"")</f>
        <v/>
      </c>
      <c r="B797" t="str">
        <f>IF(Crowdfunding!$G$2:$G$1001 = "successful",Crowdfunding!H797,"")</f>
        <v/>
      </c>
      <c r="D797" t="str">
        <f>IF(Crowdfunding!G797 = "failed",Crowdfunding!G797,"")</f>
        <v>failed</v>
      </c>
      <c r="E797">
        <f>IF(Crowdfunding!G797 = "failed",Crowdfunding!H797,"")</f>
        <v>31</v>
      </c>
    </row>
    <row r="798" spans="1:5" x14ac:dyDescent="0.25">
      <c r="A798" t="str">
        <f>IF(Crowdfunding!$G$2:$G$1001 = "successful",Crowdfunding!G798,"")</f>
        <v/>
      </c>
      <c r="B798" t="str">
        <f>IF(Crowdfunding!$G$2:$G$1001 = "successful",Crowdfunding!H798,"")</f>
        <v/>
      </c>
      <c r="D798" t="str">
        <f>IF(Crowdfunding!G798 = "failed",Crowdfunding!G798,"")</f>
        <v>failed</v>
      </c>
      <c r="E798">
        <f>IF(Crowdfunding!G798 = "failed",Crowdfunding!H798,"")</f>
        <v>78</v>
      </c>
    </row>
    <row r="799" spans="1:5" x14ac:dyDescent="0.25">
      <c r="A799" t="str">
        <f>IF(Crowdfunding!$G$2:$G$1001 = "successful",Crowdfunding!G799,"")</f>
        <v>successful</v>
      </c>
      <c r="B799">
        <f>IF(Crowdfunding!$G$2:$G$1001 = "successful",Crowdfunding!H799,"")</f>
        <v>185</v>
      </c>
      <c r="D799" t="str">
        <f>IF(Crowdfunding!G799 = "failed",Crowdfunding!G799,"")</f>
        <v/>
      </c>
      <c r="E799" t="str">
        <f>IF(Crowdfunding!G799 = "failed",Crowdfunding!H799,"")</f>
        <v/>
      </c>
    </row>
    <row r="800" spans="1:5" x14ac:dyDescent="0.25">
      <c r="A800" t="str">
        <f>IF(Crowdfunding!$G$2:$G$1001 = "successful",Crowdfunding!G800,"")</f>
        <v>successful</v>
      </c>
      <c r="B800">
        <f>IF(Crowdfunding!$G$2:$G$1001 = "successful",Crowdfunding!H800,"")</f>
        <v>121</v>
      </c>
      <c r="D800" t="str">
        <f>IF(Crowdfunding!G800 = "failed",Crowdfunding!G800,"")</f>
        <v/>
      </c>
      <c r="E800" t="str">
        <f>IF(Crowdfunding!G800 = "failed",Crowdfunding!H800,"")</f>
        <v/>
      </c>
    </row>
    <row r="801" spans="1:5" x14ac:dyDescent="0.25">
      <c r="A801" t="str">
        <f>IF(Crowdfunding!$G$2:$G$1001 = "successful",Crowdfunding!G801,"")</f>
        <v/>
      </c>
      <c r="B801" t="str">
        <f>IF(Crowdfunding!$G$2:$G$1001 = "successful",Crowdfunding!H801,"")</f>
        <v/>
      </c>
      <c r="D801" t="str">
        <f>IF(Crowdfunding!G801 = "failed",Crowdfunding!G801,"")</f>
        <v>failed</v>
      </c>
      <c r="E801">
        <f>IF(Crowdfunding!G801 = "failed",Crowdfunding!H801,"")</f>
        <v>1225</v>
      </c>
    </row>
    <row r="802" spans="1:5" x14ac:dyDescent="0.25">
      <c r="A802" t="str">
        <f>IF(Crowdfunding!$G$2:$G$1001 = "successful",Crowdfunding!G802,"")</f>
        <v/>
      </c>
      <c r="B802" t="str">
        <f>IF(Crowdfunding!$G$2:$G$1001 = "successful",Crowdfunding!H802,"")</f>
        <v/>
      </c>
      <c r="D802" t="str">
        <f>IF(Crowdfunding!G802 = "failed",Crowdfunding!G802,"")</f>
        <v>failed</v>
      </c>
      <c r="E802">
        <f>IF(Crowdfunding!G802 = "failed",Crowdfunding!H802,"")</f>
        <v>1</v>
      </c>
    </row>
    <row r="803" spans="1:5" x14ac:dyDescent="0.25">
      <c r="A803" t="str">
        <f>IF(Crowdfunding!$G$2:$G$1001 = "successful",Crowdfunding!G803,"")</f>
        <v>successful</v>
      </c>
      <c r="B803">
        <f>IF(Crowdfunding!$G$2:$G$1001 = "successful",Crowdfunding!H803,"")</f>
        <v>106</v>
      </c>
      <c r="D803" t="str">
        <f>IF(Crowdfunding!G803 = "failed",Crowdfunding!G803,"")</f>
        <v/>
      </c>
      <c r="E803" t="str">
        <f>IF(Crowdfunding!G803 = "failed",Crowdfunding!H803,"")</f>
        <v/>
      </c>
    </row>
    <row r="804" spans="1:5" x14ac:dyDescent="0.25">
      <c r="A804" t="str">
        <f>IF(Crowdfunding!$G$2:$G$1001 = "successful",Crowdfunding!G804,"")</f>
        <v>successful</v>
      </c>
      <c r="B804">
        <f>IF(Crowdfunding!$G$2:$G$1001 = "successful",Crowdfunding!H804,"")</f>
        <v>142</v>
      </c>
      <c r="D804" t="str">
        <f>IF(Crowdfunding!G804 = "failed",Crowdfunding!G804,"")</f>
        <v/>
      </c>
      <c r="E804" t="str">
        <f>IF(Crowdfunding!G804 = "failed",Crowdfunding!H804,"")</f>
        <v/>
      </c>
    </row>
    <row r="805" spans="1:5" x14ac:dyDescent="0.25">
      <c r="A805" t="str">
        <f>IF(Crowdfunding!$G$2:$G$1001 = "successful",Crowdfunding!G805,"")</f>
        <v>successful</v>
      </c>
      <c r="B805">
        <f>IF(Crowdfunding!$G$2:$G$1001 = "successful",Crowdfunding!H805,"")</f>
        <v>233</v>
      </c>
      <c r="D805" t="str">
        <f>IF(Crowdfunding!G805 = "failed",Crowdfunding!G805,"")</f>
        <v/>
      </c>
      <c r="E805" t="str">
        <f>IF(Crowdfunding!G805 = "failed",Crowdfunding!H805,"")</f>
        <v/>
      </c>
    </row>
    <row r="806" spans="1:5" x14ac:dyDescent="0.25">
      <c r="A806" t="str">
        <f>IF(Crowdfunding!$G$2:$G$1001 = "successful",Crowdfunding!G806,"")</f>
        <v>successful</v>
      </c>
      <c r="B806">
        <f>IF(Crowdfunding!$G$2:$G$1001 = "successful",Crowdfunding!H806,"")</f>
        <v>218</v>
      </c>
      <c r="D806" t="str">
        <f>IF(Crowdfunding!G806 = "failed",Crowdfunding!G806,"")</f>
        <v/>
      </c>
      <c r="E806" t="str">
        <f>IF(Crowdfunding!G806 = "failed",Crowdfunding!H806,"")</f>
        <v/>
      </c>
    </row>
    <row r="807" spans="1:5" x14ac:dyDescent="0.25">
      <c r="A807" t="str">
        <f>IF(Crowdfunding!$G$2:$G$1001 = "successful",Crowdfunding!G807,"")</f>
        <v/>
      </c>
      <c r="B807" t="str">
        <f>IF(Crowdfunding!$G$2:$G$1001 = "successful",Crowdfunding!H807,"")</f>
        <v/>
      </c>
      <c r="D807" t="str">
        <f>IF(Crowdfunding!G807 = "failed",Crowdfunding!G807,"")</f>
        <v>failed</v>
      </c>
      <c r="E807">
        <f>IF(Crowdfunding!G807 = "failed",Crowdfunding!H807,"")</f>
        <v>67</v>
      </c>
    </row>
    <row r="808" spans="1:5" x14ac:dyDescent="0.25">
      <c r="A808" t="str">
        <f>IF(Crowdfunding!$G$2:$G$1001 = "successful",Crowdfunding!G808,"")</f>
        <v>successful</v>
      </c>
      <c r="B808">
        <f>IF(Crowdfunding!$G$2:$G$1001 = "successful",Crowdfunding!H808,"")</f>
        <v>76</v>
      </c>
      <c r="D808" t="str">
        <f>IF(Crowdfunding!G808 = "failed",Crowdfunding!G808,"")</f>
        <v/>
      </c>
      <c r="E808" t="str">
        <f>IF(Crowdfunding!G808 = "failed",Crowdfunding!H808,"")</f>
        <v/>
      </c>
    </row>
    <row r="809" spans="1:5" x14ac:dyDescent="0.25">
      <c r="A809" t="str">
        <f>IF(Crowdfunding!$G$2:$G$1001 = "successful",Crowdfunding!G809,"")</f>
        <v>successful</v>
      </c>
      <c r="B809">
        <f>IF(Crowdfunding!$G$2:$G$1001 = "successful",Crowdfunding!H809,"")</f>
        <v>43</v>
      </c>
      <c r="D809" t="str">
        <f>IF(Crowdfunding!G809 = "failed",Crowdfunding!G809,"")</f>
        <v/>
      </c>
      <c r="E809" t="str">
        <f>IF(Crowdfunding!G809 = "failed",Crowdfunding!H809,"")</f>
        <v/>
      </c>
    </row>
    <row r="810" spans="1:5" x14ac:dyDescent="0.25">
      <c r="A810" t="str">
        <f>IF(Crowdfunding!$G$2:$G$1001 = "successful",Crowdfunding!G810,"")</f>
        <v/>
      </c>
      <c r="B810" t="str">
        <f>IF(Crowdfunding!$G$2:$G$1001 = "successful",Crowdfunding!H810,"")</f>
        <v/>
      </c>
      <c r="D810" t="str">
        <f>IF(Crowdfunding!G810 = "failed",Crowdfunding!G810,"")</f>
        <v>failed</v>
      </c>
      <c r="E810">
        <f>IF(Crowdfunding!G810 = "failed",Crowdfunding!H810,"")</f>
        <v>19</v>
      </c>
    </row>
    <row r="811" spans="1:5" x14ac:dyDescent="0.25">
      <c r="A811" t="str">
        <f>IF(Crowdfunding!$G$2:$G$1001 = "successful",Crowdfunding!G811,"")</f>
        <v/>
      </c>
      <c r="B811" t="str">
        <f>IF(Crowdfunding!$G$2:$G$1001 = "successful",Crowdfunding!H811,"")</f>
        <v/>
      </c>
      <c r="D811" t="str">
        <f>IF(Crowdfunding!G811 = "failed",Crowdfunding!G811,"")</f>
        <v>failed</v>
      </c>
      <c r="E811">
        <f>IF(Crowdfunding!G811 = "failed",Crowdfunding!H811,"")</f>
        <v>2108</v>
      </c>
    </row>
    <row r="812" spans="1:5" x14ac:dyDescent="0.25">
      <c r="A812" t="str">
        <f>IF(Crowdfunding!$G$2:$G$1001 = "successful",Crowdfunding!G812,"")</f>
        <v>successful</v>
      </c>
      <c r="B812">
        <f>IF(Crowdfunding!$G$2:$G$1001 = "successful",Crowdfunding!H812,"")</f>
        <v>221</v>
      </c>
      <c r="D812" t="str">
        <f>IF(Crowdfunding!G812 = "failed",Crowdfunding!G812,"")</f>
        <v/>
      </c>
      <c r="E812" t="str">
        <f>IF(Crowdfunding!G812 = "failed",Crowdfunding!H812,"")</f>
        <v/>
      </c>
    </row>
    <row r="813" spans="1:5" x14ac:dyDescent="0.25">
      <c r="A813" t="str">
        <f>IF(Crowdfunding!$G$2:$G$1001 = "successful",Crowdfunding!G813,"")</f>
        <v/>
      </c>
      <c r="B813" t="str">
        <f>IF(Crowdfunding!$G$2:$G$1001 = "successful",Crowdfunding!H813,"")</f>
        <v/>
      </c>
      <c r="D813" t="str">
        <f>IF(Crowdfunding!G813 = "failed",Crowdfunding!G813,"")</f>
        <v>failed</v>
      </c>
      <c r="E813">
        <f>IF(Crowdfunding!G813 = "failed",Crowdfunding!H813,"")</f>
        <v>679</v>
      </c>
    </row>
    <row r="814" spans="1:5" x14ac:dyDescent="0.25">
      <c r="A814" t="str">
        <f>IF(Crowdfunding!$G$2:$G$1001 = "successful",Crowdfunding!G814,"")</f>
        <v>successful</v>
      </c>
      <c r="B814">
        <f>IF(Crowdfunding!$G$2:$G$1001 = "successful",Crowdfunding!H814,"")</f>
        <v>2805</v>
      </c>
      <c r="D814" t="str">
        <f>IF(Crowdfunding!G814 = "failed",Crowdfunding!G814,"")</f>
        <v/>
      </c>
      <c r="E814" t="str">
        <f>IF(Crowdfunding!G814 = "failed",Crowdfunding!H814,"")</f>
        <v/>
      </c>
    </row>
    <row r="815" spans="1:5" x14ac:dyDescent="0.25">
      <c r="A815" t="str">
        <f>IF(Crowdfunding!$G$2:$G$1001 = "successful",Crowdfunding!G815,"")</f>
        <v>successful</v>
      </c>
      <c r="B815">
        <f>IF(Crowdfunding!$G$2:$G$1001 = "successful",Crowdfunding!H815,"")</f>
        <v>68</v>
      </c>
      <c r="D815" t="str">
        <f>IF(Crowdfunding!G815 = "failed",Crowdfunding!G815,"")</f>
        <v/>
      </c>
      <c r="E815" t="str">
        <f>IF(Crowdfunding!G815 = "failed",Crowdfunding!H815,"")</f>
        <v/>
      </c>
    </row>
    <row r="816" spans="1:5" x14ac:dyDescent="0.25">
      <c r="A816" t="str">
        <f>IF(Crowdfunding!$G$2:$G$1001 = "successful",Crowdfunding!G816,"")</f>
        <v/>
      </c>
      <c r="B816" t="str">
        <f>IF(Crowdfunding!$G$2:$G$1001 = "successful",Crowdfunding!H816,"")</f>
        <v/>
      </c>
      <c r="D816" t="str">
        <f>IF(Crowdfunding!G816 = "failed",Crowdfunding!G816,"")</f>
        <v>failed</v>
      </c>
      <c r="E816">
        <f>IF(Crowdfunding!G816 = "failed",Crowdfunding!H816,"")</f>
        <v>36</v>
      </c>
    </row>
    <row r="817" spans="1:5" x14ac:dyDescent="0.25">
      <c r="A817" t="str">
        <f>IF(Crowdfunding!$G$2:$G$1001 = "successful",Crowdfunding!G817,"")</f>
        <v>successful</v>
      </c>
      <c r="B817">
        <f>IF(Crowdfunding!$G$2:$G$1001 = "successful",Crowdfunding!H817,"")</f>
        <v>183</v>
      </c>
      <c r="D817" t="str">
        <f>IF(Crowdfunding!G817 = "failed",Crowdfunding!G817,"")</f>
        <v/>
      </c>
      <c r="E817" t="str">
        <f>IF(Crowdfunding!G817 = "failed",Crowdfunding!H817,"")</f>
        <v/>
      </c>
    </row>
    <row r="818" spans="1:5" x14ac:dyDescent="0.25">
      <c r="A818" t="str">
        <f>IF(Crowdfunding!$G$2:$G$1001 = "successful",Crowdfunding!G818,"")</f>
        <v>successful</v>
      </c>
      <c r="B818">
        <f>IF(Crowdfunding!$G$2:$G$1001 = "successful",Crowdfunding!H818,"")</f>
        <v>133</v>
      </c>
      <c r="D818" t="str">
        <f>IF(Crowdfunding!G818 = "failed",Crowdfunding!G818,"")</f>
        <v/>
      </c>
      <c r="E818" t="str">
        <f>IF(Crowdfunding!G818 = "failed",Crowdfunding!H818,"")</f>
        <v/>
      </c>
    </row>
    <row r="819" spans="1:5" x14ac:dyDescent="0.25">
      <c r="A819" t="str">
        <f>IF(Crowdfunding!$G$2:$G$1001 = "successful",Crowdfunding!G819,"")</f>
        <v>successful</v>
      </c>
      <c r="B819">
        <f>IF(Crowdfunding!$G$2:$G$1001 = "successful",Crowdfunding!H819,"")</f>
        <v>2489</v>
      </c>
      <c r="D819" t="str">
        <f>IF(Crowdfunding!G819 = "failed",Crowdfunding!G819,"")</f>
        <v/>
      </c>
      <c r="E819" t="str">
        <f>IF(Crowdfunding!G819 = "failed",Crowdfunding!H819,"")</f>
        <v/>
      </c>
    </row>
    <row r="820" spans="1:5" x14ac:dyDescent="0.25">
      <c r="A820" t="str">
        <f>IF(Crowdfunding!$G$2:$G$1001 = "successful",Crowdfunding!G820,"")</f>
        <v>successful</v>
      </c>
      <c r="B820">
        <f>IF(Crowdfunding!$G$2:$G$1001 = "successful",Crowdfunding!H820,"")</f>
        <v>69</v>
      </c>
      <c r="D820" t="str">
        <f>IF(Crowdfunding!G820 = "failed",Crowdfunding!G820,"")</f>
        <v/>
      </c>
      <c r="E820" t="str">
        <f>IF(Crowdfunding!G820 = "failed",Crowdfunding!H820,"")</f>
        <v/>
      </c>
    </row>
    <row r="821" spans="1:5" x14ac:dyDescent="0.25">
      <c r="A821" t="str">
        <f>IF(Crowdfunding!$G$2:$G$1001 = "successful",Crowdfunding!G821,"")</f>
        <v/>
      </c>
      <c r="B821" t="str">
        <f>IF(Crowdfunding!$G$2:$G$1001 = "successful",Crowdfunding!H821,"")</f>
        <v/>
      </c>
      <c r="D821" t="str">
        <f>IF(Crowdfunding!G821 = "failed",Crowdfunding!G821,"")</f>
        <v>failed</v>
      </c>
      <c r="E821">
        <f>IF(Crowdfunding!G821 = "failed",Crowdfunding!H821,"")</f>
        <v>47</v>
      </c>
    </row>
    <row r="822" spans="1:5" x14ac:dyDescent="0.25">
      <c r="A822" t="str">
        <f>IF(Crowdfunding!$G$2:$G$1001 = "successful",Crowdfunding!G822,"")</f>
        <v>successful</v>
      </c>
      <c r="B822">
        <f>IF(Crowdfunding!$G$2:$G$1001 = "successful",Crowdfunding!H822,"")</f>
        <v>279</v>
      </c>
      <c r="D822" t="str">
        <f>IF(Crowdfunding!G822 = "failed",Crowdfunding!G822,"")</f>
        <v/>
      </c>
      <c r="E822" t="str">
        <f>IF(Crowdfunding!G822 = "failed",Crowdfunding!H822,"")</f>
        <v/>
      </c>
    </row>
    <row r="823" spans="1:5" x14ac:dyDescent="0.25">
      <c r="A823" t="str">
        <f>IF(Crowdfunding!$G$2:$G$1001 = "successful",Crowdfunding!G823,"")</f>
        <v>successful</v>
      </c>
      <c r="B823">
        <f>IF(Crowdfunding!$G$2:$G$1001 = "successful",Crowdfunding!H823,"")</f>
        <v>210</v>
      </c>
      <c r="D823" t="str">
        <f>IF(Crowdfunding!G823 = "failed",Crowdfunding!G823,"")</f>
        <v/>
      </c>
      <c r="E823" t="str">
        <f>IF(Crowdfunding!G823 = "failed",Crowdfunding!H823,"")</f>
        <v/>
      </c>
    </row>
    <row r="824" spans="1:5" x14ac:dyDescent="0.25">
      <c r="A824" t="str">
        <f>IF(Crowdfunding!$G$2:$G$1001 = "successful",Crowdfunding!G824,"")</f>
        <v>successful</v>
      </c>
      <c r="B824">
        <f>IF(Crowdfunding!$G$2:$G$1001 = "successful",Crowdfunding!H824,"")</f>
        <v>2100</v>
      </c>
      <c r="D824" t="str">
        <f>IF(Crowdfunding!G824 = "failed",Crowdfunding!G824,"")</f>
        <v/>
      </c>
      <c r="E824" t="str">
        <f>IF(Crowdfunding!G824 = "failed",Crowdfunding!H824,"")</f>
        <v/>
      </c>
    </row>
    <row r="825" spans="1:5" x14ac:dyDescent="0.25">
      <c r="A825" t="str">
        <f>IF(Crowdfunding!$G$2:$G$1001 = "successful",Crowdfunding!G825,"")</f>
        <v>successful</v>
      </c>
      <c r="B825">
        <f>IF(Crowdfunding!$G$2:$G$1001 = "successful",Crowdfunding!H825,"")</f>
        <v>252</v>
      </c>
      <c r="D825" t="str">
        <f>IF(Crowdfunding!G825 = "failed",Crowdfunding!G825,"")</f>
        <v/>
      </c>
      <c r="E825" t="str">
        <f>IF(Crowdfunding!G825 = "failed",Crowdfunding!H825,"")</f>
        <v/>
      </c>
    </row>
    <row r="826" spans="1:5" x14ac:dyDescent="0.25">
      <c r="A826" t="str">
        <f>IF(Crowdfunding!$G$2:$G$1001 = "successful",Crowdfunding!G826,"")</f>
        <v>successful</v>
      </c>
      <c r="B826">
        <f>IF(Crowdfunding!$G$2:$G$1001 = "successful",Crowdfunding!H826,"")</f>
        <v>1280</v>
      </c>
      <c r="D826" t="str">
        <f>IF(Crowdfunding!G826 = "failed",Crowdfunding!G826,"")</f>
        <v/>
      </c>
      <c r="E826" t="str">
        <f>IF(Crowdfunding!G826 = "failed",Crowdfunding!H826,"")</f>
        <v/>
      </c>
    </row>
    <row r="827" spans="1:5" x14ac:dyDescent="0.25">
      <c r="A827" t="str">
        <f>IF(Crowdfunding!$G$2:$G$1001 = "successful",Crowdfunding!G827,"")</f>
        <v>successful</v>
      </c>
      <c r="B827">
        <f>IF(Crowdfunding!$G$2:$G$1001 = "successful",Crowdfunding!H827,"")</f>
        <v>157</v>
      </c>
      <c r="D827" t="str">
        <f>IF(Crowdfunding!G827 = "failed",Crowdfunding!G827,"")</f>
        <v/>
      </c>
      <c r="E827" t="str">
        <f>IF(Crowdfunding!G827 = "failed",Crowdfunding!H827,"")</f>
        <v/>
      </c>
    </row>
    <row r="828" spans="1:5" x14ac:dyDescent="0.25">
      <c r="A828" t="str">
        <f>IF(Crowdfunding!$G$2:$G$1001 = "successful",Crowdfunding!G828,"")</f>
        <v>successful</v>
      </c>
      <c r="B828">
        <f>IF(Crowdfunding!$G$2:$G$1001 = "successful",Crowdfunding!H828,"")</f>
        <v>194</v>
      </c>
      <c r="D828" t="str">
        <f>IF(Crowdfunding!G828 = "failed",Crowdfunding!G828,"")</f>
        <v/>
      </c>
      <c r="E828" t="str">
        <f>IF(Crowdfunding!G828 = "failed",Crowdfunding!H828,"")</f>
        <v/>
      </c>
    </row>
    <row r="829" spans="1:5" x14ac:dyDescent="0.25">
      <c r="A829" t="str">
        <f>IF(Crowdfunding!$G$2:$G$1001 = "successful",Crowdfunding!G829,"")</f>
        <v>successful</v>
      </c>
      <c r="B829">
        <f>IF(Crowdfunding!$G$2:$G$1001 = "successful",Crowdfunding!H829,"")</f>
        <v>82</v>
      </c>
      <c r="D829" t="str">
        <f>IF(Crowdfunding!G829 = "failed",Crowdfunding!G829,"")</f>
        <v/>
      </c>
      <c r="E829" t="str">
        <f>IF(Crowdfunding!G829 = "failed",Crowdfunding!H829,"")</f>
        <v/>
      </c>
    </row>
    <row r="830" spans="1:5" x14ac:dyDescent="0.25">
      <c r="A830" t="str">
        <f>IF(Crowdfunding!$G$2:$G$1001 = "successful",Crowdfunding!G830,"")</f>
        <v/>
      </c>
      <c r="B830" t="str">
        <f>IF(Crowdfunding!$G$2:$G$1001 = "successful",Crowdfunding!H830,"")</f>
        <v/>
      </c>
      <c r="D830" t="str">
        <f>IF(Crowdfunding!G830 = "failed",Crowdfunding!G830,"")</f>
        <v>failed</v>
      </c>
      <c r="E830">
        <f>IF(Crowdfunding!G830 = "failed",Crowdfunding!H830,"")</f>
        <v>70</v>
      </c>
    </row>
    <row r="831" spans="1:5" x14ac:dyDescent="0.25">
      <c r="A831" t="str">
        <f>IF(Crowdfunding!$G$2:$G$1001 = "successful",Crowdfunding!G831,"")</f>
        <v/>
      </c>
      <c r="B831" t="str">
        <f>IF(Crowdfunding!$G$2:$G$1001 = "successful",Crowdfunding!H831,"")</f>
        <v/>
      </c>
      <c r="D831" t="str">
        <f>IF(Crowdfunding!G831 = "failed",Crowdfunding!G831,"")</f>
        <v>failed</v>
      </c>
      <c r="E831">
        <f>IF(Crowdfunding!G831 = "failed",Crowdfunding!H831,"")</f>
        <v>154</v>
      </c>
    </row>
    <row r="832" spans="1:5" x14ac:dyDescent="0.25">
      <c r="A832" t="str">
        <f>IF(Crowdfunding!$G$2:$G$1001 = "successful",Crowdfunding!G832,"")</f>
        <v/>
      </c>
      <c r="B832" t="str">
        <f>IF(Crowdfunding!$G$2:$G$1001 = "successful",Crowdfunding!H832,"")</f>
        <v/>
      </c>
      <c r="D832" t="str">
        <f>IF(Crowdfunding!G832 = "failed",Crowdfunding!G832,"")</f>
        <v>failed</v>
      </c>
      <c r="E832">
        <f>IF(Crowdfunding!G832 = "failed",Crowdfunding!H832,"")</f>
        <v>22</v>
      </c>
    </row>
    <row r="833" spans="1:5" x14ac:dyDescent="0.25">
      <c r="A833" t="str">
        <f>IF(Crowdfunding!$G$2:$G$1001 = "successful",Crowdfunding!G833,"")</f>
        <v>successful</v>
      </c>
      <c r="B833">
        <f>IF(Crowdfunding!$G$2:$G$1001 = "successful",Crowdfunding!H833,"")</f>
        <v>4233</v>
      </c>
      <c r="D833" t="str">
        <f>IF(Crowdfunding!G833 = "failed",Crowdfunding!G833,"")</f>
        <v/>
      </c>
      <c r="E833" t="str">
        <f>IF(Crowdfunding!G833 = "failed",Crowdfunding!H833,"")</f>
        <v/>
      </c>
    </row>
    <row r="834" spans="1:5" x14ac:dyDescent="0.25">
      <c r="A834" t="str">
        <f>IF(Crowdfunding!$G$2:$G$1001 = "successful",Crowdfunding!G834,"")</f>
        <v>successful</v>
      </c>
      <c r="B834">
        <f>IF(Crowdfunding!$G$2:$G$1001 = "successful",Crowdfunding!H834,"")</f>
        <v>1297</v>
      </c>
      <c r="D834" t="str">
        <f>IF(Crowdfunding!G834 = "failed",Crowdfunding!G834,"")</f>
        <v/>
      </c>
      <c r="E834" t="str">
        <f>IF(Crowdfunding!G834 = "failed",Crowdfunding!H834,"")</f>
        <v/>
      </c>
    </row>
    <row r="835" spans="1:5" x14ac:dyDescent="0.25">
      <c r="A835" t="str">
        <f>IF(Crowdfunding!$G$2:$G$1001 = "successful",Crowdfunding!G835,"")</f>
        <v>successful</v>
      </c>
      <c r="B835">
        <f>IF(Crowdfunding!$G$2:$G$1001 = "successful",Crowdfunding!H835,"")</f>
        <v>165</v>
      </c>
      <c r="D835" t="str">
        <f>IF(Crowdfunding!G835 = "failed",Crowdfunding!G835,"")</f>
        <v/>
      </c>
      <c r="E835" t="str">
        <f>IF(Crowdfunding!G835 = "failed",Crowdfunding!H835,"")</f>
        <v/>
      </c>
    </row>
    <row r="836" spans="1:5" x14ac:dyDescent="0.25">
      <c r="A836" t="str">
        <f>IF(Crowdfunding!$G$2:$G$1001 = "successful",Crowdfunding!G836,"")</f>
        <v>successful</v>
      </c>
      <c r="B836">
        <f>IF(Crowdfunding!$G$2:$G$1001 = "successful",Crowdfunding!H836,"")</f>
        <v>119</v>
      </c>
      <c r="D836" t="str">
        <f>IF(Crowdfunding!G836 = "failed",Crowdfunding!G836,"")</f>
        <v/>
      </c>
      <c r="E836" t="str">
        <f>IF(Crowdfunding!G836 = "failed",Crowdfunding!H836,"")</f>
        <v/>
      </c>
    </row>
    <row r="837" spans="1:5" x14ac:dyDescent="0.25">
      <c r="A837" t="str">
        <f>IF(Crowdfunding!$G$2:$G$1001 = "successful",Crowdfunding!G837,"")</f>
        <v/>
      </c>
      <c r="B837" t="str">
        <f>IF(Crowdfunding!$G$2:$G$1001 = "successful",Crowdfunding!H837,"")</f>
        <v/>
      </c>
      <c r="D837" t="str">
        <f>IF(Crowdfunding!G837 = "failed",Crowdfunding!G837,"")</f>
        <v>failed</v>
      </c>
      <c r="E837">
        <f>IF(Crowdfunding!G837 = "failed",Crowdfunding!H837,"")</f>
        <v>1758</v>
      </c>
    </row>
    <row r="838" spans="1:5" x14ac:dyDescent="0.25">
      <c r="A838" t="str">
        <f>IF(Crowdfunding!$G$2:$G$1001 = "successful",Crowdfunding!G838,"")</f>
        <v/>
      </c>
      <c r="B838" t="str">
        <f>IF(Crowdfunding!$G$2:$G$1001 = "successful",Crowdfunding!H838,"")</f>
        <v/>
      </c>
      <c r="D838" t="str">
        <f>IF(Crowdfunding!G838 = "failed",Crowdfunding!G838,"")</f>
        <v>failed</v>
      </c>
      <c r="E838">
        <f>IF(Crowdfunding!G838 = "failed",Crowdfunding!H838,"")</f>
        <v>94</v>
      </c>
    </row>
    <row r="839" spans="1:5" x14ac:dyDescent="0.25">
      <c r="A839" t="str">
        <f>IF(Crowdfunding!$G$2:$G$1001 = "successful",Crowdfunding!G839,"")</f>
        <v>successful</v>
      </c>
      <c r="B839">
        <f>IF(Crowdfunding!$G$2:$G$1001 = "successful",Crowdfunding!H839,"")</f>
        <v>1797</v>
      </c>
      <c r="D839" t="str">
        <f>IF(Crowdfunding!G839 = "failed",Crowdfunding!G839,"")</f>
        <v/>
      </c>
      <c r="E839" t="str">
        <f>IF(Crowdfunding!G839 = "failed",Crowdfunding!H839,"")</f>
        <v/>
      </c>
    </row>
    <row r="840" spans="1:5" x14ac:dyDescent="0.25">
      <c r="A840" t="str">
        <f>IF(Crowdfunding!$G$2:$G$1001 = "successful",Crowdfunding!G840,"")</f>
        <v>successful</v>
      </c>
      <c r="B840">
        <f>IF(Crowdfunding!$G$2:$G$1001 = "successful",Crowdfunding!H840,"")</f>
        <v>261</v>
      </c>
      <c r="D840" t="str">
        <f>IF(Crowdfunding!G840 = "failed",Crowdfunding!G840,"")</f>
        <v/>
      </c>
      <c r="E840" t="str">
        <f>IF(Crowdfunding!G840 = "failed",Crowdfunding!H840,"")</f>
        <v/>
      </c>
    </row>
    <row r="841" spans="1:5" x14ac:dyDescent="0.25">
      <c r="A841" t="str">
        <f>IF(Crowdfunding!$G$2:$G$1001 = "successful",Crowdfunding!G841,"")</f>
        <v>successful</v>
      </c>
      <c r="B841">
        <f>IF(Crowdfunding!$G$2:$G$1001 = "successful",Crowdfunding!H841,"")</f>
        <v>157</v>
      </c>
      <c r="D841" t="str">
        <f>IF(Crowdfunding!G841 = "failed",Crowdfunding!G841,"")</f>
        <v/>
      </c>
      <c r="E841" t="str">
        <f>IF(Crowdfunding!G841 = "failed",Crowdfunding!H841,"")</f>
        <v/>
      </c>
    </row>
    <row r="842" spans="1:5" x14ac:dyDescent="0.25">
      <c r="A842" t="str">
        <f>IF(Crowdfunding!$G$2:$G$1001 = "successful",Crowdfunding!G842,"")</f>
        <v>successful</v>
      </c>
      <c r="B842">
        <f>IF(Crowdfunding!$G$2:$G$1001 = "successful",Crowdfunding!H842,"")</f>
        <v>3533</v>
      </c>
      <c r="D842" t="str">
        <f>IF(Crowdfunding!G842 = "failed",Crowdfunding!G842,"")</f>
        <v/>
      </c>
      <c r="E842" t="str">
        <f>IF(Crowdfunding!G842 = "failed",Crowdfunding!H842,"")</f>
        <v/>
      </c>
    </row>
    <row r="843" spans="1:5" x14ac:dyDescent="0.25">
      <c r="A843" t="str">
        <f>IF(Crowdfunding!$G$2:$G$1001 = "successful",Crowdfunding!G843,"")</f>
        <v>successful</v>
      </c>
      <c r="B843">
        <f>IF(Crowdfunding!$G$2:$G$1001 = "successful",Crowdfunding!H843,"")</f>
        <v>155</v>
      </c>
      <c r="D843" t="str">
        <f>IF(Crowdfunding!G843 = "failed",Crowdfunding!G843,"")</f>
        <v/>
      </c>
      <c r="E843" t="str">
        <f>IF(Crowdfunding!G843 = "failed",Crowdfunding!H843,"")</f>
        <v/>
      </c>
    </row>
    <row r="844" spans="1:5" x14ac:dyDescent="0.25">
      <c r="A844" t="str">
        <f>IF(Crowdfunding!$G$2:$G$1001 = "successful",Crowdfunding!G844,"")</f>
        <v>successful</v>
      </c>
      <c r="B844">
        <f>IF(Crowdfunding!$G$2:$G$1001 = "successful",Crowdfunding!H844,"")</f>
        <v>132</v>
      </c>
      <c r="D844" t="str">
        <f>IF(Crowdfunding!G844 = "failed",Crowdfunding!G844,"")</f>
        <v/>
      </c>
      <c r="E844" t="str">
        <f>IF(Crowdfunding!G844 = "failed",Crowdfunding!H844,"")</f>
        <v/>
      </c>
    </row>
    <row r="845" spans="1:5" x14ac:dyDescent="0.25">
      <c r="A845" t="str">
        <f>IF(Crowdfunding!$G$2:$G$1001 = "successful",Crowdfunding!G845,"")</f>
        <v/>
      </c>
      <c r="B845" t="str">
        <f>IF(Crowdfunding!$G$2:$G$1001 = "successful",Crowdfunding!H845,"")</f>
        <v/>
      </c>
      <c r="D845" t="str">
        <f>IF(Crowdfunding!G845 = "failed",Crowdfunding!G845,"")</f>
        <v>failed</v>
      </c>
      <c r="E845">
        <f>IF(Crowdfunding!G845 = "failed",Crowdfunding!H845,"")</f>
        <v>33</v>
      </c>
    </row>
    <row r="846" spans="1:5" x14ac:dyDescent="0.25">
      <c r="A846" t="str">
        <f>IF(Crowdfunding!$G$2:$G$1001 = "successful",Crowdfunding!G846,"")</f>
        <v/>
      </c>
      <c r="B846" t="str">
        <f>IF(Crowdfunding!$G$2:$G$1001 = "successful",Crowdfunding!H846,"")</f>
        <v/>
      </c>
      <c r="D846" t="str">
        <f>IF(Crowdfunding!G846 = "failed",Crowdfunding!G846,"")</f>
        <v/>
      </c>
      <c r="E846" t="str">
        <f>IF(Crowdfunding!G846 = "failed",Crowdfunding!H846,"")</f>
        <v/>
      </c>
    </row>
    <row r="847" spans="1:5" x14ac:dyDescent="0.25">
      <c r="A847" t="str">
        <f>IF(Crowdfunding!$G$2:$G$1001 = "successful",Crowdfunding!G847,"")</f>
        <v>successful</v>
      </c>
      <c r="B847">
        <f>IF(Crowdfunding!$G$2:$G$1001 = "successful",Crowdfunding!H847,"")</f>
        <v>1354</v>
      </c>
      <c r="D847" t="str">
        <f>IF(Crowdfunding!G847 = "failed",Crowdfunding!G847,"")</f>
        <v/>
      </c>
      <c r="E847" t="str">
        <f>IF(Crowdfunding!G847 = "failed",Crowdfunding!H847,"")</f>
        <v/>
      </c>
    </row>
    <row r="848" spans="1:5" x14ac:dyDescent="0.25">
      <c r="A848" t="str">
        <f>IF(Crowdfunding!$G$2:$G$1001 = "successful",Crowdfunding!G848,"")</f>
        <v>successful</v>
      </c>
      <c r="B848">
        <f>IF(Crowdfunding!$G$2:$G$1001 = "successful",Crowdfunding!H848,"")</f>
        <v>48</v>
      </c>
      <c r="D848" t="str">
        <f>IF(Crowdfunding!G848 = "failed",Crowdfunding!G848,"")</f>
        <v/>
      </c>
      <c r="E848" t="str">
        <f>IF(Crowdfunding!G848 = "failed",Crowdfunding!H848,"")</f>
        <v/>
      </c>
    </row>
    <row r="849" spans="1:5" x14ac:dyDescent="0.25">
      <c r="A849" t="str">
        <f>IF(Crowdfunding!$G$2:$G$1001 = "successful",Crowdfunding!G849,"")</f>
        <v>successful</v>
      </c>
      <c r="B849">
        <f>IF(Crowdfunding!$G$2:$G$1001 = "successful",Crowdfunding!H849,"")</f>
        <v>110</v>
      </c>
      <c r="D849" t="str">
        <f>IF(Crowdfunding!G849 = "failed",Crowdfunding!G849,"")</f>
        <v/>
      </c>
      <c r="E849" t="str">
        <f>IF(Crowdfunding!G849 = "failed",Crowdfunding!H849,"")</f>
        <v/>
      </c>
    </row>
    <row r="850" spans="1:5" x14ac:dyDescent="0.25">
      <c r="A850" t="str">
        <f>IF(Crowdfunding!$G$2:$G$1001 = "successful",Crowdfunding!G850,"")</f>
        <v>successful</v>
      </c>
      <c r="B850">
        <f>IF(Crowdfunding!$G$2:$G$1001 = "successful",Crowdfunding!H850,"")</f>
        <v>172</v>
      </c>
      <c r="D850" t="str">
        <f>IF(Crowdfunding!G850 = "failed",Crowdfunding!G850,"")</f>
        <v/>
      </c>
      <c r="E850" t="str">
        <f>IF(Crowdfunding!G850 = "failed",Crowdfunding!H850,"")</f>
        <v/>
      </c>
    </row>
    <row r="851" spans="1:5" x14ac:dyDescent="0.25">
      <c r="A851" t="str">
        <f>IF(Crowdfunding!$G$2:$G$1001 = "successful",Crowdfunding!G851,"")</f>
        <v>successful</v>
      </c>
      <c r="B851">
        <f>IF(Crowdfunding!$G$2:$G$1001 = "successful",Crowdfunding!H851,"")</f>
        <v>307</v>
      </c>
      <c r="D851" t="str">
        <f>IF(Crowdfunding!G851 = "failed",Crowdfunding!G851,"")</f>
        <v/>
      </c>
      <c r="E851" t="str">
        <f>IF(Crowdfunding!G851 = "failed",Crowdfunding!H851,"")</f>
        <v/>
      </c>
    </row>
    <row r="852" spans="1:5" x14ac:dyDescent="0.25">
      <c r="A852" t="str">
        <f>IF(Crowdfunding!$G$2:$G$1001 = "successful",Crowdfunding!G852,"")</f>
        <v/>
      </c>
      <c r="B852" t="str">
        <f>IF(Crowdfunding!$G$2:$G$1001 = "successful",Crowdfunding!H852,"")</f>
        <v/>
      </c>
      <c r="D852" t="str">
        <f>IF(Crowdfunding!G852 = "failed",Crowdfunding!G852,"")</f>
        <v>failed</v>
      </c>
      <c r="E852">
        <f>IF(Crowdfunding!G852 = "failed",Crowdfunding!H852,"")</f>
        <v>1</v>
      </c>
    </row>
    <row r="853" spans="1:5" x14ac:dyDescent="0.25">
      <c r="A853" t="str">
        <f>IF(Crowdfunding!$G$2:$G$1001 = "successful",Crowdfunding!G853,"")</f>
        <v>successful</v>
      </c>
      <c r="B853">
        <f>IF(Crowdfunding!$G$2:$G$1001 = "successful",Crowdfunding!H853,"")</f>
        <v>160</v>
      </c>
      <c r="D853" t="str">
        <f>IF(Crowdfunding!G853 = "failed",Crowdfunding!G853,"")</f>
        <v/>
      </c>
      <c r="E853" t="str">
        <f>IF(Crowdfunding!G853 = "failed",Crowdfunding!H853,"")</f>
        <v/>
      </c>
    </row>
    <row r="854" spans="1:5" x14ac:dyDescent="0.25">
      <c r="A854" t="str">
        <f>IF(Crowdfunding!$G$2:$G$1001 = "successful",Crowdfunding!G854,"")</f>
        <v/>
      </c>
      <c r="B854" t="str">
        <f>IF(Crowdfunding!$G$2:$G$1001 = "successful",Crowdfunding!H854,"")</f>
        <v/>
      </c>
      <c r="D854" t="str">
        <f>IF(Crowdfunding!G854 = "failed",Crowdfunding!G854,"")</f>
        <v>failed</v>
      </c>
      <c r="E854">
        <f>IF(Crowdfunding!G854 = "failed",Crowdfunding!H854,"")</f>
        <v>31</v>
      </c>
    </row>
    <row r="855" spans="1:5" x14ac:dyDescent="0.25">
      <c r="A855" t="str">
        <f>IF(Crowdfunding!$G$2:$G$1001 = "successful",Crowdfunding!G855,"")</f>
        <v>successful</v>
      </c>
      <c r="B855">
        <f>IF(Crowdfunding!$G$2:$G$1001 = "successful",Crowdfunding!H855,"")</f>
        <v>1467</v>
      </c>
      <c r="D855" t="str">
        <f>IF(Crowdfunding!G855 = "failed",Crowdfunding!G855,"")</f>
        <v/>
      </c>
      <c r="E855" t="str">
        <f>IF(Crowdfunding!G855 = "failed",Crowdfunding!H855,"")</f>
        <v/>
      </c>
    </row>
    <row r="856" spans="1:5" x14ac:dyDescent="0.25">
      <c r="A856" t="str">
        <f>IF(Crowdfunding!$G$2:$G$1001 = "successful",Crowdfunding!G856,"")</f>
        <v>successful</v>
      </c>
      <c r="B856">
        <f>IF(Crowdfunding!$G$2:$G$1001 = "successful",Crowdfunding!H856,"")</f>
        <v>2662</v>
      </c>
      <c r="D856" t="str">
        <f>IF(Crowdfunding!G856 = "failed",Crowdfunding!G856,"")</f>
        <v/>
      </c>
      <c r="E856" t="str">
        <f>IF(Crowdfunding!G856 = "failed",Crowdfunding!H856,"")</f>
        <v/>
      </c>
    </row>
    <row r="857" spans="1:5" x14ac:dyDescent="0.25">
      <c r="A857" t="str">
        <f>IF(Crowdfunding!$G$2:$G$1001 = "successful",Crowdfunding!G857,"")</f>
        <v>successful</v>
      </c>
      <c r="B857">
        <f>IF(Crowdfunding!$G$2:$G$1001 = "successful",Crowdfunding!H857,"")</f>
        <v>452</v>
      </c>
      <c r="D857" t="str">
        <f>IF(Crowdfunding!G857 = "failed",Crowdfunding!G857,"")</f>
        <v/>
      </c>
      <c r="E857" t="str">
        <f>IF(Crowdfunding!G857 = "failed",Crowdfunding!H857,"")</f>
        <v/>
      </c>
    </row>
    <row r="858" spans="1:5" x14ac:dyDescent="0.25">
      <c r="A858" t="str">
        <f>IF(Crowdfunding!$G$2:$G$1001 = "successful",Crowdfunding!G858,"")</f>
        <v>successful</v>
      </c>
      <c r="B858">
        <f>IF(Crowdfunding!$G$2:$G$1001 = "successful",Crowdfunding!H858,"")</f>
        <v>158</v>
      </c>
      <c r="D858" t="str">
        <f>IF(Crowdfunding!G858 = "failed",Crowdfunding!G858,"")</f>
        <v/>
      </c>
      <c r="E858" t="str">
        <f>IF(Crowdfunding!G858 = "failed",Crowdfunding!H858,"")</f>
        <v/>
      </c>
    </row>
    <row r="859" spans="1:5" x14ac:dyDescent="0.25">
      <c r="A859" t="str">
        <f>IF(Crowdfunding!$G$2:$G$1001 = "successful",Crowdfunding!G859,"")</f>
        <v>successful</v>
      </c>
      <c r="B859">
        <f>IF(Crowdfunding!$G$2:$G$1001 = "successful",Crowdfunding!H859,"")</f>
        <v>225</v>
      </c>
      <c r="D859" t="str">
        <f>IF(Crowdfunding!G859 = "failed",Crowdfunding!G859,"")</f>
        <v/>
      </c>
      <c r="E859" t="str">
        <f>IF(Crowdfunding!G859 = "failed",Crowdfunding!H859,"")</f>
        <v/>
      </c>
    </row>
    <row r="860" spans="1:5" x14ac:dyDescent="0.25">
      <c r="A860" t="str">
        <f>IF(Crowdfunding!$G$2:$G$1001 = "successful",Crowdfunding!G860,"")</f>
        <v/>
      </c>
      <c r="B860" t="str">
        <f>IF(Crowdfunding!$G$2:$G$1001 = "successful",Crowdfunding!H860,"")</f>
        <v/>
      </c>
      <c r="D860" t="str">
        <f>IF(Crowdfunding!G860 = "failed",Crowdfunding!G860,"")</f>
        <v>failed</v>
      </c>
      <c r="E860">
        <f>IF(Crowdfunding!G860 = "failed",Crowdfunding!H860,"")</f>
        <v>35</v>
      </c>
    </row>
    <row r="861" spans="1:5" x14ac:dyDescent="0.25">
      <c r="A861" t="str">
        <f>IF(Crowdfunding!$G$2:$G$1001 = "successful",Crowdfunding!G861,"")</f>
        <v/>
      </c>
      <c r="B861" t="str">
        <f>IF(Crowdfunding!$G$2:$G$1001 = "successful",Crowdfunding!H861,"")</f>
        <v/>
      </c>
      <c r="D861" t="str">
        <f>IF(Crowdfunding!G861 = "failed",Crowdfunding!G861,"")</f>
        <v>failed</v>
      </c>
      <c r="E861">
        <f>IF(Crowdfunding!G861 = "failed",Crowdfunding!H861,"")</f>
        <v>63</v>
      </c>
    </row>
    <row r="862" spans="1:5" x14ac:dyDescent="0.25">
      <c r="A862" t="str">
        <f>IF(Crowdfunding!$G$2:$G$1001 = "successful",Crowdfunding!G862,"")</f>
        <v>successful</v>
      </c>
      <c r="B862">
        <f>IF(Crowdfunding!$G$2:$G$1001 = "successful",Crowdfunding!H862,"")</f>
        <v>65</v>
      </c>
      <c r="D862" t="str">
        <f>IF(Crowdfunding!G862 = "failed",Crowdfunding!G862,"")</f>
        <v/>
      </c>
      <c r="E862" t="str">
        <f>IF(Crowdfunding!G862 = "failed",Crowdfunding!H862,"")</f>
        <v/>
      </c>
    </row>
    <row r="863" spans="1:5" x14ac:dyDescent="0.25">
      <c r="A863" t="str">
        <f>IF(Crowdfunding!$G$2:$G$1001 = "successful",Crowdfunding!G863,"")</f>
        <v>successful</v>
      </c>
      <c r="B863">
        <f>IF(Crowdfunding!$G$2:$G$1001 = "successful",Crowdfunding!H863,"")</f>
        <v>163</v>
      </c>
      <c r="D863" t="str">
        <f>IF(Crowdfunding!G863 = "failed",Crowdfunding!G863,"")</f>
        <v/>
      </c>
      <c r="E863" t="str">
        <f>IF(Crowdfunding!G863 = "failed",Crowdfunding!H863,"")</f>
        <v/>
      </c>
    </row>
    <row r="864" spans="1:5" x14ac:dyDescent="0.25">
      <c r="A864" t="str">
        <f>IF(Crowdfunding!$G$2:$G$1001 = "successful",Crowdfunding!G864,"")</f>
        <v>successful</v>
      </c>
      <c r="B864">
        <f>IF(Crowdfunding!$G$2:$G$1001 = "successful",Crowdfunding!H864,"")</f>
        <v>85</v>
      </c>
      <c r="D864" t="str">
        <f>IF(Crowdfunding!G864 = "failed",Crowdfunding!G864,"")</f>
        <v/>
      </c>
      <c r="E864" t="str">
        <f>IF(Crowdfunding!G864 = "failed",Crowdfunding!H864,"")</f>
        <v/>
      </c>
    </row>
    <row r="865" spans="1:5" x14ac:dyDescent="0.25">
      <c r="A865" t="str">
        <f>IF(Crowdfunding!$G$2:$G$1001 = "successful",Crowdfunding!G865,"")</f>
        <v>successful</v>
      </c>
      <c r="B865">
        <f>IF(Crowdfunding!$G$2:$G$1001 = "successful",Crowdfunding!H865,"")</f>
        <v>217</v>
      </c>
      <c r="D865" t="str">
        <f>IF(Crowdfunding!G865 = "failed",Crowdfunding!G865,"")</f>
        <v/>
      </c>
      <c r="E865" t="str">
        <f>IF(Crowdfunding!G865 = "failed",Crowdfunding!H865,"")</f>
        <v/>
      </c>
    </row>
    <row r="866" spans="1:5" x14ac:dyDescent="0.25">
      <c r="A866" t="str">
        <f>IF(Crowdfunding!$G$2:$G$1001 = "successful",Crowdfunding!G866,"")</f>
        <v>successful</v>
      </c>
      <c r="B866">
        <f>IF(Crowdfunding!$G$2:$G$1001 = "successful",Crowdfunding!H866,"")</f>
        <v>150</v>
      </c>
      <c r="D866" t="str">
        <f>IF(Crowdfunding!G866 = "failed",Crowdfunding!G866,"")</f>
        <v/>
      </c>
      <c r="E866" t="str">
        <f>IF(Crowdfunding!G866 = "failed",Crowdfunding!H866,"")</f>
        <v/>
      </c>
    </row>
    <row r="867" spans="1:5" x14ac:dyDescent="0.25">
      <c r="A867" t="str">
        <f>IF(Crowdfunding!$G$2:$G$1001 = "successful",Crowdfunding!G867,"")</f>
        <v>successful</v>
      </c>
      <c r="B867">
        <f>IF(Crowdfunding!$G$2:$G$1001 = "successful",Crowdfunding!H867,"")</f>
        <v>3272</v>
      </c>
      <c r="D867" t="str">
        <f>IF(Crowdfunding!G867 = "failed",Crowdfunding!G867,"")</f>
        <v/>
      </c>
      <c r="E867" t="str">
        <f>IF(Crowdfunding!G867 = "failed",Crowdfunding!H867,"")</f>
        <v/>
      </c>
    </row>
    <row r="868" spans="1:5" x14ac:dyDescent="0.25">
      <c r="A868" t="str">
        <f>IF(Crowdfunding!$G$2:$G$1001 = "successful",Crowdfunding!G868,"")</f>
        <v/>
      </c>
      <c r="B868" t="str">
        <f>IF(Crowdfunding!$G$2:$G$1001 = "successful",Crowdfunding!H868,"")</f>
        <v/>
      </c>
      <c r="D868" t="str">
        <f>IF(Crowdfunding!G868 = "failed",Crowdfunding!G868,"")</f>
        <v/>
      </c>
      <c r="E868" t="str">
        <f>IF(Crowdfunding!G868 = "failed",Crowdfunding!H868,"")</f>
        <v/>
      </c>
    </row>
    <row r="869" spans="1:5" x14ac:dyDescent="0.25">
      <c r="A869" t="str">
        <f>IF(Crowdfunding!$G$2:$G$1001 = "successful",Crowdfunding!G869,"")</f>
        <v>successful</v>
      </c>
      <c r="B869">
        <f>IF(Crowdfunding!$G$2:$G$1001 = "successful",Crowdfunding!H869,"")</f>
        <v>300</v>
      </c>
      <c r="D869" t="str">
        <f>IF(Crowdfunding!G869 = "failed",Crowdfunding!G869,"")</f>
        <v/>
      </c>
      <c r="E869" t="str">
        <f>IF(Crowdfunding!G869 = "failed",Crowdfunding!H869,"")</f>
        <v/>
      </c>
    </row>
    <row r="870" spans="1:5" x14ac:dyDescent="0.25">
      <c r="A870" t="str">
        <f>IF(Crowdfunding!$G$2:$G$1001 = "successful",Crowdfunding!G870,"")</f>
        <v>successful</v>
      </c>
      <c r="B870">
        <f>IF(Crowdfunding!$G$2:$G$1001 = "successful",Crowdfunding!H870,"")</f>
        <v>126</v>
      </c>
      <c r="D870" t="str">
        <f>IF(Crowdfunding!G870 = "failed",Crowdfunding!G870,"")</f>
        <v/>
      </c>
      <c r="E870" t="str">
        <f>IF(Crowdfunding!G870 = "failed",Crowdfunding!H870,"")</f>
        <v/>
      </c>
    </row>
    <row r="871" spans="1:5" x14ac:dyDescent="0.25">
      <c r="A871" t="str">
        <f>IF(Crowdfunding!$G$2:$G$1001 = "successful",Crowdfunding!G871,"")</f>
        <v/>
      </c>
      <c r="B871" t="str">
        <f>IF(Crowdfunding!$G$2:$G$1001 = "successful",Crowdfunding!H871,"")</f>
        <v/>
      </c>
      <c r="D871" t="str">
        <f>IF(Crowdfunding!G871 = "failed",Crowdfunding!G871,"")</f>
        <v>failed</v>
      </c>
      <c r="E871">
        <f>IF(Crowdfunding!G871 = "failed",Crowdfunding!H871,"")</f>
        <v>526</v>
      </c>
    </row>
    <row r="872" spans="1:5" x14ac:dyDescent="0.25">
      <c r="A872" t="str">
        <f>IF(Crowdfunding!$G$2:$G$1001 = "successful",Crowdfunding!G872,"")</f>
        <v/>
      </c>
      <c r="B872" t="str">
        <f>IF(Crowdfunding!$G$2:$G$1001 = "successful",Crowdfunding!H872,"")</f>
        <v/>
      </c>
      <c r="D872" t="str">
        <f>IF(Crowdfunding!G872 = "failed",Crowdfunding!G872,"")</f>
        <v>failed</v>
      </c>
      <c r="E872">
        <f>IF(Crowdfunding!G872 = "failed",Crowdfunding!H872,"")</f>
        <v>121</v>
      </c>
    </row>
    <row r="873" spans="1:5" x14ac:dyDescent="0.25">
      <c r="A873" t="str">
        <f>IF(Crowdfunding!$G$2:$G$1001 = "successful",Crowdfunding!G873,"")</f>
        <v>successful</v>
      </c>
      <c r="B873">
        <f>IF(Crowdfunding!$G$2:$G$1001 = "successful",Crowdfunding!H873,"")</f>
        <v>2320</v>
      </c>
      <c r="D873" t="str">
        <f>IF(Crowdfunding!G873 = "failed",Crowdfunding!G873,"")</f>
        <v/>
      </c>
      <c r="E873" t="str">
        <f>IF(Crowdfunding!G873 = "failed",Crowdfunding!H873,"")</f>
        <v/>
      </c>
    </row>
    <row r="874" spans="1:5" x14ac:dyDescent="0.25">
      <c r="A874" t="str">
        <f>IF(Crowdfunding!$G$2:$G$1001 = "successful",Crowdfunding!G874,"")</f>
        <v>successful</v>
      </c>
      <c r="B874">
        <f>IF(Crowdfunding!$G$2:$G$1001 = "successful",Crowdfunding!H874,"")</f>
        <v>81</v>
      </c>
      <c r="D874" t="str">
        <f>IF(Crowdfunding!G874 = "failed",Crowdfunding!G874,"")</f>
        <v/>
      </c>
      <c r="E874" t="str">
        <f>IF(Crowdfunding!G874 = "failed",Crowdfunding!H874,"")</f>
        <v/>
      </c>
    </row>
    <row r="875" spans="1:5" x14ac:dyDescent="0.25">
      <c r="A875" t="str">
        <f>IF(Crowdfunding!$G$2:$G$1001 = "successful",Crowdfunding!G875,"")</f>
        <v>successful</v>
      </c>
      <c r="B875">
        <f>IF(Crowdfunding!$G$2:$G$1001 = "successful",Crowdfunding!H875,"")</f>
        <v>1887</v>
      </c>
      <c r="D875" t="str">
        <f>IF(Crowdfunding!G875 = "failed",Crowdfunding!G875,"")</f>
        <v/>
      </c>
      <c r="E875" t="str">
        <f>IF(Crowdfunding!G875 = "failed",Crowdfunding!H875,"")</f>
        <v/>
      </c>
    </row>
    <row r="876" spans="1:5" x14ac:dyDescent="0.25">
      <c r="A876" t="str">
        <f>IF(Crowdfunding!$G$2:$G$1001 = "successful",Crowdfunding!G876,"")</f>
        <v>successful</v>
      </c>
      <c r="B876">
        <f>IF(Crowdfunding!$G$2:$G$1001 = "successful",Crowdfunding!H876,"")</f>
        <v>4358</v>
      </c>
      <c r="D876" t="str">
        <f>IF(Crowdfunding!G876 = "failed",Crowdfunding!G876,"")</f>
        <v/>
      </c>
      <c r="E876" t="str">
        <f>IF(Crowdfunding!G876 = "failed",Crowdfunding!H876,"")</f>
        <v/>
      </c>
    </row>
    <row r="877" spans="1:5" x14ac:dyDescent="0.25">
      <c r="A877" t="str">
        <f>IF(Crowdfunding!$G$2:$G$1001 = "successful",Crowdfunding!G877,"")</f>
        <v/>
      </c>
      <c r="B877" t="str">
        <f>IF(Crowdfunding!$G$2:$G$1001 = "successful",Crowdfunding!H877,"")</f>
        <v/>
      </c>
      <c r="D877" t="str">
        <f>IF(Crowdfunding!G877 = "failed",Crowdfunding!G877,"")</f>
        <v>failed</v>
      </c>
      <c r="E877">
        <f>IF(Crowdfunding!G877 = "failed",Crowdfunding!H877,"")</f>
        <v>67</v>
      </c>
    </row>
    <row r="878" spans="1:5" x14ac:dyDescent="0.25">
      <c r="A878" t="str">
        <f>IF(Crowdfunding!$G$2:$G$1001 = "successful",Crowdfunding!G878,"")</f>
        <v/>
      </c>
      <c r="B878" t="str">
        <f>IF(Crowdfunding!$G$2:$G$1001 = "successful",Crowdfunding!H878,"")</f>
        <v/>
      </c>
      <c r="D878" t="str">
        <f>IF(Crowdfunding!G878 = "failed",Crowdfunding!G878,"")</f>
        <v>failed</v>
      </c>
      <c r="E878">
        <f>IF(Crowdfunding!G878 = "failed",Crowdfunding!H878,"")</f>
        <v>57</v>
      </c>
    </row>
    <row r="879" spans="1:5" x14ac:dyDescent="0.25">
      <c r="A879" t="str">
        <f>IF(Crowdfunding!$G$2:$G$1001 = "successful",Crowdfunding!G879,"")</f>
        <v/>
      </c>
      <c r="B879" t="str">
        <f>IF(Crowdfunding!$G$2:$G$1001 = "successful",Crowdfunding!H879,"")</f>
        <v/>
      </c>
      <c r="D879" t="str">
        <f>IF(Crowdfunding!G879 = "failed",Crowdfunding!G879,"")</f>
        <v>failed</v>
      </c>
      <c r="E879">
        <f>IF(Crowdfunding!G879 = "failed",Crowdfunding!H879,"")</f>
        <v>1229</v>
      </c>
    </row>
    <row r="880" spans="1:5" x14ac:dyDescent="0.25">
      <c r="A880" t="str">
        <f>IF(Crowdfunding!$G$2:$G$1001 = "successful",Crowdfunding!G880,"")</f>
        <v/>
      </c>
      <c r="B880" t="str">
        <f>IF(Crowdfunding!$G$2:$G$1001 = "successful",Crowdfunding!H880,"")</f>
        <v/>
      </c>
      <c r="D880" t="str">
        <f>IF(Crowdfunding!G880 = "failed",Crowdfunding!G880,"")</f>
        <v>failed</v>
      </c>
      <c r="E880">
        <f>IF(Crowdfunding!G880 = "failed",Crowdfunding!H880,"")</f>
        <v>12</v>
      </c>
    </row>
    <row r="881" spans="1:5" x14ac:dyDescent="0.25">
      <c r="A881" t="str">
        <f>IF(Crowdfunding!$G$2:$G$1001 = "successful",Crowdfunding!G881,"")</f>
        <v>successful</v>
      </c>
      <c r="B881">
        <f>IF(Crowdfunding!$G$2:$G$1001 = "successful",Crowdfunding!H881,"")</f>
        <v>53</v>
      </c>
      <c r="D881" t="str">
        <f>IF(Crowdfunding!G881 = "failed",Crowdfunding!G881,"")</f>
        <v/>
      </c>
      <c r="E881" t="str">
        <f>IF(Crowdfunding!G881 = "failed",Crowdfunding!H881,"")</f>
        <v/>
      </c>
    </row>
    <row r="882" spans="1:5" x14ac:dyDescent="0.25">
      <c r="A882" t="str">
        <f>IF(Crowdfunding!$G$2:$G$1001 = "successful",Crowdfunding!G882,"")</f>
        <v>successful</v>
      </c>
      <c r="B882">
        <f>IF(Crowdfunding!$G$2:$G$1001 = "successful",Crowdfunding!H882,"")</f>
        <v>2414</v>
      </c>
      <c r="D882" t="str">
        <f>IF(Crowdfunding!G882 = "failed",Crowdfunding!G882,"")</f>
        <v/>
      </c>
      <c r="E882" t="str">
        <f>IF(Crowdfunding!G882 = "failed",Crowdfunding!H882,"")</f>
        <v/>
      </c>
    </row>
    <row r="883" spans="1:5" x14ac:dyDescent="0.25">
      <c r="A883" t="str">
        <f>IF(Crowdfunding!$G$2:$G$1001 = "successful",Crowdfunding!G883,"")</f>
        <v/>
      </c>
      <c r="B883" t="str">
        <f>IF(Crowdfunding!$G$2:$G$1001 = "successful",Crowdfunding!H883,"")</f>
        <v/>
      </c>
      <c r="D883" t="str">
        <f>IF(Crowdfunding!G883 = "failed",Crowdfunding!G883,"")</f>
        <v>failed</v>
      </c>
      <c r="E883">
        <f>IF(Crowdfunding!G883 = "failed",Crowdfunding!H883,"")</f>
        <v>452</v>
      </c>
    </row>
    <row r="884" spans="1:5" x14ac:dyDescent="0.25">
      <c r="A884" t="str">
        <f>IF(Crowdfunding!$G$2:$G$1001 = "successful",Crowdfunding!G884,"")</f>
        <v>successful</v>
      </c>
      <c r="B884">
        <f>IF(Crowdfunding!$G$2:$G$1001 = "successful",Crowdfunding!H884,"")</f>
        <v>80</v>
      </c>
      <c r="D884" t="str">
        <f>IF(Crowdfunding!G884 = "failed",Crowdfunding!G884,"")</f>
        <v/>
      </c>
      <c r="E884" t="str">
        <f>IF(Crowdfunding!G884 = "failed",Crowdfunding!H884,"")</f>
        <v/>
      </c>
    </row>
    <row r="885" spans="1:5" x14ac:dyDescent="0.25">
      <c r="A885" t="str">
        <f>IF(Crowdfunding!$G$2:$G$1001 = "successful",Crowdfunding!G885,"")</f>
        <v>successful</v>
      </c>
      <c r="B885">
        <f>IF(Crowdfunding!$G$2:$G$1001 = "successful",Crowdfunding!H885,"")</f>
        <v>193</v>
      </c>
      <c r="D885" t="str">
        <f>IF(Crowdfunding!G885 = "failed",Crowdfunding!G885,"")</f>
        <v/>
      </c>
      <c r="E885" t="str">
        <f>IF(Crowdfunding!G885 = "failed",Crowdfunding!H885,"")</f>
        <v/>
      </c>
    </row>
    <row r="886" spans="1:5" x14ac:dyDescent="0.25">
      <c r="A886" t="str">
        <f>IF(Crowdfunding!$G$2:$G$1001 = "successful",Crowdfunding!G886,"")</f>
        <v/>
      </c>
      <c r="B886" t="str">
        <f>IF(Crowdfunding!$G$2:$G$1001 = "successful",Crowdfunding!H886,"")</f>
        <v/>
      </c>
      <c r="D886" t="str">
        <f>IF(Crowdfunding!G886 = "failed",Crowdfunding!G886,"")</f>
        <v>failed</v>
      </c>
      <c r="E886">
        <f>IF(Crowdfunding!G886 = "failed",Crowdfunding!H886,"")</f>
        <v>1886</v>
      </c>
    </row>
    <row r="887" spans="1:5" x14ac:dyDescent="0.25">
      <c r="A887" t="str">
        <f>IF(Crowdfunding!$G$2:$G$1001 = "successful",Crowdfunding!G887,"")</f>
        <v>successful</v>
      </c>
      <c r="B887">
        <f>IF(Crowdfunding!$G$2:$G$1001 = "successful",Crowdfunding!H887,"")</f>
        <v>52</v>
      </c>
      <c r="D887" t="str">
        <f>IF(Crowdfunding!G887 = "failed",Crowdfunding!G887,"")</f>
        <v/>
      </c>
      <c r="E887" t="str">
        <f>IF(Crowdfunding!G887 = "failed",Crowdfunding!H887,"")</f>
        <v/>
      </c>
    </row>
    <row r="888" spans="1:5" x14ac:dyDescent="0.25">
      <c r="A888" t="str">
        <f>IF(Crowdfunding!$G$2:$G$1001 = "successful",Crowdfunding!G888,"")</f>
        <v/>
      </c>
      <c r="B888" t="str">
        <f>IF(Crowdfunding!$G$2:$G$1001 = "successful",Crowdfunding!H888,"")</f>
        <v/>
      </c>
      <c r="D888" t="str">
        <f>IF(Crowdfunding!G888 = "failed",Crowdfunding!G888,"")</f>
        <v>failed</v>
      </c>
      <c r="E888">
        <f>IF(Crowdfunding!G888 = "failed",Crowdfunding!H888,"")</f>
        <v>1825</v>
      </c>
    </row>
    <row r="889" spans="1:5" x14ac:dyDescent="0.25">
      <c r="A889" t="str">
        <f>IF(Crowdfunding!$G$2:$G$1001 = "successful",Crowdfunding!G889,"")</f>
        <v/>
      </c>
      <c r="B889" t="str">
        <f>IF(Crowdfunding!$G$2:$G$1001 = "successful",Crowdfunding!H889,"")</f>
        <v/>
      </c>
      <c r="D889" t="str">
        <f>IF(Crowdfunding!G889 = "failed",Crowdfunding!G889,"")</f>
        <v>failed</v>
      </c>
      <c r="E889">
        <f>IF(Crowdfunding!G889 = "failed",Crowdfunding!H889,"")</f>
        <v>31</v>
      </c>
    </row>
    <row r="890" spans="1:5" x14ac:dyDescent="0.25">
      <c r="A890" t="str">
        <f>IF(Crowdfunding!$G$2:$G$1001 = "successful",Crowdfunding!G890,"")</f>
        <v>successful</v>
      </c>
      <c r="B890">
        <f>IF(Crowdfunding!$G$2:$G$1001 = "successful",Crowdfunding!H890,"")</f>
        <v>290</v>
      </c>
      <c r="D890" t="str">
        <f>IF(Crowdfunding!G890 = "failed",Crowdfunding!G890,"")</f>
        <v/>
      </c>
      <c r="E890" t="str">
        <f>IF(Crowdfunding!G890 = "failed",Crowdfunding!H890,"")</f>
        <v/>
      </c>
    </row>
    <row r="891" spans="1:5" x14ac:dyDescent="0.25">
      <c r="A891" t="str">
        <f>IF(Crowdfunding!$G$2:$G$1001 = "successful",Crowdfunding!G891,"")</f>
        <v>successful</v>
      </c>
      <c r="B891">
        <f>IF(Crowdfunding!$G$2:$G$1001 = "successful",Crowdfunding!H891,"")</f>
        <v>122</v>
      </c>
      <c r="D891" t="str">
        <f>IF(Crowdfunding!G891 = "failed",Crowdfunding!G891,"")</f>
        <v/>
      </c>
      <c r="E891" t="str">
        <f>IF(Crowdfunding!G891 = "failed",Crowdfunding!H891,"")</f>
        <v/>
      </c>
    </row>
    <row r="892" spans="1:5" x14ac:dyDescent="0.25">
      <c r="A892" t="str">
        <f>IF(Crowdfunding!$G$2:$G$1001 = "successful",Crowdfunding!G892,"")</f>
        <v>successful</v>
      </c>
      <c r="B892">
        <f>IF(Crowdfunding!$G$2:$G$1001 = "successful",Crowdfunding!H892,"")</f>
        <v>1470</v>
      </c>
      <c r="D892" t="str">
        <f>IF(Crowdfunding!G892 = "failed",Crowdfunding!G892,"")</f>
        <v/>
      </c>
      <c r="E892" t="str">
        <f>IF(Crowdfunding!G892 = "failed",Crowdfunding!H892,"")</f>
        <v/>
      </c>
    </row>
    <row r="893" spans="1:5" x14ac:dyDescent="0.25">
      <c r="A893" t="str">
        <f>IF(Crowdfunding!$G$2:$G$1001 = "successful",Crowdfunding!G893,"")</f>
        <v>successful</v>
      </c>
      <c r="B893">
        <f>IF(Crowdfunding!$G$2:$G$1001 = "successful",Crowdfunding!H893,"")</f>
        <v>165</v>
      </c>
      <c r="D893" t="str">
        <f>IF(Crowdfunding!G893 = "failed",Crowdfunding!G893,"")</f>
        <v/>
      </c>
      <c r="E893" t="str">
        <f>IF(Crowdfunding!G893 = "failed",Crowdfunding!H893,"")</f>
        <v/>
      </c>
    </row>
    <row r="894" spans="1:5" x14ac:dyDescent="0.25">
      <c r="A894" t="str">
        <f>IF(Crowdfunding!$G$2:$G$1001 = "successful",Crowdfunding!G894,"")</f>
        <v>successful</v>
      </c>
      <c r="B894">
        <f>IF(Crowdfunding!$G$2:$G$1001 = "successful",Crowdfunding!H894,"")</f>
        <v>182</v>
      </c>
      <c r="D894" t="str">
        <f>IF(Crowdfunding!G894 = "failed",Crowdfunding!G894,"")</f>
        <v/>
      </c>
      <c r="E894" t="str">
        <f>IF(Crowdfunding!G894 = "failed",Crowdfunding!H894,"")</f>
        <v/>
      </c>
    </row>
    <row r="895" spans="1:5" x14ac:dyDescent="0.25">
      <c r="A895" t="str">
        <f>IF(Crowdfunding!$G$2:$G$1001 = "successful",Crowdfunding!G895,"")</f>
        <v>successful</v>
      </c>
      <c r="B895">
        <f>IF(Crowdfunding!$G$2:$G$1001 = "successful",Crowdfunding!H895,"")</f>
        <v>199</v>
      </c>
      <c r="D895" t="str">
        <f>IF(Crowdfunding!G895 = "failed",Crowdfunding!G895,"")</f>
        <v/>
      </c>
      <c r="E895" t="str">
        <f>IF(Crowdfunding!G895 = "failed",Crowdfunding!H895,"")</f>
        <v/>
      </c>
    </row>
    <row r="896" spans="1:5" x14ac:dyDescent="0.25">
      <c r="A896" t="str">
        <f>IF(Crowdfunding!$G$2:$G$1001 = "successful",Crowdfunding!G896,"")</f>
        <v>successful</v>
      </c>
      <c r="B896">
        <f>IF(Crowdfunding!$G$2:$G$1001 = "successful",Crowdfunding!H896,"")</f>
        <v>56</v>
      </c>
      <c r="D896" t="str">
        <f>IF(Crowdfunding!G896 = "failed",Crowdfunding!G896,"")</f>
        <v/>
      </c>
      <c r="E896" t="str">
        <f>IF(Crowdfunding!G896 = "failed",Crowdfunding!H896,"")</f>
        <v/>
      </c>
    </row>
    <row r="897" spans="1:5" x14ac:dyDescent="0.25">
      <c r="A897" t="str">
        <f>IF(Crowdfunding!$G$2:$G$1001 = "successful",Crowdfunding!G897,"")</f>
        <v/>
      </c>
      <c r="B897" t="str">
        <f>IF(Crowdfunding!$G$2:$G$1001 = "successful",Crowdfunding!H897,"")</f>
        <v/>
      </c>
      <c r="D897" t="str">
        <f>IF(Crowdfunding!G897 = "failed",Crowdfunding!G897,"")</f>
        <v>failed</v>
      </c>
      <c r="E897">
        <f>IF(Crowdfunding!G897 = "failed",Crowdfunding!H897,"")</f>
        <v>107</v>
      </c>
    </row>
    <row r="898" spans="1:5" x14ac:dyDescent="0.25">
      <c r="A898" t="str">
        <f>IF(Crowdfunding!$G$2:$G$1001 = "successful",Crowdfunding!G898,"")</f>
        <v>successful</v>
      </c>
      <c r="B898">
        <f>IF(Crowdfunding!$G$2:$G$1001 = "successful",Crowdfunding!H898,"")</f>
        <v>1460</v>
      </c>
      <c r="D898" t="str">
        <f>IF(Crowdfunding!G898 = "failed",Crowdfunding!G898,"")</f>
        <v/>
      </c>
      <c r="E898" t="str">
        <f>IF(Crowdfunding!G898 = "failed",Crowdfunding!H898,"")</f>
        <v/>
      </c>
    </row>
    <row r="899" spans="1:5" x14ac:dyDescent="0.25">
      <c r="A899" t="str">
        <f>IF(Crowdfunding!$G$2:$G$1001 = "successful",Crowdfunding!G899,"")</f>
        <v/>
      </c>
      <c r="B899" t="str">
        <f>IF(Crowdfunding!$G$2:$G$1001 = "successful",Crowdfunding!H899,"")</f>
        <v/>
      </c>
      <c r="D899" t="str">
        <f>IF(Crowdfunding!G899 = "failed",Crowdfunding!G899,"")</f>
        <v>failed</v>
      </c>
      <c r="E899">
        <f>IF(Crowdfunding!G899 = "failed",Crowdfunding!H899,"")</f>
        <v>27</v>
      </c>
    </row>
    <row r="900" spans="1:5" x14ac:dyDescent="0.25">
      <c r="A900" t="str">
        <f>IF(Crowdfunding!$G$2:$G$1001 = "successful",Crowdfunding!G900,"")</f>
        <v/>
      </c>
      <c r="B900" t="str">
        <f>IF(Crowdfunding!$G$2:$G$1001 = "successful",Crowdfunding!H900,"")</f>
        <v/>
      </c>
      <c r="D900" t="str">
        <f>IF(Crowdfunding!G900 = "failed",Crowdfunding!G900,"")</f>
        <v>failed</v>
      </c>
      <c r="E900">
        <f>IF(Crowdfunding!G900 = "failed",Crowdfunding!H900,"")</f>
        <v>1221</v>
      </c>
    </row>
    <row r="901" spans="1:5" x14ac:dyDescent="0.25">
      <c r="A901" t="str">
        <f>IF(Crowdfunding!$G$2:$G$1001 = "successful",Crowdfunding!G901,"")</f>
        <v>successful</v>
      </c>
      <c r="B901">
        <f>IF(Crowdfunding!$G$2:$G$1001 = "successful",Crowdfunding!H901,"")</f>
        <v>123</v>
      </c>
      <c r="D901" t="str">
        <f>IF(Crowdfunding!G901 = "failed",Crowdfunding!G901,"")</f>
        <v/>
      </c>
      <c r="E901" t="str">
        <f>IF(Crowdfunding!G901 = "failed",Crowdfunding!H901,"")</f>
        <v/>
      </c>
    </row>
    <row r="902" spans="1:5" x14ac:dyDescent="0.25">
      <c r="A902" t="str">
        <f>IF(Crowdfunding!$G$2:$G$1001 = "successful",Crowdfunding!G902,"")</f>
        <v/>
      </c>
      <c r="B902" t="str">
        <f>IF(Crowdfunding!$G$2:$G$1001 = "successful",Crowdfunding!H902,"")</f>
        <v/>
      </c>
      <c r="D902" t="str">
        <f>IF(Crowdfunding!G902 = "failed",Crowdfunding!G902,"")</f>
        <v>failed</v>
      </c>
      <c r="E902">
        <f>IF(Crowdfunding!G902 = "failed",Crowdfunding!H902,"")</f>
        <v>1</v>
      </c>
    </row>
    <row r="903" spans="1:5" x14ac:dyDescent="0.25">
      <c r="A903" t="str">
        <f>IF(Crowdfunding!$G$2:$G$1001 = "successful",Crowdfunding!G903,"")</f>
        <v>successful</v>
      </c>
      <c r="B903">
        <f>IF(Crowdfunding!$G$2:$G$1001 = "successful",Crowdfunding!H903,"")</f>
        <v>159</v>
      </c>
      <c r="D903" t="str">
        <f>IF(Crowdfunding!G903 = "failed",Crowdfunding!G903,"")</f>
        <v/>
      </c>
      <c r="E903" t="str">
        <f>IF(Crowdfunding!G903 = "failed",Crowdfunding!H903,"")</f>
        <v/>
      </c>
    </row>
    <row r="904" spans="1:5" x14ac:dyDescent="0.25">
      <c r="A904" t="str">
        <f>IF(Crowdfunding!$G$2:$G$1001 = "successful",Crowdfunding!G904,"")</f>
        <v>successful</v>
      </c>
      <c r="B904">
        <f>IF(Crowdfunding!$G$2:$G$1001 = "successful",Crowdfunding!H904,"")</f>
        <v>110</v>
      </c>
      <c r="D904" t="str">
        <f>IF(Crowdfunding!G904 = "failed",Crowdfunding!G904,"")</f>
        <v/>
      </c>
      <c r="E904" t="str">
        <f>IF(Crowdfunding!G904 = "failed",Crowdfunding!H904,"")</f>
        <v/>
      </c>
    </row>
    <row r="905" spans="1:5" x14ac:dyDescent="0.25">
      <c r="A905" t="str">
        <f>IF(Crowdfunding!$G$2:$G$1001 = "successful",Crowdfunding!G905,"")</f>
        <v/>
      </c>
      <c r="B905" t="str">
        <f>IF(Crowdfunding!$G$2:$G$1001 = "successful",Crowdfunding!H905,"")</f>
        <v/>
      </c>
      <c r="D905" t="str">
        <f>IF(Crowdfunding!G905 = "failed",Crowdfunding!G905,"")</f>
        <v/>
      </c>
      <c r="E905" t="str">
        <f>IF(Crowdfunding!G905 = "failed",Crowdfunding!H905,"")</f>
        <v/>
      </c>
    </row>
    <row r="906" spans="1:5" x14ac:dyDescent="0.25">
      <c r="A906" t="str">
        <f>IF(Crowdfunding!$G$2:$G$1001 = "successful",Crowdfunding!G906,"")</f>
        <v/>
      </c>
      <c r="B906" t="str">
        <f>IF(Crowdfunding!$G$2:$G$1001 = "successful",Crowdfunding!H906,"")</f>
        <v/>
      </c>
      <c r="D906" t="str">
        <f>IF(Crowdfunding!G906 = "failed",Crowdfunding!G906,"")</f>
        <v>failed</v>
      </c>
      <c r="E906">
        <f>IF(Crowdfunding!G906 = "failed",Crowdfunding!H906,"")</f>
        <v>16</v>
      </c>
    </row>
    <row r="907" spans="1:5" x14ac:dyDescent="0.25">
      <c r="A907" t="str">
        <f>IF(Crowdfunding!$G$2:$G$1001 = "successful",Crowdfunding!G907,"")</f>
        <v>successful</v>
      </c>
      <c r="B907">
        <f>IF(Crowdfunding!$G$2:$G$1001 = "successful",Crowdfunding!H907,"")</f>
        <v>236</v>
      </c>
      <c r="D907" t="str">
        <f>IF(Crowdfunding!G907 = "failed",Crowdfunding!G907,"")</f>
        <v/>
      </c>
      <c r="E907" t="str">
        <f>IF(Crowdfunding!G907 = "failed",Crowdfunding!H907,"")</f>
        <v/>
      </c>
    </row>
    <row r="908" spans="1:5" x14ac:dyDescent="0.25">
      <c r="A908" t="str">
        <f>IF(Crowdfunding!$G$2:$G$1001 = "successful",Crowdfunding!G908,"")</f>
        <v>successful</v>
      </c>
      <c r="B908">
        <f>IF(Crowdfunding!$G$2:$G$1001 = "successful",Crowdfunding!H908,"")</f>
        <v>191</v>
      </c>
      <c r="D908" t="str">
        <f>IF(Crowdfunding!G908 = "failed",Crowdfunding!G908,"")</f>
        <v/>
      </c>
      <c r="E908" t="str">
        <f>IF(Crowdfunding!G908 = "failed",Crowdfunding!H908,"")</f>
        <v/>
      </c>
    </row>
    <row r="909" spans="1:5" x14ac:dyDescent="0.25">
      <c r="A909" t="str">
        <f>IF(Crowdfunding!$G$2:$G$1001 = "successful",Crowdfunding!G909,"")</f>
        <v/>
      </c>
      <c r="B909" t="str">
        <f>IF(Crowdfunding!$G$2:$G$1001 = "successful",Crowdfunding!H909,"")</f>
        <v/>
      </c>
      <c r="D909" t="str">
        <f>IF(Crowdfunding!G909 = "failed",Crowdfunding!G909,"")</f>
        <v>failed</v>
      </c>
      <c r="E909">
        <f>IF(Crowdfunding!G909 = "failed",Crowdfunding!H909,"")</f>
        <v>41</v>
      </c>
    </row>
    <row r="910" spans="1:5" x14ac:dyDescent="0.25">
      <c r="A910" t="str">
        <f>IF(Crowdfunding!$G$2:$G$1001 = "successful",Crowdfunding!G910,"")</f>
        <v>successful</v>
      </c>
      <c r="B910">
        <f>IF(Crowdfunding!$G$2:$G$1001 = "successful",Crowdfunding!H910,"")</f>
        <v>3934</v>
      </c>
      <c r="D910" t="str">
        <f>IF(Crowdfunding!G910 = "failed",Crowdfunding!G910,"")</f>
        <v/>
      </c>
      <c r="E910" t="str">
        <f>IF(Crowdfunding!G910 = "failed",Crowdfunding!H910,"")</f>
        <v/>
      </c>
    </row>
    <row r="911" spans="1:5" x14ac:dyDescent="0.25">
      <c r="A911" t="str">
        <f>IF(Crowdfunding!$G$2:$G$1001 = "successful",Crowdfunding!G911,"")</f>
        <v>successful</v>
      </c>
      <c r="B911">
        <f>IF(Crowdfunding!$G$2:$G$1001 = "successful",Crowdfunding!H911,"")</f>
        <v>80</v>
      </c>
      <c r="D911" t="str">
        <f>IF(Crowdfunding!G911 = "failed",Crowdfunding!G911,"")</f>
        <v/>
      </c>
      <c r="E911" t="str">
        <f>IF(Crowdfunding!G911 = "failed",Crowdfunding!H911,"")</f>
        <v/>
      </c>
    </row>
    <row r="912" spans="1:5" x14ac:dyDescent="0.25">
      <c r="A912" t="str">
        <f>IF(Crowdfunding!$G$2:$G$1001 = "successful",Crowdfunding!G912,"")</f>
        <v/>
      </c>
      <c r="B912" t="str">
        <f>IF(Crowdfunding!$G$2:$G$1001 = "successful",Crowdfunding!H912,"")</f>
        <v/>
      </c>
      <c r="D912" t="str">
        <f>IF(Crowdfunding!G912 = "failed",Crowdfunding!G912,"")</f>
        <v/>
      </c>
      <c r="E912" t="str">
        <f>IF(Crowdfunding!G912 = "failed",Crowdfunding!H912,"")</f>
        <v/>
      </c>
    </row>
    <row r="913" spans="1:5" x14ac:dyDescent="0.25">
      <c r="A913" t="str">
        <f>IF(Crowdfunding!$G$2:$G$1001 = "successful",Crowdfunding!G913,"")</f>
        <v>successful</v>
      </c>
      <c r="B913">
        <f>IF(Crowdfunding!$G$2:$G$1001 = "successful",Crowdfunding!H913,"")</f>
        <v>462</v>
      </c>
      <c r="D913" t="str">
        <f>IF(Crowdfunding!G913 = "failed",Crowdfunding!G913,"")</f>
        <v/>
      </c>
      <c r="E913" t="str">
        <f>IF(Crowdfunding!G913 = "failed",Crowdfunding!H913,"")</f>
        <v/>
      </c>
    </row>
    <row r="914" spans="1:5" x14ac:dyDescent="0.25">
      <c r="A914" t="str">
        <f>IF(Crowdfunding!$G$2:$G$1001 = "successful",Crowdfunding!G914,"")</f>
        <v>successful</v>
      </c>
      <c r="B914">
        <f>IF(Crowdfunding!$G$2:$G$1001 = "successful",Crowdfunding!H914,"")</f>
        <v>179</v>
      </c>
      <c r="D914" t="str">
        <f>IF(Crowdfunding!G914 = "failed",Crowdfunding!G914,"")</f>
        <v/>
      </c>
      <c r="E914" t="str">
        <f>IF(Crowdfunding!G914 = "failed",Crowdfunding!H914,"")</f>
        <v/>
      </c>
    </row>
    <row r="915" spans="1:5" x14ac:dyDescent="0.25">
      <c r="A915" t="str">
        <f>IF(Crowdfunding!$G$2:$G$1001 = "successful",Crowdfunding!G915,"")</f>
        <v/>
      </c>
      <c r="B915" t="str">
        <f>IF(Crowdfunding!$G$2:$G$1001 = "successful",Crowdfunding!H915,"")</f>
        <v/>
      </c>
      <c r="D915" t="str">
        <f>IF(Crowdfunding!G915 = "failed",Crowdfunding!G915,"")</f>
        <v>failed</v>
      </c>
      <c r="E915">
        <f>IF(Crowdfunding!G915 = "failed",Crowdfunding!H915,"")</f>
        <v>523</v>
      </c>
    </row>
    <row r="916" spans="1:5" x14ac:dyDescent="0.25">
      <c r="A916" t="str">
        <f>IF(Crowdfunding!$G$2:$G$1001 = "successful",Crowdfunding!G916,"")</f>
        <v/>
      </c>
      <c r="B916" t="str">
        <f>IF(Crowdfunding!$G$2:$G$1001 = "successful",Crowdfunding!H916,"")</f>
        <v/>
      </c>
      <c r="D916" t="str">
        <f>IF(Crowdfunding!G916 = "failed",Crowdfunding!G916,"")</f>
        <v>failed</v>
      </c>
      <c r="E916">
        <f>IF(Crowdfunding!G916 = "failed",Crowdfunding!H916,"")</f>
        <v>141</v>
      </c>
    </row>
    <row r="917" spans="1:5" x14ac:dyDescent="0.25">
      <c r="A917" t="str">
        <f>IF(Crowdfunding!$G$2:$G$1001 = "successful",Crowdfunding!G917,"")</f>
        <v>successful</v>
      </c>
      <c r="B917">
        <f>IF(Crowdfunding!$G$2:$G$1001 = "successful",Crowdfunding!H917,"")</f>
        <v>1866</v>
      </c>
      <c r="D917" t="str">
        <f>IF(Crowdfunding!G917 = "failed",Crowdfunding!G917,"")</f>
        <v/>
      </c>
      <c r="E917" t="str">
        <f>IF(Crowdfunding!G917 = "failed",Crowdfunding!H917,"")</f>
        <v/>
      </c>
    </row>
    <row r="918" spans="1:5" x14ac:dyDescent="0.25">
      <c r="A918" t="str">
        <f>IF(Crowdfunding!$G$2:$G$1001 = "successful",Crowdfunding!G918,"")</f>
        <v/>
      </c>
      <c r="B918" t="str">
        <f>IF(Crowdfunding!$G$2:$G$1001 = "successful",Crowdfunding!H918,"")</f>
        <v/>
      </c>
      <c r="D918" t="str">
        <f>IF(Crowdfunding!G918 = "failed",Crowdfunding!G918,"")</f>
        <v>failed</v>
      </c>
      <c r="E918">
        <f>IF(Crowdfunding!G918 = "failed",Crowdfunding!H918,"")</f>
        <v>52</v>
      </c>
    </row>
    <row r="919" spans="1:5" x14ac:dyDescent="0.25">
      <c r="A919" t="str">
        <f>IF(Crowdfunding!$G$2:$G$1001 = "successful",Crowdfunding!G919,"")</f>
        <v/>
      </c>
      <c r="B919" t="str">
        <f>IF(Crowdfunding!$G$2:$G$1001 = "successful",Crowdfunding!H919,"")</f>
        <v/>
      </c>
      <c r="D919" t="str">
        <f>IF(Crowdfunding!G919 = "failed",Crowdfunding!G919,"")</f>
        <v/>
      </c>
      <c r="E919" t="str">
        <f>IF(Crowdfunding!G919 = "failed",Crowdfunding!H919,"")</f>
        <v/>
      </c>
    </row>
    <row r="920" spans="1:5" x14ac:dyDescent="0.25">
      <c r="A920" t="str">
        <f>IF(Crowdfunding!$G$2:$G$1001 = "successful",Crowdfunding!G920,"")</f>
        <v>successful</v>
      </c>
      <c r="B920">
        <f>IF(Crowdfunding!$G$2:$G$1001 = "successful",Crowdfunding!H920,"")</f>
        <v>156</v>
      </c>
      <c r="D920" t="str">
        <f>IF(Crowdfunding!G920 = "failed",Crowdfunding!G920,"")</f>
        <v/>
      </c>
      <c r="E920" t="str">
        <f>IF(Crowdfunding!G920 = "failed",Crowdfunding!H920,"")</f>
        <v/>
      </c>
    </row>
    <row r="921" spans="1:5" x14ac:dyDescent="0.25">
      <c r="A921" t="str">
        <f>IF(Crowdfunding!$G$2:$G$1001 = "successful",Crowdfunding!G921,"")</f>
        <v/>
      </c>
      <c r="B921" t="str">
        <f>IF(Crowdfunding!$G$2:$G$1001 = "successful",Crowdfunding!H921,"")</f>
        <v/>
      </c>
      <c r="D921" t="str">
        <f>IF(Crowdfunding!G921 = "failed",Crowdfunding!G921,"")</f>
        <v>failed</v>
      </c>
      <c r="E921">
        <f>IF(Crowdfunding!G921 = "failed",Crowdfunding!H921,"")</f>
        <v>225</v>
      </c>
    </row>
    <row r="922" spans="1:5" x14ac:dyDescent="0.25">
      <c r="A922" t="str">
        <f>IF(Crowdfunding!$G$2:$G$1001 = "successful",Crowdfunding!G922,"")</f>
        <v>successful</v>
      </c>
      <c r="B922">
        <f>IF(Crowdfunding!$G$2:$G$1001 = "successful",Crowdfunding!H922,"")</f>
        <v>255</v>
      </c>
      <c r="D922" t="str">
        <f>IF(Crowdfunding!G922 = "failed",Crowdfunding!G922,"")</f>
        <v/>
      </c>
      <c r="E922" t="str">
        <f>IF(Crowdfunding!G922 = "failed",Crowdfunding!H922,"")</f>
        <v/>
      </c>
    </row>
    <row r="923" spans="1:5" x14ac:dyDescent="0.25">
      <c r="A923" t="str">
        <f>IF(Crowdfunding!$G$2:$G$1001 = "successful",Crowdfunding!G923,"")</f>
        <v/>
      </c>
      <c r="B923" t="str">
        <f>IF(Crowdfunding!$G$2:$G$1001 = "successful",Crowdfunding!H923,"")</f>
        <v/>
      </c>
      <c r="D923" t="str">
        <f>IF(Crowdfunding!G923 = "failed",Crowdfunding!G923,"")</f>
        <v>failed</v>
      </c>
      <c r="E923">
        <f>IF(Crowdfunding!G923 = "failed",Crowdfunding!H923,"")</f>
        <v>38</v>
      </c>
    </row>
    <row r="924" spans="1:5" x14ac:dyDescent="0.25">
      <c r="A924" t="str">
        <f>IF(Crowdfunding!$G$2:$G$1001 = "successful",Crowdfunding!G924,"")</f>
        <v>successful</v>
      </c>
      <c r="B924">
        <f>IF(Crowdfunding!$G$2:$G$1001 = "successful",Crowdfunding!H924,"")</f>
        <v>2261</v>
      </c>
      <c r="D924" t="str">
        <f>IF(Crowdfunding!G924 = "failed",Crowdfunding!G924,"")</f>
        <v/>
      </c>
      <c r="E924" t="str">
        <f>IF(Crowdfunding!G924 = "failed",Crowdfunding!H924,"")</f>
        <v/>
      </c>
    </row>
    <row r="925" spans="1:5" x14ac:dyDescent="0.25">
      <c r="A925" t="str">
        <f>IF(Crowdfunding!$G$2:$G$1001 = "successful",Crowdfunding!G925,"")</f>
        <v>successful</v>
      </c>
      <c r="B925">
        <f>IF(Crowdfunding!$G$2:$G$1001 = "successful",Crowdfunding!H925,"")</f>
        <v>40</v>
      </c>
      <c r="D925" t="str">
        <f>IF(Crowdfunding!G925 = "failed",Crowdfunding!G925,"")</f>
        <v/>
      </c>
      <c r="E925" t="str">
        <f>IF(Crowdfunding!G925 = "failed",Crowdfunding!H925,"")</f>
        <v/>
      </c>
    </row>
    <row r="926" spans="1:5" x14ac:dyDescent="0.25">
      <c r="A926" t="str">
        <f>IF(Crowdfunding!$G$2:$G$1001 = "successful",Crowdfunding!G926,"")</f>
        <v>successful</v>
      </c>
      <c r="B926">
        <f>IF(Crowdfunding!$G$2:$G$1001 = "successful",Crowdfunding!H926,"")</f>
        <v>2289</v>
      </c>
      <c r="D926" t="str">
        <f>IF(Crowdfunding!G926 = "failed",Crowdfunding!G926,"")</f>
        <v/>
      </c>
      <c r="E926" t="str">
        <f>IF(Crowdfunding!G926 = "failed",Crowdfunding!H926,"")</f>
        <v/>
      </c>
    </row>
    <row r="927" spans="1:5" x14ac:dyDescent="0.25">
      <c r="A927" t="str">
        <f>IF(Crowdfunding!$G$2:$G$1001 = "successful",Crowdfunding!G927,"")</f>
        <v>successful</v>
      </c>
      <c r="B927">
        <f>IF(Crowdfunding!$G$2:$G$1001 = "successful",Crowdfunding!H927,"")</f>
        <v>65</v>
      </c>
      <c r="D927" t="str">
        <f>IF(Crowdfunding!G927 = "failed",Crowdfunding!G927,"")</f>
        <v/>
      </c>
      <c r="E927" t="str">
        <f>IF(Crowdfunding!G927 = "failed",Crowdfunding!H927,"")</f>
        <v/>
      </c>
    </row>
    <row r="928" spans="1:5" x14ac:dyDescent="0.25">
      <c r="A928" t="str">
        <f>IF(Crowdfunding!$G$2:$G$1001 = "successful",Crowdfunding!G928,"")</f>
        <v/>
      </c>
      <c r="B928" t="str">
        <f>IF(Crowdfunding!$G$2:$G$1001 = "successful",Crowdfunding!H928,"")</f>
        <v/>
      </c>
      <c r="D928" t="str">
        <f>IF(Crowdfunding!G928 = "failed",Crowdfunding!G928,"")</f>
        <v>failed</v>
      </c>
      <c r="E928">
        <f>IF(Crowdfunding!G928 = "failed",Crowdfunding!H928,"")</f>
        <v>15</v>
      </c>
    </row>
    <row r="929" spans="1:5" x14ac:dyDescent="0.25">
      <c r="A929" t="str">
        <f>IF(Crowdfunding!$G$2:$G$1001 = "successful",Crowdfunding!G929,"")</f>
        <v/>
      </c>
      <c r="B929" t="str">
        <f>IF(Crowdfunding!$G$2:$G$1001 = "successful",Crowdfunding!H929,"")</f>
        <v/>
      </c>
      <c r="D929" t="str">
        <f>IF(Crowdfunding!G929 = "failed",Crowdfunding!G929,"")</f>
        <v>failed</v>
      </c>
      <c r="E929">
        <f>IF(Crowdfunding!G929 = "failed",Crowdfunding!H929,"")</f>
        <v>37</v>
      </c>
    </row>
    <row r="930" spans="1:5" x14ac:dyDescent="0.25">
      <c r="A930" t="str">
        <f>IF(Crowdfunding!$G$2:$G$1001 = "successful",Crowdfunding!G930,"")</f>
        <v>successful</v>
      </c>
      <c r="B930">
        <f>IF(Crowdfunding!$G$2:$G$1001 = "successful",Crowdfunding!H930,"")</f>
        <v>3777</v>
      </c>
      <c r="D930" t="str">
        <f>IF(Crowdfunding!G930 = "failed",Crowdfunding!G930,"")</f>
        <v/>
      </c>
      <c r="E930" t="str">
        <f>IF(Crowdfunding!G930 = "failed",Crowdfunding!H930,"")</f>
        <v/>
      </c>
    </row>
    <row r="931" spans="1:5" x14ac:dyDescent="0.25">
      <c r="A931" t="str">
        <f>IF(Crowdfunding!$G$2:$G$1001 = "successful",Crowdfunding!G931,"")</f>
        <v>successful</v>
      </c>
      <c r="B931">
        <f>IF(Crowdfunding!$G$2:$G$1001 = "successful",Crowdfunding!H931,"")</f>
        <v>184</v>
      </c>
      <c r="D931" t="str">
        <f>IF(Crowdfunding!G931 = "failed",Crowdfunding!G931,"")</f>
        <v/>
      </c>
      <c r="E931" t="str">
        <f>IF(Crowdfunding!G931 = "failed",Crowdfunding!H931,"")</f>
        <v/>
      </c>
    </row>
    <row r="932" spans="1:5" x14ac:dyDescent="0.25">
      <c r="A932" t="str">
        <f>IF(Crowdfunding!$G$2:$G$1001 = "successful",Crowdfunding!G932,"")</f>
        <v>successful</v>
      </c>
      <c r="B932">
        <f>IF(Crowdfunding!$G$2:$G$1001 = "successful",Crowdfunding!H932,"")</f>
        <v>85</v>
      </c>
      <c r="D932" t="str">
        <f>IF(Crowdfunding!G932 = "failed",Crowdfunding!G932,"")</f>
        <v/>
      </c>
      <c r="E932" t="str">
        <f>IF(Crowdfunding!G932 = "failed",Crowdfunding!H932,"")</f>
        <v/>
      </c>
    </row>
    <row r="933" spans="1:5" x14ac:dyDescent="0.25">
      <c r="A933" t="str">
        <f>IF(Crowdfunding!$G$2:$G$1001 = "successful",Crowdfunding!G933,"")</f>
        <v/>
      </c>
      <c r="B933" t="str">
        <f>IF(Crowdfunding!$G$2:$G$1001 = "successful",Crowdfunding!H933,"")</f>
        <v/>
      </c>
      <c r="D933" t="str">
        <f>IF(Crowdfunding!G933 = "failed",Crowdfunding!G933,"")</f>
        <v>failed</v>
      </c>
      <c r="E933">
        <f>IF(Crowdfunding!G933 = "failed",Crowdfunding!H933,"")</f>
        <v>112</v>
      </c>
    </row>
    <row r="934" spans="1:5" x14ac:dyDescent="0.25">
      <c r="A934" t="str">
        <f>IF(Crowdfunding!$G$2:$G$1001 = "successful",Crowdfunding!G934,"")</f>
        <v>successful</v>
      </c>
      <c r="B934">
        <f>IF(Crowdfunding!$G$2:$G$1001 = "successful",Crowdfunding!H934,"")</f>
        <v>144</v>
      </c>
      <c r="D934" t="str">
        <f>IF(Crowdfunding!G934 = "failed",Crowdfunding!G934,"")</f>
        <v/>
      </c>
      <c r="E934" t="str">
        <f>IF(Crowdfunding!G934 = "failed",Crowdfunding!H934,"")</f>
        <v/>
      </c>
    </row>
    <row r="935" spans="1:5" x14ac:dyDescent="0.25">
      <c r="A935" t="str">
        <f>IF(Crowdfunding!$G$2:$G$1001 = "successful",Crowdfunding!G935,"")</f>
        <v>successful</v>
      </c>
      <c r="B935">
        <f>IF(Crowdfunding!$G$2:$G$1001 = "successful",Crowdfunding!H935,"")</f>
        <v>1902</v>
      </c>
      <c r="D935" t="str">
        <f>IF(Crowdfunding!G935 = "failed",Crowdfunding!G935,"")</f>
        <v/>
      </c>
      <c r="E935" t="str">
        <f>IF(Crowdfunding!G935 = "failed",Crowdfunding!H935,"")</f>
        <v/>
      </c>
    </row>
    <row r="936" spans="1:5" x14ac:dyDescent="0.25">
      <c r="A936" t="str">
        <f>IF(Crowdfunding!$G$2:$G$1001 = "successful",Crowdfunding!G936,"")</f>
        <v>successful</v>
      </c>
      <c r="B936">
        <f>IF(Crowdfunding!$G$2:$G$1001 = "successful",Crowdfunding!H936,"")</f>
        <v>105</v>
      </c>
      <c r="D936" t="str">
        <f>IF(Crowdfunding!G936 = "failed",Crowdfunding!G936,"")</f>
        <v/>
      </c>
      <c r="E936" t="str">
        <f>IF(Crowdfunding!G936 = "failed",Crowdfunding!H936,"")</f>
        <v/>
      </c>
    </row>
    <row r="937" spans="1:5" x14ac:dyDescent="0.25">
      <c r="A937" t="str">
        <f>IF(Crowdfunding!$G$2:$G$1001 = "successful",Crowdfunding!G937,"")</f>
        <v>successful</v>
      </c>
      <c r="B937">
        <f>IF(Crowdfunding!$G$2:$G$1001 = "successful",Crowdfunding!H937,"")</f>
        <v>132</v>
      </c>
      <c r="D937" t="str">
        <f>IF(Crowdfunding!G937 = "failed",Crowdfunding!G937,"")</f>
        <v/>
      </c>
      <c r="E937" t="str">
        <f>IF(Crowdfunding!G937 = "failed",Crowdfunding!H937,"")</f>
        <v/>
      </c>
    </row>
    <row r="938" spans="1:5" x14ac:dyDescent="0.25">
      <c r="A938" t="str">
        <f>IF(Crowdfunding!$G$2:$G$1001 = "successful",Crowdfunding!G938,"")</f>
        <v/>
      </c>
      <c r="B938" t="str">
        <f>IF(Crowdfunding!$G$2:$G$1001 = "successful",Crowdfunding!H938,"")</f>
        <v/>
      </c>
      <c r="D938" t="str">
        <f>IF(Crowdfunding!G938 = "failed",Crowdfunding!G938,"")</f>
        <v>failed</v>
      </c>
      <c r="E938">
        <f>IF(Crowdfunding!G938 = "failed",Crowdfunding!H938,"")</f>
        <v>21</v>
      </c>
    </row>
    <row r="939" spans="1:5" x14ac:dyDescent="0.25">
      <c r="A939" t="str">
        <f>IF(Crowdfunding!$G$2:$G$1001 = "successful",Crowdfunding!G939,"")</f>
        <v/>
      </c>
      <c r="B939" t="str">
        <f>IF(Crowdfunding!$G$2:$G$1001 = "successful",Crowdfunding!H939,"")</f>
        <v/>
      </c>
      <c r="D939" t="str">
        <f>IF(Crowdfunding!G939 = "failed",Crowdfunding!G939,"")</f>
        <v/>
      </c>
      <c r="E939" t="str">
        <f>IF(Crowdfunding!G939 = "failed",Crowdfunding!H939,"")</f>
        <v/>
      </c>
    </row>
    <row r="940" spans="1:5" x14ac:dyDescent="0.25">
      <c r="A940" t="str">
        <f>IF(Crowdfunding!$G$2:$G$1001 = "successful",Crowdfunding!G940,"")</f>
        <v>successful</v>
      </c>
      <c r="B940">
        <f>IF(Crowdfunding!$G$2:$G$1001 = "successful",Crowdfunding!H940,"")</f>
        <v>96</v>
      </c>
      <c r="D940" t="str">
        <f>IF(Crowdfunding!G940 = "failed",Crowdfunding!G940,"")</f>
        <v/>
      </c>
      <c r="E940" t="str">
        <f>IF(Crowdfunding!G940 = "failed",Crowdfunding!H940,"")</f>
        <v/>
      </c>
    </row>
    <row r="941" spans="1:5" x14ac:dyDescent="0.25">
      <c r="A941" t="str">
        <f>IF(Crowdfunding!$G$2:$G$1001 = "successful",Crowdfunding!G941,"")</f>
        <v/>
      </c>
      <c r="B941" t="str">
        <f>IF(Crowdfunding!$G$2:$G$1001 = "successful",Crowdfunding!H941,"")</f>
        <v/>
      </c>
      <c r="D941" t="str">
        <f>IF(Crowdfunding!G941 = "failed",Crowdfunding!G941,"")</f>
        <v>failed</v>
      </c>
      <c r="E941">
        <f>IF(Crowdfunding!G941 = "failed",Crowdfunding!H941,"")</f>
        <v>67</v>
      </c>
    </row>
    <row r="942" spans="1:5" x14ac:dyDescent="0.25">
      <c r="A942" t="str">
        <f>IF(Crowdfunding!$G$2:$G$1001 = "successful",Crowdfunding!G942,"")</f>
        <v/>
      </c>
      <c r="B942" t="str">
        <f>IF(Crowdfunding!$G$2:$G$1001 = "successful",Crowdfunding!H942,"")</f>
        <v/>
      </c>
      <c r="D942" t="str">
        <f>IF(Crowdfunding!G942 = "failed",Crowdfunding!G942,"")</f>
        <v/>
      </c>
      <c r="E942" t="str">
        <f>IF(Crowdfunding!G942 = "failed",Crowdfunding!H942,"")</f>
        <v/>
      </c>
    </row>
    <row r="943" spans="1:5" x14ac:dyDescent="0.25">
      <c r="A943" t="str">
        <f>IF(Crowdfunding!$G$2:$G$1001 = "successful",Crowdfunding!G943,"")</f>
        <v/>
      </c>
      <c r="B943" t="str">
        <f>IF(Crowdfunding!$G$2:$G$1001 = "successful",Crowdfunding!H943,"")</f>
        <v/>
      </c>
      <c r="D943" t="str">
        <f>IF(Crowdfunding!G943 = "failed",Crowdfunding!G943,"")</f>
        <v>failed</v>
      </c>
      <c r="E943">
        <f>IF(Crowdfunding!G943 = "failed",Crowdfunding!H943,"")</f>
        <v>78</v>
      </c>
    </row>
    <row r="944" spans="1:5" x14ac:dyDescent="0.25">
      <c r="A944" t="str">
        <f>IF(Crowdfunding!$G$2:$G$1001 = "successful",Crowdfunding!G944,"")</f>
        <v/>
      </c>
      <c r="B944" t="str">
        <f>IF(Crowdfunding!$G$2:$G$1001 = "successful",Crowdfunding!H944,"")</f>
        <v/>
      </c>
      <c r="D944" t="str">
        <f>IF(Crowdfunding!G944 = "failed",Crowdfunding!G944,"")</f>
        <v>failed</v>
      </c>
      <c r="E944">
        <f>IF(Crowdfunding!G944 = "failed",Crowdfunding!H944,"")</f>
        <v>67</v>
      </c>
    </row>
    <row r="945" spans="1:5" x14ac:dyDescent="0.25">
      <c r="A945" t="str">
        <f>IF(Crowdfunding!$G$2:$G$1001 = "successful",Crowdfunding!G945,"")</f>
        <v>successful</v>
      </c>
      <c r="B945">
        <f>IF(Crowdfunding!$G$2:$G$1001 = "successful",Crowdfunding!H945,"")</f>
        <v>114</v>
      </c>
      <c r="D945" t="str">
        <f>IF(Crowdfunding!G945 = "failed",Crowdfunding!G945,"")</f>
        <v/>
      </c>
      <c r="E945" t="str">
        <f>IF(Crowdfunding!G945 = "failed",Crowdfunding!H945,"")</f>
        <v/>
      </c>
    </row>
    <row r="946" spans="1:5" x14ac:dyDescent="0.25">
      <c r="A946" t="str">
        <f>IF(Crowdfunding!$G$2:$G$1001 = "successful",Crowdfunding!G946,"")</f>
        <v/>
      </c>
      <c r="B946" t="str">
        <f>IF(Crowdfunding!$G$2:$G$1001 = "successful",Crowdfunding!H946,"")</f>
        <v/>
      </c>
      <c r="D946" t="str">
        <f>IF(Crowdfunding!G946 = "failed",Crowdfunding!G946,"")</f>
        <v>failed</v>
      </c>
      <c r="E946">
        <f>IF(Crowdfunding!G946 = "failed",Crowdfunding!H946,"")</f>
        <v>263</v>
      </c>
    </row>
    <row r="947" spans="1:5" x14ac:dyDescent="0.25">
      <c r="A947" t="str">
        <f>IF(Crowdfunding!$G$2:$G$1001 = "successful",Crowdfunding!G947,"")</f>
        <v/>
      </c>
      <c r="B947" t="str">
        <f>IF(Crowdfunding!$G$2:$G$1001 = "successful",Crowdfunding!H947,"")</f>
        <v/>
      </c>
      <c r="D947" t="str">
        <f>IF(Crowdfunding!G947 = "failed",Crowdfunding!G947,"")</f>
        <v>failed</v>
      </c>
      <c r="E947">
        <f>IF(Crowdfunding!G947 = "failed",Crowdfunding!H947,"")</f>
        <v>1691</v>
      </c>
    </row>
    <row r="948" spans="1:5" x14ac:dyDescent="0.25">
      <c r="A948" t="str">
        <f>IF(Crowdfunding!$G$2:$G$1001 = "successful",Crowdfunding!G948,"")</f>
        <v/>
      </c>
      <c r="B948" t="str">
        <f>IF(Crowdfunding!$G$2:$G$1001 = "successful",Crowdfunding!H948,"")</f>
        <v/>
      </c>
      <c r="D948" t="str">
        <f>IF(Crowdfunding!G948 = "failed",Crowdfunding!G948,"")</f>
        <v>failed</v>
      </c>
      <c r="E948">
        <f>IF(Crowdfunding!G948 = "failed",Crowdfunding!H948,"")</f>
        <v>181</v>
      </c>
    </row>
    <row r="949" spans="1:5" x14ac:dyDescent="0.25">
      <c r="A949" t="str">
        <f>IF(Crowdfunding!$G$2:$G$1001 = "successful",Crowdfunding!G949,"")</f>
        <v/>
      </c>
      <c r="B949" t="str">
        <f>IF(Crowdfunding!$G$2:$G$1001 = "successful",Crowdfunding!H949,"")</f>
        <v/>
      </c>
      <c r="D949" t="str">
        <f>IF(Crowdfunding!G949 = "failed",Crowdfunding!G949,"")</f>
        <v>failed</v>
      </c>
      <c r="E949">
        <f>IF(Crowdfunding!G949 = "failed",Crowdfunding!H949,"")</f>
        <v>13</v>
      </c>
    </row>
    <row r="950" spans="1:5" x14ac:dyDescent="0.25">
      <c r="A950" t="str">
        <f>IF(Crowdfunding!$G$2:$G$1001 = "successful",Crowdfunding!G950,"")</f>
        <v/>
      </c>
      <c r="B950" t="str">
        <f>IF(Crowdfunding!$G$2:$G$1001 = "successful",Crowdfunding!H950,"")</f>
        <v/>
      </c>
      <c r="D950" t="str">
        <f>IF(Crowdfunding!G950 = "failed",Crowdfunding!G950,"")</f>
        <v/>
      </c>
      <c r="E950" t="str">
        <f>IF(Crowdfunding!G950 = "failed",Crowdfunding!H950,"")</f>
        <v/>
      </c>
    </row>
    <row r="951" spans="1:5" x14ac:dyDescent="0.25">
      <c r="A951" t="str">
        <f>IF(Crowdfunding!$G$2:$G$1001 = "successful",Crowdfunding!G951,"")</f>
        <v>successful</v>
      </c>
      <c r="B951">
        <f>IF(Crowdfunding!$G$2:$G$1001 = "successful",Crowdfunding!H951,"")</f>
        <v>203</v>
      </c>
      <c r="D951" t="str">
        <f>IF(Crowdfunding!G951 = "failed",Crowdfunding!G951,"")</f>
        <v/>
      </c>
      <c r="E951" t="str">
        <f>IF(Crowdfunding!G951 = "failed",Crowdfunding!H951,"")</f>
        <v/>
      </c>
    </row>
    <row r="952" spans="1:5" x14ac:dyDescent="0.25">
      <c r="A952" t="str">
        <f>IF(Crowdfunding!$G$2:$G$1001 = "successful",Crowdfunding!G952,"")</f>
        <v/>
      </c>
      <c r="B952" t="str">
        <f>IF(Crowdfunding!$G$2:$G$1001 = "successful",Crowdfunding!H952,"")</f>
        <v/>
      </c>
      <c r="D952" t="str">
        <f>IF(Crowdfunding!G952 = "failed",Crowdfunding!G952,"")</f>
        <v>failed</v>
      </c>
      <c r="E952">
        <f>IF(Crowdfunding!G952 = "failed",Crowdfunding!H952,"")</f>
        <v>1</v>
      </c>
    </row>
    <row r="953" spans="1:5" x14ac:dyDescent="0.25">
      <c r="A953" t="str">
        <f>IF(Crowdfunding!$G$2:$G$1001 = "successful",Crowdfunding!G953,"")</f>
        <v>successful</v>
      </c>
      <c r="B953">
        <f>IF(Crowdfunding!$G$2:$G$1001 = "successful",Crowdfunding!H953,"")</f>
        <v>1559</v>
      </c>
      <c r="D953" t="str">
        <f>IF(Crowdfunding!G953 = "failed",Crowdfunding!G953,"")</f>
        <v/>
      </c>
      <c r="E953" t="str">
        <f>IF(Crowdfunding!G953 = "failed",Crowdfunding!H953,"")</f>
        <v/>
      </c>
    </row>
    <row r="954" spans="1:5" x14ac:dyDescent="0.25">
      <c r="A954" t="str">
        <f>IF(Crowdfunding!$G$2:$G$1001 = "successful",Crowdfunding!G954,"")</f>
        <v/>
      </c>
      <c r="B954" t="str">
        <f>IF(Crowdfunding!$G$2:$G$1001 = "successful",Crowdfunding!H954,"")</f>
        <v/>
      </c>
      <c r="D954" t="str">
        <f>IF(Crowdfunding!G954 = "failed",Crowdfunding!G954,"")</f>
        <v/>
      </c>
      <c r="E954" t="str">
        <f>IF(Crowdfunding!G954 = "failed",Crowdfunding!H954,"")</f>
        <v/>
      </c>
    </row>
    <row r="955" spans="1:5" x14ac:dyDescent="0.25">
      <c r="A955" t="str">
        <f>IF(Crowdfunding!$G$2:$G$1001 = "successful",Crowdfunding!G955,"")</f>
        <v/>
      </c>
      <c r="B955" t="str">
        <f>IF(Crowdfunding!$G$2:$G$1001 = "successful",Crowdfunding!H955,"")</f>
        <v/>
      </c>
      <c r="D955" t="str">
        <f>IF(Crowdfunding!G955 = "failed",Crowdfunding!G955,"")</f>
        <v>failed</v>
      </c>
      <c r="E955">
        <f>IF(Crowdfunding!G955 = "failed",Crowdfunding!H955,"")</f>
        <v>21</v>
      </c>
    </row>
    <row r="956" spans="1:5" x14ac:dyDescent="0.25">
      <c r="A956" t="str">
        <f>IF(Crowdfunding!$G$2:$G$1001 = "successful",Crowdfunding!G956,"")</f>
        <v>successful</v>
      </c>
      <c r="B956">
        <f>IF(Crowdfunding!$G$2:$G$1001 = "successful",Crowdfunding!H956,"")</f>
        <v>1548</v>
      </c>
      <c r="D956" t="str">
        <f>IF(Crowdfunding!G956 = "failed",Crowdfunding!G956,"")</f>
        <v/>
      </c>
      <c r="E956" t="str">
        <f>IF(Crowdfunding!G956 = "failed",Crowdfunding!H956,"")</f>
        <v/>
      </c>
    </row>
    <row r="957" spans="1:5" x14ac:dyDescent="0.25">
      <c r="A957" t="str">
        <f>IF(Crowdfunding!$G$2:$G$1001 = "successful",Crowdfunding!G957,"")</f>
        <v>successful</v>
      </c>
      <c r="B957">
        <f>IF(Crowdfunding!$G$2:$G$1001 = "successful",Crowdfunding!H957,"")</f>
        <v>80</v>
      </c>
      <c r="D957" t="str">
        <f>IF(Crowdfunding!G957 = "failed",Crowdfunding!G957,"")</f>
        <v/>
      </c>
      <c r="E957" t="str">
        <f>IF(Crowdfunding!G957 = "failed",Crowdfunding!H957,"")</f>
        <v/>
      </c>
    </row>
    <row r="958" spans="1:5" x14ac:dyDescent="0.25">
      <c r="A958" t="str">
        <f>IF(Crowdfunding!$G$2:$G$1001 = "successful",Crowdfunding!G958,"")</f>
        <v/>
      </c>
      <c r="B958" t="str">
        <f>IF(Crowdfunding!$G$2:$G$1001 = "successful",Crowdfunding!H958,"")</f>
        <v/>
      </c>
      <c r="D958" t="str">
        <f>IF(Crowdfunding!G958 = "failed",Crowdfunding!G958,"")</f>
        <v>failed</v>
      </c>
      <c r="E958">
        <f>IF(Crowdfunding!G958 = "failed",Crowdfunding!H958,"")</f>
        <v>830</v>
      </c>
    </row>
    <row r="959" spans="1:5" x14ac:dyDescent="0.25">
      <c r="A959" t="str">
        <f>IF(Crowdfunding!$G$2:$G$1001 = "successful",Crowdfunding!G959,"")</f>
        <v>successful</v>
      </c>
      <c r="B959">
        <f>IF(Crowdfunding!$G$2:$G$1001 = "successful",Crowdfunding!H959,"")</f>
        <v>131</v>
      </c>
      <c r="D959" t="str">
        <f>IF(Crowdfunding!G959 = "failed",Crowdfunding!G959,"")</f>
        <v/>
      </c>
      <c r="E959" t="str">
        <f>IF(Crowdfunding!G959 = "failed",Crowdfunding!H959,"")</f>
        <v/>
      </c>
    </row>
    <row r="960" spans="1:5" x14ac:dyDescent="0.25">
      <c r="A960" t="str">
        <f>IF(Crowdfunding!$G$2:$G$1001 = "successful",Crowdfunding!G960,"")</f>
        <v>successful</v>
      </c>
      <c r="B960">
        <f>IF(Crowdfunding!$G$2:$G$1001 = "successful",Crowdfunding!H960,"")</f>
        <v>112</v>
      </c>
      <c r="D960" t="str">
        <f>IF(Crowdfunding!G960 = "failed",Crowdfunding!G960,"")</f>
        <v/>
      </c>
      <c r="E960" t="str">
        <f>IF(Crowdfunding!G960 = "failed",Crowdfunding!H960,"")</f>
        <v/>
      </c>
    </row>
    <row r="961" spans="1:5" x14ac:dyDescent="0.25">
      <c r="A961" t="str">
        <f>IF(Crowdfunding!$G$2:$G$1001 = "successful",Crowdfunding!G961,"")</f>
        <v/>
      </c>
      <c r="B961" t="str">
        <f>IF(Crowdfunding!$G$2:$G$1001 = "successful",Crowdfunding!H961,"")</f>
        <v/>
      </c>
      <c r="D961" t="str">
        <f>IF(Crowdfunding!G961 = "failed",Crowdfunding!G961,"")</f>
        <v>failed</v>
      </c>
      <c r="E961">
        <f>IF(Crowdfunding!G961 = "failed",Crowdfunding!H961,"")</f>
        <v>130</v>
      </c>
    </row>
    <row r="962" spans="1:5" x14ac:dyDescent="0.25">
      <c r="A962" t="str">
        <f>IF(Crowdfunding!$G$2:$G$1001 = "successful",Crowdfunding!G962,"")</f>
        <v/>
      </c>
      <c r="B962" t="str">
        <f>IF(Crowdfunding!$G$2:$G$1001 = "successful",Crowdfunding!H962,"")</f>
        <v/>
      </c>
      <c r="D962" t="str">
        <f>IF(Crowdfunding!G962 = "failed",Crowdfunding!G962,"")</f>
        <v>failed</v>
      </c>
      <c r="E962">
        <f>IF(Crowdfunding!G962 = "failed",Crowdfunding!H962,"")</f>
        <v>55</v>
      </c>
    </row>
    <row r="963" spans="1:5" x14ac:dyDescent="0.25">
      <c r="A963" t="str">
        <f>IF(Crowdfunding!$G$2:$G$1001 = "successful",Crowdfunding!G963,"")</f>
        <v>successful</v>
      </c>
      <c r="B963">
        <f>IF(Crowdfunding!$G$2:$G$1001 = "successful",Crowdfunding!H963,"")</f>
        <v>155</v>
      </c>
      <c r="D963" t="str">
        <f>IF(Crowdfunding!G963 = "failed",Crowdfunding!G963,"")</f>
        <v/>
      </c>
      <c r="E963" t="str">
        <f>IF(Crowdfunding!G963 = "failed",Crowdfunding!H963,"")</f>
        <v/>
      </c>
    </row>
    <row r="964" spans="1:5" x14ac:dyDescent="0.25">
      <c r="A964" t="str">
        <f>IF(Crowdfunding!$G$2:$G$1001 = "successful",Crowdfunding!G964,"")</f>
        <v>successful</v>
      </c>
      <c r="B964">
        <f>IF(Crowdfunding!$G$2:$G$1001 = "successful",Crowdfunding!H964,"")</f>
        <v>266</v>
      </c>
      <c r="D964" t="str">
        <f>IF(Crowdfunding!G964 = "failed",Crowdfunding!G964,"")</f>
        <v/>
      </c>
      <c r="E964" t="str">
        <f>IF(Crowdfunding!G964 = "failed",Crowdfunding!H964,"")</f>
        <v/>
      </c>
    </row>
    <row r="965" spans="1:5" x14ac:dyDescent="0.25">
      <c r="A965" t="str">
        <f>IF(Crowdfunding!$G$2:$G$1001 = "successful",Crowdfunding!G965,"")</f>
        <v/>
      </c>
      <c r="B965" t="str">
        <f>IF(Crowdfunding!$G$2:$G$1001 = "successful",Crowdfunding!H965,"")</f>
        <v/>
      </c>
      <c r="D965" t="str">
        <f>IF(Crowdfunding!G965 = "failed",Crowdfunding!G965,"")</f>
        <v>failed</v>
      </c>
      <c r="E965">
        <f>IF(Crowdfunding!G965 = "failed",Crowdfunding!H965,"")</f>
        <v>114</v>
      </c>
    </row>
    <row r="966" spans="1:5" x14ac:dyDescent="0.25">
      <c r="A966" t="str">
        <f>IF(Crowdfunding!$G$2:$G$1001 = "successful",Crowdfunding!G966,"")</f>
        <v>successful</v>
      </c>
      <c r="B966">
        <f>IF(Crowdfunding!$G$2:$G$1001 = "successful",Crowdfunding!H966,"")</f>
        <v>155</v>
      </c>
      <c r="D966" t="str">
        <f>IF(Crowdfunding!G966 = "failed",Crowdfunding!G966,"")</f>
        <v/>
      </c>
      <c r="E966" t="str">
        <f>IF(Crowdfunding!G966 = "failed",Crowdfunding!H966,"")</f>
        <v/>
      </c>
    </row>
    <row r="967" spans="1:5" x14ac:dyDescent="0.25">
      <c r="A967" t="str">
        <f>IF(Crowdfunding!$G$2:$G$1001 = "successful",Crowdfunding!G967,"")</f>
        <v>successful</v>
      </c>
      <c r="B967">
        <f>IF(Crowdfunding!$G$2:$G$1001 = "successful",Crowdfunding!H967,"")</f>
        <v>207</v>
      </c>
      <c r="D967" t="str">
        <f>IF(Crowdfunding!G967 = "failed",Crowdfunding!G967,"")</f>
        <v/>
      </c>
      <c r="E967" t="str">
        <f>IF(Crowdfunding!G967 = "failed",Crowdfunding!H967,"")</f>
        <v/>
      </c>
    </row>
    <row r="968" spans="1:5" x14ac:dyDescent="0.25">
      <c r="A968" t="str">
        <f>IF(Crowdfunding!$G$2:$G$1001 = "successful",Crowdfunding!G968,"")</f>
        <v>successful</v>
      </c>
      <c r="B968">
        <f>IF(Crowdfunding!$G$2:$G$1001 = "successful",Crowdfunding!H968,"")</f>
        <v>245</v>
      </c>
      <c r="D968" t="str">
        <f>IF(Crowdfunding!G968 = "failed",Crowdfunding!G968,"")</f>
        <v/>
      </c>
      <c r="E968" t="str">
        <f>IF(Crowdfunding!G968 = "failed",Crowdfunding!H968,"")</f>
        <v/>
      </c>
    </row>
    <row r="969" spans="1:5" x14ac:dyDescent="0.25">
      <c r="A969" t="str">
        <f>IF(Crowdfunding!$G$2:$G$1001 = "successful",Crowdfunding!G969,"")</f>
        <v>successful</v>
      </c>
      <c r="B969">
        <f>IF(Crowdfunding!$G$2:$G$1001 = "successful",Crowdfunding!H969,"")</f>
        <v>1573</v>
      </c>
      <c r="D969" t="str">
        <f>IF(Crowdfunding!G969 = "failed",Crowdfunding!G969,"")</f>
        <v/>
      </c>
      <c r="E969" t="str">
        <f>IF(Crowdfunding!G969 = "failed",Crowdfunding!H969,"")</f>
        <v/>
      </c>
    </row>
    <row r="970" spans="1:5" x14ac:dyDescent="0.25">
      <c r="A970" t="str">
        <f>IF(Crowdfunding!$G$2:$G$1001 = "successful",Crowdfunding!G970,"")</f>
        <v>successful</v>
      </c>
      <c r="B970">
        <f>IF(Crowdfunding!$G$2:$G$1001 = "successful",Crowdfunding!H970,"")</f>
        <v>114</v>
      </c>
      <c r="D970" t="str">
        <f>IF(Crowdfunding!G970 = "failed",Crowdfunding!G970,"")</f>
        <v/>
      </c>
      <c r="E970" t="str">
        <f>IF(Crowdfunding!G970 = "failed",Crowdfunding!H970,"")</f>
        <v/>
      </c>
    </row>
    <row r="971" spans="1:5" x14ac:dyDescent="0.25">
      <c r="A971" t="str">
        <f>IF(Crowdfunding!$G$2:$G$1001 = "successful",Crowdfunding!G971,"")</f>
        <v>successful</v>
      </c>
      <c r="B971">
        <f>IF(Crowdfunding!$G$2:$G$1001 = "successful",Crowdfunding!H971,"")</f>
        <v>93</v>
      </c>
      <c r="D971" t="str">
        <f>IF(Crowdfunding!G971 = "failed",Crowdfunding!G971,"")</f>
        <v/>
      </c>
      <c r="E971" t="str">
        <f>IF(Crowdfunding!G971 = "failed",Crowdfunding!H971,"")</f>
        <v/>
      </c>
    </row>
    <row r="972" spans="1:5" x14ac:dyDescent="0.25">
      <c r="A972" t="str">
        <f>IF(Crowdfunding!$G$2:$G$1001 = "successful",Crowdfunding!G972,"")</f>
        <v/>
      </c>
      <c r="B972" t="str">
        <f>IF(Crowdfunding!$G$2:$G$1001 = "successful",Crowdfunding!H972,"")</f>
        <v/>
      </c>
      <c r="D972" t="str">
        <f>IF(Crowdfunding!G972 = "failed",Crowdfunding!G972,"")</f>
        <v>failed</v>
      </c>
      <c r="E972">
        <f>IF(Crowdfunding!G972 = "failed",Crowdfunding!H972,"")</f>
        <v>594</v>
      </c>
    </row>
    <row r="973" spans="1:5" x14ac:dyDescent="0.25">
      <c r="A973" t="str">
        <f>IF(Crowdfunding!$G$2:$G$1001 = "successful",Crowdfunding!G973,"")</f>
        <v/>
      </c>
      <c r="B973" t="str">
        <f>IF(Crowdfunding!$G$2:$G$1001 = "successful",Crowdfunding!H973,"")</f>
        <v/>
      </c>
      <c r="D973" t="str">
        <f>IF(Crowdfunding!G973 = "failed",Crowdfunding!G973,"")</f>
        <v>failed</v>
      </c>
      <c r="E973">
        <f>IF(Crowdfunding!G973 = "failed",Crowdfunding!H973,"")</f>
        <v>24</v>
      </c>
    </row>
    <row r="974" spans="1:5" x14ac:dyDescent="0.25">
      <c r="A974" t="str">
        <f>IF(Crowdfunding!$G$2:$G$1001 = "successful",Crowdfunding!G974,"")</f>
        <v>successful</v>
      </c>
      <c r="B974">
        <f>IF(Crowdfunding!$G$2:$G$1001 = "successful",Crowdfunding!H974,"")</f>
        <v>1681</v>
      </c>
      <c r="D974" t="str">
        <f>IF(Crowdfunding!G974 = "failed",Crowdfunding!G974,"")</f>
        <v/>
      </c>
      <c r="E974" t="str">
        <f>IF(Crowdfunding!G974 = "failed",Crowdfunding!H974,"")</f>
        <v/>
      </c>
    </row>
    <row r="975" spans="1:5" x14ac:dyDescent="0.25">
      <c r="A975" t="str">
        <f>IF(Crowdfunding!$G$2:$G$1001 = "successful",Crowdfunding!G975,"")</f>
        <v/>
      </c>
      <c r="B975" t="str">
        <f>IF(Crowdfunding!$G$2:$G$1001 = "successful",Crowdfunding!H975,"")</f>
        <v/>
      </c>
      <c r="D975" t="str">
        <f>IF(Crowdfunding!G975 = "failed",Crowdfunding!G975,"")</f>
        <v>failed</v>
      </c>
      <c r="E975">
        <f>IF(Crowdfunding!G975 = "failed",Crowdfunding!H975,"")</f>
        <v>252</v>
      </c>
    </row>
    <row r="976" spans="1:5" x14ac:dyDescent="0.25">
      <c r="A976" t="str">
        <f>IF(Crowdfunding!$G$2:$G$1001 = "successful",Crowdfunding!G976,"")</f>
        <v>successful</v>
      </c>
      <c r="B976">
        <f>IF(Crowdfunding!$G$2:$G$1001 = "successful",Crowdfunding!H976,"")</f>
        <v>32</v>
      </c>
      <c r="D976" t="str">
        <f>IF(Crowdfunding!G976 = "failed",Crowdfunding!G976,"")</f>
        <v/>
      </c>
      <c r="E976" t="str">
        <f>IF(Crowdfunding!G976 = "failed",Crowdfunding!H976,"")</f>
        <v/>
      </c>
    </row>
    <row r="977" spans="1:5" x14ac:dyDescent="0.25">
      <c r="A977" t="str">
        <f>IF(Crowdfunding!$G$2:$G$1001 = "successful",Crowdfunding!G977,"")</f>
        <v>successful</v>
      </c>
      <c r="B977">
        <f>IF(Crowdfunding!$G$2:$G$1001 = "successful",Crowdfunding!H977,"")</f>
        <v>135</v>
      </c>
      <c r="D977" t="str">
        <f>IF(Crowdfunding!G977 = "failed",Crowdfunding!G977,"")</f>
        <v/>
      </c>
      <c r="E977" t="str">
        <f>IF(Crowdfunding!G977 = "failed",Crowdfunding!H977,"")</f>
        <v/>
      </c>
    </row>
    <row r="978" spans="1:5" x14ac:dyDescent="0.25">
      <c r="A978" t="str">
        <f>IF(Crowdfunding!$G$2:$G$1001 = "successful",Crowdfunding!G978,"")</f>
        <v>successful</v>
      </c>
      <c r="B978">
        <f>IF(Crowdfunding!$G$2:$G$1001 = "successful",Crowdfunding!H978,"")</f>
        <v>140</v>
      </c>
      <c r="D978" t="str">
        <f>IF(Crowdfunding!G978 = "failed",Crowdfunding!G978,"")</f>
        <v/>
      </c>
      <c r="E978" t="str">
        <f>IF(Crowdfunding!G978 = "failed",Crowdfunding!H978,"")</f>
        <v/>
      </c>
    </row>
    <row r="979" spans="1:5" x14ac:dyDescent="0.25">
      <c r="A979" t="str">
        <f>IF(Crowdfunding!$G$2:$G$1001 = "successful",Crowdfunding!G979,"")</f>
        <v/>
      </c>
      <c r="B979" t="str">
        <f>IF(Crowdfunding!$G$2:$G$1001 = "successful",Crowdfunding!H979,"")</f>
        <v/>
      </c>
      <c r="D979" t="str">
        <f>IF(Crowdfunding!G979 = "failed",Crowdfunding!G979,"")</f>
        <v>failed</v>
      </c>
      <c r="E979">
        <f>IF(Crowdfunding!G979 = "failed",Crowdfunding!H979,"")</f>
        <v>67</v>
      </c>
    </row>
    <row r="980" spans="1:5" x14ac:dyDescent="0.25">
      <c r="A980" t="str">
        <f>IF(Crowdfunding!$G$2:$G$1001 = "successful",Crowdfunding!G980,"")</f>
        <v>successful</v>
      </c>
      <c r="B980">
        <f>IF(Crowdfunding!$G$2:$G$1001 = "successful",Crowdfunding!H980,"")</f>
        <v>92</v>
      </c>
      <c r="D980" t="str">
        <f>IF(Crowdfunding!G980 = "failed",Crowdfunding!G980,"")</f>
        <v/>
      </c>
      <c r="E980" t="str">
        <f>IF(Crowdfunding!G980 = "failed",Crowdfunding!H980,"")</f>
        <v/>
      </c>
    </row>
    <row r="981" spans="1:5" x14ac:dyDescent="0.25">
      <c r="A981" t="str">
        <f>IF(Crowdfunding!$G$2:$G$1001 = "successful",Crowdfunding!G981,"")</f>
        <v>successful</v>
      </c>
      <c r="B981">
        <f>IF(Crowdfunding!$G$2:$G$1001 = "successful",Crowdfunding!H981,"")</f>
        <v>1015</v>
      </c>
      <c r="D981" t="str">
        <f>IF(Crowdfunding!G981 = "failed",Crowdfunding!G981,"")</f>
        <v/>
      </c>
      <c r="E981" t="str">
        <f>IF(Crowdfunding!G981 = "failed",Crowdfunding!H981,"")</f>
        <v/>
      </c>
    </row>
    <row r="982" spans="1:5" x14ac:dyDescent="0.25">
      <c r="A982" t="str">
        <f>IF(Crowdfunding!$G$2:$G$1001 = "successful",Crowdfunding!G982,"")</f>
        <v/>
      </c>
      <c r="B982" t="str">
        <f>IF(Crowdfunding!$G$2:$G$1001 = "successful",Crowdfunding!H982,"")</f>
        <v/>
      </c>
      <c r="D982" t="str">
        <f>IF(Crowdfunding!G982 = "failed",Crowdfunding!G982,"")</f>
        <v>failed</v>
      </c>
      <c r="E982">
        <f>IF(Crowdfunding!G982 = "failed",Crowdfunding!H982,"")</f>
        <v>742</v>
      </c>
    </row>
    <row r="983" spans="1:5" x14ac:dyDescent="0.25">
      <c r="A983" t="str">
        <f>IF(Crowdfunding!$G$2:$G$1001 = "successful",Crowdfunding!G983,"")</f>
        <v>successful</v>
      </c>
      <c r="B983">
        <f>IF(Crowdfunding!$G$2:$G$1001 = "successful",Crowdfunding!H983,"")</f>
        <v>323</v>
      </c>
      <c r="D983" t="str">
        <f>IF(Crowdfunding!G983 = "failed",Crowdfunding!G983,"")</f>
        <v/>
      </c>
      <c r="E983" t="str">
        <f>IF(Crowdfunding!G983 = "failed",Crowdfunding!H983,"")</f>
        <v/>
      </c>
    </row>
    <row r="984" spans="1:5" x14ac:dyDescent="0.25">
      <c r="A984" t="str">
        <f>IF(Crowdfunding!$G$2:$G$1001 = "successful",Crowdfunding!G984,"")</f>
        <v/>
      </c>
      <c r="B984" t="str">
        <f>IF(Crowdfunding!$G$2:$G$1001 = "successful",Crowdfunding!H984,"")</f>
        <v/>
      </c>
      <c r="D984" t="str">
        <f>IF(Crowdfunding!G984 = "failed",Crowdfunding!G984,"")</f>
        <v>failed</v>
      </c>
      <c r="E984">
        <f>IF(Crowdfunding!G984 = "failed",Crowdfunding!H984,"")</f>
        <v>75</v>
      </c>
    </row>
    <row r="985" spans="1:5" x14ac:dyDescent="0.25">
      <c r="A985" t="str">
        <f>IF(Crowdfunding!$G$2:$G$1001 = "successful",Crowdfunding!G985,"")</f>
        <v>successful</v>
      </c>
      <c r="B985">
        <f>IF(Crowdfunding!$G$2:$G$1001 = "successful",Crowdfunding!H985,"")</f>
        <v>2326</v>
      </c>
      <c r="D985" t="str">
        <f>IF(Crowdfunding!G985 = "failed",Crowdfunding!G985,"")</f>
        <v/>
      </c>
      <c r="E985" t="str">
        <f>IF(Crowdfunding!G985 = "failed",Crowdfunding!H985,"")</f>
        <v/>
      </c>
    </row>
    <row r="986" spans="1:5" x14ac:dyDescent="0.25">
      <c r="A986" t="str">
        <f>IF(Crowdfunding!$G$2:$G$1001 = "successful",Crowdfunding!G986,"")</f>
        <v>successful</v>
      </c>
      <c r="B986">
        <f>IF(Crowdfunding!$G$2:$G$1001 = "successful",Crowdfunding!H986,"")</f>
        <v>381</v>
      </c>
      <c r="D986" t="str">
        <f>IF(Crowdfunding!G986 = "failed",Crowdfunding!G986,"")</f>
        <v/>
      </c>
      <c r="E986" t="str">
        <f>IF(Crowdfunding!G986 = "failed",Crowdfunding!H986,"")</f>
        <v/>
      </c>
    </row>
    <row r="987" spans="1:5" x14ac:dyDescent="0.25">
      <c r="A987" t="str">
        <f>IF(Crowdfunding!$G$2:$G$1001 = "successful",Crowdfunding!G987,"")</f>
        <v/>
      </c>
      <c r="B987" t="str">
        <f>IF(Crowdfunding!$G$2:$G$1001 = "successful",Crowdfunding!H987,"")</f>
        <v/>
      </c>
      <c r="D987" t="str">
        <f>IF(Crowdfunding!G987 = "failed",Crowdfunding!G987,"")</f>
        <v>failed</v>
      </c>
      <c r="E987">
        <f>IF(Crowdfunding!G987 = "failed",Crowdfunding!H987,"")</f>
        <v>4405</v>
      </c>
    </row>
    <row r="988" spans="1:5" x14ac:dyDescent="0.25">
      <c r="A988" t="str">
        <f>IF(Crowdfunding!$G$2:$G$1001 = "successful",Crowdfunding!G988,"")</f>
        <v/>
      </c>
      <c r="B988" t="str">
        <f>IF(Crowdfunding!$G$2:$G$1001 = "successful",Crowdfunding!H988,"")</f>
        <v/>
      </c>
      <c r="D988" t="str">
        <f>IF(Crowdfunding!G988 = "failed",Crowdfunding!G988,"")</f>
        <v>failed</v>
      </c>
      <c r="E988">
        <f>IF(Crowdfunding!G988 = "failed",Crowdfunding!H988,"")</f>
        <v>92</v>
      </c>
    </row>
    <row r="989" spans="1:5" x14ac:dyDescent="0.25">
      <c r="A989" t="str">
        <f>IF(Crowdfunding!$G$2:$G$1001 = "successful",Crowdfunding!G989,"")</f>
        <v>successful</v>
      </c>
      <c r="B989">
        <f>IF(Crowdfunding!$G$2:$G$1001 = "successful",Crowdfunding!H989,"")</f>
        <v>480</v>
      </c>
      <c r="D989" t="str">
        <f>IF(Crowdfunding!G989 = "failed",Crowdfunding!G989,"")</f>
        <v/>
      </c>
      <c r="E989" t="str">
        <f>IF(Crowdfunding!G989 = "failed",Crowdfunding!H989,"")</f>
        <v/>
      </c>
    </row>
    <row r="990" spans="1:5" x14ac:dyDescent="0.25">
      <c r="A990" t="str">
        <f>IF(Crowdfunding!$G$2:$G$1001 = "successful",Crowdfunding!G990,"")</f>
        <v/>
      </c>
      <c r="B990" t="str">
        <f>IF(Crowdfunding!$G$2:$G$1001 = "successful",Crowdfunding!H990,"")</f>
        <v/>
      </c>
      <c r="D990" t="str">
        <f>IF(Crowdfunding!G990 = "failed",Crowdfunding!G990,"")</f>
        <v>failed</v>
      </c>
      <c r="E990">
        <f>IF(Crowdfunding!G990 = "failed",Crowdfunding!H990,"")</f>
        <v>64</v>
      </c>
    </row>
    <row r="991" spans="1:5" x14ac:dyDescent="0.25">
      <c r="A991" t="str">
        <f>IF(Crowdfunding!$G$2:$G$1001 = "successful",Crowdfunding!G991,"")</f>
        <v>successful</v>
      </c>
      <c r="B991">
        <f>IF(Crowdfunding!$G$2:$G$1001 = "successful",Crowdfunding!H991,"")</f>
        <v>226</v>
      </c>
      <c r="D991" t="str">
        <f>IF(Crowdfunding!G991 = "failed",Crowdfunding!G991,"")</f>
        <v/>
      </c>
      <c r="E991" t="str">
        <f>IF(Crowdfunding!G991 = "failed",Crowdfunding!H991,"")</f>
        <v/>
      </c>
    </row>
    <row r="992" spans="1:5" x14ac:dyDescent="0.25">
      <c r="A992" t="str">
        <f>IF(Crowdfunding!$G$2:$G$1001 = "successful",Crowdfunding!G992,"")</f>
        <v/>
      </c>
      <c r="B992" t="str">
        <f>IF(Crowdfunding!$G$2:$G$1001 = "successful",Crowdfunding!H992,"")</f>
        <v/>
      </c>
      <c r="D992" t="str">
        <f>IF(Crowdfunding!G992 = "failed",Crowdfunding!G992,"")</f>
        <v>failed</v>
      </c>
      <c r="E992">
        <f>IF(Crowdfunding!G992 = "failed",Crowdfunding!H992,"")</f>
        <v>64</v>
      </c>
    </row>
    <row r="993" spans="1:5" x14ac:dyDescent="0.25">
      <c r="A993" t="str">
        <f>IF(Crowdfunding!$G$2:$G$1001 = "successful",Crowdfunding!G993,"")</f>
        <v>successful</v>
      </c>
      <c r="B993">
        <f>IF(Crowdfunding!$G$2:$G$1001 = "successful",Crowdfunding!H993,"")</f>
        <v>241</v>
      </c>
      <c r="D993" t="str">
        <f>IF(Crowdfunding!G993 = "failed",Crowdfunding!G993,"")</f>
        <v/>
      </c>
      <c r="E993" t="str">
        <f>IF(Crowdfunding!G993 = "failed",Crowdfunding!H993,"")</f>
        <v/>
      </c>
    </row>
    <row r="994" spans="1:5" x14ac:dyDescent="0.25">
      <c r="A994" t="str">
        <f>IF(Crowdfunding!$G$2:$G$1001 = "successful",Crowdfunding!G994,"")</f>
        <v>successful</v>
      </c>
      <c r="B994">
        <f>IF(Crowdfunding!$G$2:$G$1001 = "successful",Crowdfunding!H994,"")</f>
        <v>132</v>
      </c>
      <c r="D994" t="str">
        <f>IF(Crowdfunding!G994 = "failed",Crowdfunding!G994,"")</f>
        <v/>
      </c>
      <c r="E994" t="str">
        <f>IF(Crowdfunding!G994 = "failed",Crowdfunding!H994,"")</f>
        <v/>
      </c>
    </row>
    <row r="995" spans="1:5" x14ac:dyDescent="0.25">
      <c r="A995" t="str">
        <f>IF(Crowdfunding!$G$2:$G$1001 = "successful",Crowdfunding!G995,"")</f>
        <v/>
      </c>
      <c r="B995" t="str">
        <f>IF(Crowdfunding!$G$2:$G$1001 = "successful",Crowdfunding!H995,"")</f>
        <v/>
      </c>
      <c r="D995" t="str">
        <f>IF(Crowdfunding!G995 = "failed",Crowdfunding!G995,"")</f>
        <v/>
      </c>
      <c r="E995" t="str">
        <f>IF(Crowdfunding!G995 = "failed",Crowdfunding!H995,"")</f>
        <v/>
      </c>
    </row>
    <row r="996" spans="1:5" x14ac:dyDescent="0.25">
      <c r="A996" t="str">
        <f>IF(Crowdfunding!$G$2:$G$1001 = "successful",Crowdfunding!G996,"")</f>
        <v/>
      </c>
      <c r="B996" t="str">
        <f>IF(Crowdfunding!$G$2:$G$1001 = "successful",Crowdfunding!H996,"")</f>
        <v/>
      </c>
      <c r="D996" t="str">
        <f>IF(Crowdfunding!G996 = "failed",Crowdfunding!G996,"")</f>
        <v>failed</v>
      </c>
      <c r="E996">
        <f>IF(Crowdfunding!G996 = "failed",Crowdfunding!H996,"")</f>
        <v>842</v>
      </c>
    </row>
    <row r="997" spans="1:5" x14ac:dyDescent="0.25">
      <c r="A997" t="str">
        <f>IF(Crowdfunding!$G$2:$G$1001 = "successful",Crowdfunding!G997,"")</f>
        <v>successful</v>
      </c>
      <c r="B997">
        <f>IF(Crowdfunding!$G$2:$G$1001 = "successful",Crowdfunding!H997,"")</f>
        <v>2043</v>
      </c>
      <c r="D997" t="str">
        <f>IF(Crowdfunding!G997 = "failed",Crowdfunding!G997,"")</f>
        <v/>
      </c>
      <c r="E997" t="str">
        <f>IF(Crowdfunding!G997 = "failed",Crowdfunding!H997,"")</f>
        <v/>
      </c>
    </row>
    <row r="998" spans="1:5" x14ac:dyDescent="0.25">
      <c r="A998" t="str">
        <f>IF(Crowdfunding!$G$2:$G$1001 = "successful",Crowdfunding!G998,"")</f>
        <v/>
      </c>
      <c r="B998" t="str">
        <f>IF(Crowdfunding!$G$2:$G$1001 = "successful",Crowdfunding!H998,"")</f>
        <v/>
      </c>
      <c r="D998" t="str">
        <f>IF(Crowdfunding!G998 = "failed",Crowdfunding!G998,"")</f>
        <v>failed</v>
      </c>
      <c r="E998">
        <f>IF(Crowdfunding!G998 = "failed",Crowdfunding!H998,"")</f>
        <v>112</v>
      </c>
    </row>
    <row r="999" spans="1:5" x14ac:dyDescent="0.25">
      <c r="A999" t="str">
        <f>IF(Crowdfunding!$G$2:$G$1001 = "successful",Crowdfunding!G999,"")</f>
        <v/>
      </c>
      <c r="B999" t="str">
        <f>IF(Crowdfunding!$G$2:$G$1001 = "successful",Crowdfunding!H999,"")</f>
        <v/>
      </c>
      <c r="D999" t="str">
        <f>IF(Crowdfunding!G999 = "failed",Crowdfunding!G999,"")</f>
        <v/>
      </c>
      <c r="E999" t="str">
        <f>IF(Crowdfunding!G999 = "failed",Crowdfunding!H999,"")</f>
        <v/>
      </c>
    </row>
    <row r="1000" spans="1:5" x14ac:dyDescent="0.25">
      <c r="A1000" t="str">
        <f>IF(Crowdfunding!$G$2:$G$1001 = "successful",Crowdfunding!G1000,"")</f>
        <v/>
      </c>
      <c r="B1000" t="str">
        <f>IF(Crowdfunding!$G$2:$G$1001 = "successful",Crowdfunding!H1000,"")</f>
        <v/>
      </c>
      <c r="D1000" t="str">
        <f>IF(Crowdfunding!G1000 = "failed",Crowdfunding!G1000,"")</f>
        <v>failed</v>
      </c>
      <c r="E1000">
        <f>IF(Crowdfunding!G1000 = "failed",Crowdfunding!H1000,"")</f>
        <v>374</v>
      </c>
    </row>
    <row r="1001" spans="1:5" x14ac:dyDescent="0.25">
      <c r="A1001" t="str">
        <f>IF(Crowdfunding!$G$2:$G$1001 = "successful",Crowdfunding!G1001,"")</f>
        <v/>
      </c>
      <c r="B1001" t="str">
        <f>IF(Crowdfunding!$G$2:$G$1001 = "successful",Crowdfunding!H1001,"")</f>
        <v/>
      </c>
      <c r="D1001" t="str">
        <f>IF(Crowdfunding!G1001 = "failed",Crowdfunding!G1001,"")</f>
        <v/>
      </c>
      <c r="E1001" t="str">
        <f>IF(Crowdfunding!G1001 = "failed",Crowdfunding!H1001,"")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Category</vt:lpstr>
      <vt:lpstr>Sub-Category</vt:lpstr>
      <vt:lpstr>Date Created</vt:lpstr>
      <vt:lpstr>Goal Analysis</vt:lpstr>
      <vt:lpstr>Filtered Outcome</vt:lpstr>
      <vt:lpstr>Outcome - Nonfiltered</vt:lpstr>
      <vt:lpstr>backcount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Stumm, Brian</cp:lastModifiedBy>
  <dcterms:created xsi:type="dcterms:W3CDTF">2021-09-29T18:52:28Z</dcterms:created>
  <dcterms:modified xsi:type="dcterms:W3CDTF">2023-10-05T12:49:16Z</dcterms:modified>
</cp:coreProperties>
</file>