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peMappedExp.csv" sheetId="1" r:id="rId4"/>
    <sheet state="visible" name="SanityCheck" sheetId="2" r:id="rId5"/>
    <sheet state="visible" name="Tests" sheetId="3" r:id="rId6"/>
    <sheet state="hidden" name="ExpPerLevel" sheetId="4" r:id="rId7"/>
    <sheet state="visible" name="RecipeBaseExpTable" sheetId="5" r:id="rId8"/>
    <sheet state="visible" name="RecipeExpModTable" sheetId="6" r:id="rId9"/>
    <sheet state="visible" name="RecipeBonusExpTable" sheetId="7" r:id="rId10"/>
    <sheet state="visible" name="NotesCalculator" sheetId="8" r:id="rId11"/>
  </sheets>
  <definedNames>
    <definedName name="ApparentRecipeLevel">NotesCalculator!$C$98</definedName>
    <definedName name="this.ExpBonus">NotesCalculator!$F$111</definedName>
    <definedName name="ExpBuffs">NotesCalculator!$C$101</definedName>
    <definedName name="this.LevelDifference">NotesCalculator!$D$103</definedName>
    <definedName name="RecipeExpModTable">RecipeExpModTable!$A$2:$B$23</definedName>
    <definedName name="QualityGain">NotesCalculator!$C$99</definedName>
    <definedName name="ClassJobLevel">NotesCalculator!$C$97</definedName>
    <definedName name="TotalQuality">NotesCalculator!$C$100</definedName>
    <definedName name="this.ExpLevelMod">NotesCalculator!$F$105</definedName>
    <definedName name="this.ExpReward">NotesCalculator!$H$113</definedName>
    <definedName name="this.CraftExp">NotesCalculator!$H$107</definedName>
    <definedName name="RecipeBaseExpTable">RecipeBaseExpTable!$A$2:$B$101</definedName>
    <definedName name="RecipeBonusExpTable">RecipeBonusExpTable!$A$2:$B$102</definedName>
    <definedName name="SEQUENCE">RecipeBonusExpTable!$A$2:$A$102</definedName>
    <definedName name="this.QualityFactor">NotesCalculator!$D$109</definedName>
    <definedName name="QUALITYFACTOR">LAMBDA(FLOOR(QualityGain / TotalQuality * 100))</definedName>
    <definedName name="EXPREWARD">LAMBDA(FLOOR((this.CraftExp * (1 + this.ExpBonus)) + FLOOR(this.CraftExp * ExpBuffs)))</definedName>
    <definedName name="LEVELDIFFERENCE">LAMBDA(MIN(21,MAX(0,ClassJobLevel - ApparentRecipeLevel)))</definedName>
    <definedName name="EXPBONUS">LAMBDA(VLOOKUP(this.QualityFactor,RecipeBonusExpTable,2,0) / 100)</definedName>
    <definedName name="EXPLEVELMOD">LAMBDA(VLOOKUP(this.LevelDifference,RecipeExpModTable,2,0))</definedName>
    <definedName name="CRAFTEXP">LAMBDA(FLOOR(VLOOKUP(ApparentRecipeLevel,RecipeBaseExpTable,2,0) / 3 * this.ExpLevelMod / 100))</definedName>
  </definedNames>
  <calcPr/>
</workbook>
</file>

<file path=xl/sharedStrings.xml><?xml version="1.0" encoding="utf-8"?>
<sst xmlns="http://schemas.openxmlformats.org/spreadsheetml/2006/main" count="570" uniqueCount="191">
  <si>
    <t>key</t>
  </si>
  <si>
    <t>#</t>
  </si>
  <si>
    <t>Exp{Base}</t>
  </si>
  <si>
    <t>Exp[0]</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</si>
  <si>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</si>
  <si>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</si>
  <si>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</si>
  <si>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</si>
  <si>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</si>
  <si>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</si>
  <si>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</si>
  <si>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</si>
  <si>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</si>
  <si>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</si>
  <si>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</si>
  <si>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</si>
  <si>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</si>
  <si>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</si>
  <si>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</si>
  <si>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</si>
  <si>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</si>
  <si>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</si>
  <si>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</si>
  <si>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</si>
  <si>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</si>
  <si>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int16</t>
  </si>
  <si>
    <t>uint32</t>
  </si>
  <si>
    <t>Lv.#</t>
  </si>
  <si>
    <t>Level Difference</t>
  </si>
  <si>
    <t>Lv. Diff MOD</t>
  </si>
  <si>
    <t>Step</t>
  </si>
  <si>
    <t>Act. EXP</t>
  </si>
  <si>
    <t>Exp. EXP</t>
  </si>
  <si>
    <t>Exp. MOD</t>
  </si>
  <si>
    <t>HQ Bonus Tests</t>
  </si>
  <si>
    <t>Class Job Level:</t>
  </si>
  <si>
    <t>Apparent Recipe Level:</t>
  </si>
  <si>
    <t>Control:</t>
  </si>
  <si>
    <t>Quality Gain:</t>
  </si>
  <si>
    <t>Total Quality:</t>
  </si>
  <si>
    <t>Quality Factor:</t>
  </si>
  <si>
    <t>In-Game Exp Bonus:</t>
  </si>
  <si>
    <t>In-Game Exp Gain:</t>
  </si>
  <si>
    <t>Expected Exp Bonus:</t>
  </si>
  <si>
    <t>Expected Exp Gain:</t>
  </si>
  <si>
    <t>Level</t>
  </si>
  <si>
    <t>Exp</t>
  </si>
  <si>
    <t>Total</t>
  </si>
  <si>
    <t>1~2</t>
  </si>
  <si>
    <t>2~3</t>
  </si>
  <si>
    <t>3~4</t>
  </si>
  <si>
    <t>4~5</t>
  </si>
  <si>
    <t>5~6</t>
  </si>
  <si>
    <t>6~7</t>
  </si>
  <si>
    <t>7~8</t>
  </si>
  <si>
    <t>8~9</t>
  </si>
  <si>
    <t>9~10</t>
  </si>
  <si>
    <t>10~11</t>
  </si>
  <si>
    <t>11~12</t>
  </si>
  <si>
    <t>12~13</t>
  </si>
  <si>
    <t>13~14</t>
  </si>
  <si>
    <t>14~15</t>
  </si>
  <si>
    <t>15~16</t>
  </si>
  <si>
    <t>16~17</t>
  </si>
  <si>
    <t>17~18</t>
  </si>
  <si>
    <t>18~19</t>
  </si>
  <si>
    <t>19~20</t>
  </si>
  <si>
    <t>20~21</t>
  </si>
  <si>
    <t>21~22</t>
  </si>
  <si>
    <t>22~23</t>
  </si>
  <si>
    <t>23~24</t>
  </si>
  <si>
    <t>24~25</t>
  </si>
  <si>
    <t>25~26</t>
  </si>
  <si>
    <t>26~27</t>
  </si>
  <si>
    <t>27~28</t>
  </si>
  <si>
    <t>28~29</t>
  </si>
  <si>
    <t>29~30</t>
  </si>
  <si>
    <t>30~31</t>
  </si>
  <si>
    <t>31~32</t>
  </si>
  <si>
    <t>32~33</t>
  </si>
  <si>
    <t>33~34</t>
  </si>
  <si>
    <t>34~35</t>
  </si>
  <si>
    <t>35~36</t>
  </si>
  <si>
    <t>36~37</t>
  </si>
  <si>
    <t>37~38</t>
  </si>
  <si>
    <t>38~39</t>
  </si>
  <si>
    <t>39~40</t>
  </si>
  <si>
    <t>40~41</t>
  </si>
  <si>
    <t>41~42</t>
  </si>
  <si>
    <t>42~43</t>
  </si>
  <si>
    <t>43~44</t>
  </si>
  <si>
    <t>44~45</t>
  </si>
  <si>
    <t>45~46</t>
  </si>
  <si>
    <t>46~47</t>
  </si>
  <si>
    <t>47~48</t>
  </si>
  <si>
    <t>48~49</t>
  </si>
  <si>
    <t>49~50</t>
  </si>
  <si>
    <t>50~51</t>
  </si>
  <si>
    <t>51~52</t>
  </si>
  <si>
    <t>52~53</t>
  </si>
  <si>
    <t>53~54</t>
  </si>
  <si>
    <t>54~55</t>
  </si>
  <si>
    <t>55~56</t>
  </si>
  <si>
    <t>56~57</t>
  </si>
  <si>
    <t>57~58</t>
  </si>
  <si>
    <t>58~59</t>
  </si>
  <si>
    <t>59~60</t>
  </si>
  <si>
    <t>60~61</t>
  </si>
  <si>
    <t>61~62</t>
  </si>
  <si>
    <t>62~63</t>
  </si>
  <si>
    <t>63~64</t>
  </si>
  <si>
    <t>64~65</t>
  </si>
  <si>
    <t>65~66</t>
  </si>
  <si>
    <t>66~67</t>
  </si>
  <si>
    <t>67~68</t>
  </si>
  <si>
    <t>68~69</t>
  </si>
  <si>
    <t>69~70</t>
  </si>
  <si>
    <t>70~71</t>
  </si>
  <si>
    <t>71~72</t>
  </si>
  <si>
    <t>72~73</t>
  </si>
  <si>
    <t>73~74</t>
  </si>
  <si>
    <t>74~75</t>
  </si>
  <si>
    <t>75~76</t>
  </si>
  <si>
    <t>76~77</t>
  </si>
  <si>
    <t>77~78</t>
  </si>
  <si>
    <t>78~79</t>
  </si>
  <si>
    <t>79~80</t>
  </si>
  <si>
    <t>80~81</t>
  </si>
  <si>
    <t>81~82</t>
  </si>
  <si>
    <t>82~83</t>
  </si>
  <si>
    <t>83~84</t>
  </si>
  <si>
    <t>84~85</t>
  </si>
  <si>
    <t>85~86</t>
  </si>
  <si>
    <t>86~87</t>
  </si>
  <si>
    <t>87~88</t>
  </si>
  <si>
    <t>88~89</t>
  </si>
  <si>
    <t>89~90</t>
  </si>
  <si>
    <t>LEVEL</t>
  </si>
  <si>
    <t>BASE EXP</t>
  </si>
  <si>
    <t>DIFF</t>
  </si>
  <si>
    <t>MOD</t>
  </si>
  <si>
    <t>HQ %</t>
  </si>
  <si>
    <t>EXP BONUS %</t>
  </si>
  <si>
    <t>Exp rewarded from recipes are based on the relationship between Apparent Class Job Level and Apparent Recipe Level. The Internal CrafterLevel(CLvl) and RecipeLevel(Rlvl) values used in the Crafting Formulae are not used in the Exp formulae.</t>
  </si>
  <si>
    <t>Exp rewarded by completing recipes above your level is the same Exp rewarded by completing recipes equal to your level.</t>
  </si>
  <si>
    <t>Exp rewarded by completing recipes 21 or more levels below you are the same. Concluding that the Level Difference Modifier has a minimum of 0 and a maximum of 21.</t>
  </si>
  <si>
    <t>Quick Synthesis has no penalty applied to exp gained. Quick synth exp is the same as manual synth with no quality gain, even if you recieve HQ from quick synth.</t>
  </si>
  <si>
    <t>Star count has no affect on Exp rewarded. At the same  Job Level, a lv.60★★ recipe gives the same Exp reward as a Lv.60 recipe. This applies to all level ranges.</t>
  </si>
  <si>
    <t>First Time Completion Exp is the same amount regardless of Class Job Level.</t>
  </si>
  <si>
    <t>First Time Completion Exp when divided by 3 and floored, is equal to Exp Reward with a Level difference of 0. This is not TRUE when done in reverse due to the flooring done. which can be seen on lv81-90 Recipes. Confirming FTC Exp as the base.</t>
  </si>
  <si>
    <t>The System does not appear to apply multiple exp gains given at the same time all at once. Instead it likely computes one amount at a time, or static gains first. Then it updates your total exp and level, before computing any other exp gains.</t>
  </si>
  <si>
    <t>To add more clarity to the above, here are some screenshots with their details</t>
  </si>
  <si>
    <t>The first screenshot was done at lv31 ARM and the recipe is lv31. first time completion exp given first  and I remained at lv31. Then normal recipe exp calculated after which =Floor(6216 / 3 * 100 / 100) ,and is what you get with level difference 0.</t>
  </si>
  <si>
    <t>The second screenshot was done at lv31 ARM and recipe is lv31. first time completion exp given first which leveled me up to lv32. Then normal recipe exp calculated after which =(Floor(6216 / 3 * 96 / 100) , and is what you get with level difference 1.</t>
  </si>
  <si>
    <t>Quality State represents the quality gain percentage in integer form to the total quality. This is not the same as HQ percentage.</t>
  </si>
  <si>
    <t>Exp bonus from quality is a piecewise function. 1% of total quality = 6% bonus, 21% of total quality = +125% bonus, 31% of total quality = +174% bonus, 71% of total quality= + 281% bonus, 81% of total quality = + 291% bonus.</t>
  </si>
  <si>
    <t>Minimum exp bonus is 0 at &lt; 1% of total quality. Maximum exp bonus is +300% at &gt;= 99% of total quality.</t>
  </si>
  <si>
    <t>When quality gain is at least 1% of total quality, Exp bonus is +6% shown above. When quality gain is below 1% of total quality, no exp bonus is given as shown below.</t>
  </si>
  <si>
    <t>Running 398 Control on lv89 WVR crafting a lv89 Recipe. Quality granted at 100% efficiency at 0 IQ stacks and normal condition = 70. Total Quality = 7100 (1% = 71). No Bonus exp given as shown below.</t>
  </si>
  <si>
    <t>Breakdown of Recipe Exp Formulae</t>
  </si>
  <si>
    <r>
      <rPr>
        <rFont val="Roboto Mono"/>
        <color theme="1"/>
        <sz val="18.0"/>
      </rPr>
      <t>f(</t>
    </r>
    <r>
      <rPr>
        <rFont val="Roboto Mono"/>
        <b/>
        <color theme="1"/>
        <sz val="18.0"/>
      </rPr>
      <t>LevelDifference</t>
    </r>
    <r>
      <rPr>
        <rFont val="Roboto Mono"/>
        <color theme="1"/>
        <sz val="18.0"/>
      </rPr>
      <t>)</t>
    </r>
  </si>
  <si>
    <r>
      <rPr>
        <rFont val="Roboto"/>
        <color theme="1"/>
        <sz val="11.0"/>
      </rPr>
      <t xml:space="preserve">Level Difference determines which modifier is to be used in the Exp formula. The difference is calculated by comparing Class Job Level to Apparent Recipe Level. 
The low-bound is 0, meaning any recipes completed with an apparent level above your class job level, offer the same exp as if they were the same level as your class job level.
The high-bound is 21, meaning any recipes completed that are 21 or more apparent levels below your class job level offer the same exp reward and is the smallest exp reward. Level Difference function would look like this.
</t>
    </r>
    <r>
      <rPr>
        <rFont val="Roboto Mono"/>
        <color theme="1"/>
        <sz val="11.0"/>
      </rPr>
      <t>f(</t>
    </r>
    <r>
      <rPr>
        <rFont val="Roboto Mono"/>
        <b/>
        <color theme="1"/>
        <sz val="11.0"/>
      </rPr>
      <t>LevelDifference</t>
    </r>
    <r>
      <rPr>
        <rFont val="Roboto Mono"/>
        <color theme="1"/>
        <sz val="11.0"/>
      </rPr>
      <t>) = MIN(21,MAX(0,</t>
    </r>
    <r>
      <rPr>
        <rFont val="Roboto Mono"/>
        <b/>
        <color theme="1"/>
        <sz val="11.0"/>
      </rPr>
      <t xml:space="preserve">ClassJobLevel </t>
    </r>
    <r>
      <rPr>
        <rFont val="Roboto Mono"/>
        <color theme="1"/>
        <sz val="11.0"/>
      </rPr>
      <t xml:space="preserve">- </t>
    </r>
    <r>
      <rPr>
        <rFont val="Roboto Mono"/>
        <b/>
        <color theme="1"/>
        <sz val="11.0"/>
      </rPr>
      <t>ApparentRecipeLevel</t>
    </r>
    <r>
      <rPr>
        <rFont val="Roboto Mono"/>
        <color theme="1"/>
        <sz val="11.0"/>
      </rPr>
      <t>))</t>
    </r>
  </si>
  <si>
    <r>
      <rPr>
        <rFont val="Roboto Mono"/>
        <color theme="1"/>
        <sz val="18.0"/>
      </rPr>
      <t>f(</t>
    </r>
    <r>
      <rPr>
        <rFont val="Roboto Mono"/>
        <b/>
        <color theme="1"/>
        <sz val="18.0"/>
      </rPr>
      <t>ExpLevelMod</t>
    </r>
    <r>
      <rPr>
        <rFont val="Roboto Mono"/>
        <color theme="1"/>
        <sz val="18.0"/>
      </rPr>
      <t>)</t>
    </r>
  </si>
  <si>
    <r>
      <rPr>
        <rFont val="Roboto"/>
        <sz val="11.0"/>
      </rPr>
      <t>A Modifier based on Level Difference is then applied to the Exp formula. These modifiers were calculated by comparing the relationship between (A) exp rewarded at various level differences for a single recipe; to (B) exp rewarded with no level difference for the same recipe.The resulting value is multiplied by 100 to integer form before rounding. The formula looks simple written, as its just ExpMod = ROUND(Exp(A) / Exp(B) * 100). It can then be normalized later by dividing by 100. I've tested this on every recipe at all level diffeerences comparing the results to the in-game values for equality provided in SanityCheck. Using the above formula is only useful for proving the relationship TRUE and to generate a LUT.
So yes LUT is provided so a simple search method like VLOOKUP can be used instead and everything I wrote above is redundant other than to satisfy my need to explain redundant redundancy. :D
f(</t>
    </r>
    <r>
      <rPr>
        <rFont val="Roboto"/>
        <b/>
        <sz val="11.0"/>
      </rPr>
      <t>ExpLevelMod</t>
    </r>
    <r>
      <rPr>
        <rFont val="Roboto"/>
        <sz val="11.0"/>
      </rPr>
      <t>) = VLOOKUP(f(</t>
    </r>
    <r>
      <rPr>
        <rFont val="Roboto"/>
        <b/>
        <sz val="11.0"/>
      </rPr>
      <t>LevelDifference</t>
    </r>
    <r>
      <rPr>
        <rFont val="Roboto"/>
        <sz val="11.0"/>
      </rPr>
      <t>),</t>
    </r>
    <r>
      <rPr>
        <rFont val="Roboto"/>
        <b/>
        <color rgb="FF1155CC"/>
        <sz val="11.0"/>
        <u/>
      </rPr>
      <t>RecipeExpModTable</t>
    </r>
    <r>
      <rPr>
        <rFont val="Roboto"/>
        <sz val="11.0"/>
      </rPr>
      <t>,2,0)</t>
    </r>
  </si>
  <si>
    <r>
      <rPr>
        <rFont val="Roboto Mono"/>
        <color theme="1"/>
        <sz val="18.0"/>
      </rPr>
      <t>f(</t>
    </r>
    <r>
      <rPr>
        <rFont val="Roboto Mono"/>
        <b/>
        <color theme="1"/>
        <sz val="18.0"/>
      </rPr>
      <t>RecipeExp</t>
    </r>
    <r>
      <rPr>
        <rFont val="Roboto Mono"/>
        <color theme="1"/>
        <sz val="18.0"/>
      </rPr>
      <t>)</t>
    </r>
  </si>
  <si>
    <r>
      <rPr>
        <rFont val="Roboto"/>
        <sz val="11.0"/>
      </rPr>
      <t xml:space="preserve">In-game CraftExp takes the FTC Exp Reward (Base Exp) for a given apparent Recipe Level, divided by 3 and truncated. The resulting value is then multiplied by The Level Difference Modifier and normalized by dividing by 100 before truncation occurs.
First time completion Exp reward for each given Apparent Recipe Level appear to be manually selected arbitrary values. Since they can't be reproduced using a formula, they are stored in a LUT instead. A search method such as VLOOKUP can be used for this.
</t>
    </r>
    <r>
      <rPr>
        <rFont val="Roboto Mono"/>
        <sz val="11.0"/>
      </rPr>
      <t>f(</t>
    </r>
    <r>
      <rPr>
        <rFont val="Roboto Mono"/>
        <b/>
        <sz val="11.0"/>
      </rPr>
      <t>RecipeExp</t>
    </r>
    <r>
      <rPr>
        <rFont val="Roboto Mono"/>
        <sz val="11.0"/>
      </rPr>
      <t>) = FLOOR(VLOOKUP(</t>
    </r>
    <r>
      <rPr>
        <rFont val="Roboto Mono"/>
        <b/>
        <sz val="11.0"/>
      </rPr>
      <t>ApparentRecipeLeve</t>
    </r>
    <r>
      <rPr>
        <rFont val="Roboto Mono"/>
        <b/>
        <color rgb="FF000000"/>
        <sz val="11.0"/>
      </rPr>
      <t>l</t>
    </r>
    <r>
      <rPr>
        <rFont val="Roboto Mono"/>
        <color rgb="FF000000"/>
        <sz val="11.0"/>
      </rPr>
      <t>,</t>
    </r>
    <r>
      <rPr>
        <rFont val="Roboto Mono"/>
        <b/>
        <color rgb="FF1155CC"/>
        <sz val="11.0"/>
        <u/>
      </rPr>
      <t>RecipeBaseExpTable</t>
    </r>
    <r>
      <rPr>
        <rFont val="Roboto Mono"/>
        <sz val="11.0"/>
      </rPr>
      <t>,2,0) / 3 * f(</t>
    </r>
    <r>
      <rPr>
        <rFont val="Roboto Mono"/>
        <b/>
        <sz val="11.0"/>
      </rPr>
      <t>ExpLevelMod</t>
    </r>
    <r>
      <rPr>
        <rFont val="Roboto Mono"/>
        <sz val="11.0"/>
      </rPr>
      <t>) / 100)</t>
    </r>
  </si>
  <si>
    <r>
      <rPr>
        <rFont val="Roboto Mono"/>
        <color theme="1"/>
        <sz val="18.0"/>
      </rPr>
      <t>f(</t>
    </r>
    <r>
      <rPr>
        <rFont val="Roboto Mono"/>
        <b/>
        <color theme="1"/>
        <sz val="18.0"/>
      </rPr>
      <t>QualityFactor</t>
    </r>
    <r>
      <rPr>
        <rFont val="Roboto Mono"/>
        <color theme="1"/>
        <sz val="18.0"/>
      </rPr>
      <t>)</t>
    </r>
  </si>
  <si>
    <r>
      <rPr>
        <rFont val="Roboto"/>
        <color theme="1"/>
        <sz val="11.0"/>
      </rPr>
      <t xml:space="preserve">In-game Exp Bonus is determined by taking the current quality gained divided by total quality and multiplied by 100 before truncating.
</t>
    </r>
    <r>
      <rPr>
        <rFont val="Roboto Mono"/>
        <color theme="1"/>
        <sz val="11.0"/>
      </rPr>
      <t>f(</t>
    </r>
    <r>
      <rPr>
        <rFont val="Roboto Mono"/>
        <b/>
        <color theme="1"/>
        <sz val="11.0"/>
      </rPr>
      <t>QualityFactor</t>
    </r>
    <r>
      <rPr>
        <rFont val="Roboto Mono"/>
        <color theme="1"/>
        <sz val="11.0"/>
      </rPr>
      <t>) = FLOOR(</t>
    </r>
    <r>
      <rPr>
        <rFont val="Roboto Mono"/>
        <b/>
        <color theme="1"/>
        <sz val="11.0"/>
      </rPr>
      <t>QualityGain</t>
    </r>
    <r>
      <rPr>
        <rFont val="Roboto Mono"/>
        <color theme="1"/>
        <sz val="11.0"/>
      </rPr>
      <t xml:space="preserve"> / </t>
    </r>
    <r>
      <rPr>
        <rFont val="Roboto Mono"/>
        <b/>
        <color theme="1"/>
        <sz val="11.0"/>
      </rPr>
      <t>TotalQuality</t>
    </r>
    <r>
      <rPr>
        <rFont val="Roboto Mono"/>
        <color theme="1"/>
        <sz val="11.0"/>
      </rPr>
      <t xml:space="preserve"> * 100)</t>
    </r>
  </si>
  <si>
    <r>
      <rPr>
        <rFont val="Roboto Mono"/>
        <color theme="1"/>
        <sz val="18.0"/>
      </rPr>
      <t>f(</t>
    </r>
    <r>
      <rPr>
        <rFont val="Roboto Mono"/>
        <b/>
        <color theme="1"/>
        <sz val="18.0"/>
      </rPr>
      <t>ExpBonus</t>
    </r>
    <r>
      <rPr>
        <rFont val="Roboto Mono"/>
        <color theme="1"/>
        <sz val="18.0"/>
      </rPr>
      <t>)</t>
    </r>
  </si>
  <si>
    <r>
      <t>In-game ExpBonus was another task that required a bit of thorough investigation to determine its actual workings. At first glance I thought this was going to be a logarithmic function.
But with more tests and mapped points, I determined that it was a actually another piecewise function, which is used commonly in FFXIV. 
First off, we need to generate a 2 column helper table (LUT) using the following piecewise function. Column 1 will be an array of values 0 to 100 corresponding to all codomains that f(QualityFactor) can produce.
This can be achieved easily in gsheets/excel by creating an array using the SEQUENCE(101,1,0,1) method.
You'll have to begin your formula with the ARRAYFORMULA to specify that the formula will operate on an array since FLOOR and IFS are non-array methods.
{</t>
    </r>
    <r>
      <rPr>
        <rFont val="Roboto"/>
        <b/>
        <sz val="11.0"/>
      </rPr>
      <t>SEQUENCE</t>
    </r>
    <r>
      <rPr>
        <rFont val="Roboto"/>
        <sz val="11.0"/>
      </rPr>
      <t>} = SEQUENCE(101,1,0,1)
Column 2 will be an array of values 0 to 3 corresponding to the codomains in column 1.
f(R</t>
    </r>
    <r>
      <rPr>
        <rFont val="Roboto"/>
        <b/>
        <sz val="11.0"/>
      </rPr>
      <t xml:space="preserve">ecipeBonusExpTable) </t>
    </r>
    <r>
      <rPr>
        <rFont val="Roboto"/>
        <sz val="11.0"/>
      </rPr>
      <t>= ARRAYFORMULA(FLOOR(IFS(
{S</t>
    </r>
    <r>
      <rPr>
        <rFont val="Roboto"/>
        <b/>
        <sz val="11.0"/>
      </rPr>
      <t>EQUENCE}</t>
    </r>
    <r>
      <rPr>
        <rFont val="Roboto"/>
        <sz val="11.0"/>
      </rPr>
      <t xml:space="preserve"> &gt;= 81,({S</t>
    </r>
    <r>
      <rPr>
        <rFont val="Roboto"/>
        <b/>
        <sz val="11.0"/>
      </rPr>
      <t>EQUENCE}</t>
    </r>
    <r>
      <rPr>
        <rFont val="Roboto"/>
        <sz val="11.0"/>
      </rPr>
      <t xml:space="preserve"> - 81) / (99 - 81) * (300 - 291) + 291,
{S</t>
    </r>
    <r>
      <rPr>
        <rFont val="Roboto"/>
        <b/>
        <sz val="11.0"/>
      </rPr>
      <t>EQUENCE}</t>
    </r>
    <r>
      <rPr>
        <rFont val="Roboto"/>
        <sz val="11.0"/>
      </rPr>
      <t xml:space="preserve"> &gt;= 71,({S</t>
    </r>
    <r>
      <rPr>
        <rFont val="Roboto"/>
        <b/>
        <sz val="11.0"/>
      </rPr>
      <t>EQUENCE}</t>
    </r>
    <r>
      <rPr>
        <rFont val="Roboto"/>
        <sz val="11.0"/>
      </rPr>
      <t xml:space="preserve"> - 71) / (80 - 71) * (290 - 281) + 281,
{S</t>
    </r>
    <r>
      <rPr>
        <rFont val="Roboto"/>
        <b/>
        <sz val="11.0"/>
      </rPr>
      <t>EQUENCE}</t>
    </r>
    <r>
      <rPr>
        <rFont val="Roboto"/>
        <sz val="11.0"/>
      </rPr>
      <t xml:space="preserve"> &gt;= 51,({S</t>
    </r>
    <r>
      <rPr>
        <rFont val="Roboto"/>
        <b/>
        <sz val="11.0"/>
      </rPr>
      <t>EQUENCE}</t>
    </r>
    <r>
      <rPr>
        <rFont val="Roboto"/>
        <sz val="11.0"/>
      </rPr>
      <t xml:space="preserve"> - 51) / (70 - 51) * (280 - 242) + 242,
{S</t>
    </r>
    <r>
      <rPr>
        <rFont val="Roboto"/>
        <b/>
        <sz val="11.0"/>
      </rPr>
      <t>EQUENCE}</t>
    </r>
    <r>
      <rPr>
        <rFont val="Roboto"/>
        <sz val="11.0"/>
      </rPr>
      <t xml:space="preserve"> &gt;= 41,({S</t>
    </r>
    <r>
      <rPr>
        <rFont val="Roboto"/>
        <b/>
        <sz val="11.0"/>
      </rPr>
      <t>EQUENCE}</t>
    </r>
    <r>
      <rPr>
        <rFont val="Roboto"/>
        <sz val="11.0"/>
      </rPr>
      <t xml:space="preserve"> - 41) / (50 - 41) * (240 - 213) + 213,
{S</t>
    </r>
    <r>
      <rPr>
        <rFont val="Roboto"/>
        <b/>
        <sz val="11.0"/>
      </rPr>
      <t>EQUENCE}</t>
    </r>
    <r>
      <rPr>
        <rFont val="Roboto"/>
        <sz val="11.0"/>
      </rPr>
      <t xml:space="preserve"> &gt;= 31,({S</t>
    </r>
    <r>
      <rPr>
        <rFont val="Roboto"/>
        <b/>
        <sz val="11.0"/>
      </rPr>
      <t>EQUENCE}</t>
    </r>
    <r>
      <rPr>
        <rFont val="Roboto"/>
        <sz val="11.0"/>
      </rPr>
      <t xml:space="preserve"> - 31) / (40 - 31) * (210 - 174) + 174,
{S</t>
    </r>
    <r>
      <rPr>
        <rFont val="Roboto"/>
        <b/>
        <sz val="11.0"/>
      </rPr>
      <t>EQUENCE}</t>
    </r>
    <r>
      <rPr>
        <rFont val="Roboto"/>
        <sz val="11.0"/>
      </rPr>
      <t xml:space="preserve"> &gt;= 21,({S</t>
    </r>
    <r>
      <rPr>
        <rFont val="Roboto"/>
        <b/>
        <sz val="11.0"/>
      </rPr>
      <t>EQUENCE}</t>
    </r>
    <r>
      <rPr>
        <rFont val="Roboto"/>
        <sz val="11.0"/>
      </rPr>
      <t xml:space="preserve"> - 21) / (30 - 21) * (170 - 125) + 125,
{S</t>
    </r>
    <r>
      <rPr>
        <rFont val="Roboto"/>
        <b/>
        <sz val="11.0"/>
      </rPr>
      <t>EQUENCE}</t>
    </r>
    <r>
      <rPr>
        <rFont val="Roboto"/>
        <sz val="11.0"/>
      </rPr>
      <t xml:space="preserve"> &gt;= 0, {S</t>
    </r>
    <r>
      <rPr>
        <rFont val="Roboto"/>
        <b/>
        <sz val="11.0"/>
      </rPr>
      <t>EQUENCE}</t>
    </r>
    <r>
      <rPr>
        <rFont val="Roboto"/>
        <sz val="11.0"/>
      </rPr>
      <t xml:space="preserve"> / 20 * 120)) / 100)
Now we can use a search method like VLOOKUP to evaluate a variable search key f(QualityFactor) to the LUT range and pull the 2nd index value from it. We then apply this to an initial base value of 1.
We then add the sum of all other Exp Buffs contained in an array. Exp Buffs can include: Consumables, FC Buffs, Scrolls, Equipment Bonus, etc.
f(E</t>
    </r>
    <r>
      <rPr>
        <rFont val="Roboto"/>
        <b/>
        <sz val="11.0"/>
      </rPr>
      <t>xpBonus)</t>
    </r>
    <r>
      <rPr>
        <rFont val="Roboto"/>
        <sz val="11.0"/>
      </rPr>
      <t xml:space="preserve"> = (1 + VLOOKUP(f(Q</t>
    </r>
    <r>
      <rPr>
        <rFont val="Roboto"/>
        <b/>
        <sz val="11.0"/>
      </rPr>
      <t>ualityFactor)</t>
    </r>
    <r>
      <rPr>
        <rFont val="Roboto"/>
        <sz val="11.0"/>
      </rPr>
      <t>,R</t>
    </r>
    <r>
      <rPr>
        <rFont val="Roboto"/>
        <b/>
        <color rgb="FF1155CC"/>
        <sz val="11.0"/>
        <u/>
      </rPr>
      <t>ecipeBonusExpTable,</t>
    </r>
    <r>
      <rPr>
        <rFont val="Roboto"/>
        <sz val="11.0"/>
      </rPr>
      <t xml:space="preserve">2,0) / 100)
</t>
    </r>
  </si>
  <si>
    <r>
      <rPr>
        <rFont val="Roboto Mono"/>
        <color theme="1"/>
        <sz val="18.0"/>
      </rPr>
      <t>f(</t>
    </r>
    <r>
      <rPr>
        <rFont val="Roboto Mono"/>
        <b/>
        <color theme="1"/>
        <sz val="18.0"/>
      </rPr>
      <t>ExpReward</t>
    </r>
    <r>
      <rPr>
        <rFont val="Roboto Mono"/>
        <color theme="1"/>
        <sz val="18.0"/>
      </rPr>
      <t>)</t>
    </r>
  </si>
  <si>
    <r>
      <rPr>
        <rFont val="Roboto"/>
        <color theme="1"/>
        <sz val="11.0"/>
      </rPr>
      <t xml:space="preserve">Lastly, we can now calculate the final Exp Reward. Keep in mind that order of operations (PEMDAS) matters here. Since we need to apply ExpBonus to an initial base value of 1 as it's an additive bonus.
Also because Exp Bonus and Exp buffs are calculated individually and truncated before subsequently being added together.
</t>
    </r>
    <r>
      <rPr>
        <rFont val="Roboto Mono"/>
        <color theme="1"/>
        <sz val="11.0"/>
      </rPr>
      <t>f(</t>
    </r>
    <r>
      <rPr>
        <rFont val="Roboto Mono"/>
        <b/>
        <color theme="1"/>
        <sz val="11.0"/>
      </rPr>
      <t>ExpBuffs</t>
    </r>
    <r>
      <rPr>
        <rFont val="Roboto Mono"/>
        <color theme="1"/>
        <sz val="11.0"/>
      </rPr>
      <t>) = FLOOR(f(</t>
    </r>
    <r>
      <rPr>
        <rFont val="Roboto Mono"/>
        <b/>
        <color theme="1"/>
        <sz val="11.0"/>
      </rPr>
      <t>RecipeExp</t>
    </r>
    <r>
      <rPr>
        <rFont val="Roboto Mono"/>
        <color theme="1"/>
        <sz val="11.0"/>
      </rPr>
      <t>) * SUM([</t>
    </r>
    <r>
      <rPr>
        <rFont val="Roboto Mono"/>
        <b/>
        <color theme="1"/>
        <sz val="11.0"/>
      </rPr>
      <t>BUFFS</t>
    </r>
    <r>
      <rPr>
        <rFont val="Roboto Mono"/>
        <color theme="1"/>
        <sz val="11.0"/>
      </rPr>
      <t>])
f(</t>
    </r>
    <r>
      <rPr>
        <rFont val="Roboto Mono"/>
        <b/>
        <color theme="1"/>
        <sz val="11.0"/>
      </rPr>
      <t>ExpReward</t>
    </r>
    <r>
      <rPr>
        <rFont val="Roboto Mono"/>
        <color theme="1"/>
        <sz val="11.0"/>
      </rPr>
      <t>) = FLOOR(f(</t>
    </r>
    <r>
      <rPr>
        <rFont val="Roboto Mono"/>
        <b/>
        <color theme="1"/>
        <sz val="11.0"/>
      </rPr>
      <t>RecipeExp</t>
    </r>
    <r>
      <rPr>
        <rFont val="Roboto Mono"/>
        <color theme="1"/>
        <sz val="11.0"/>
      </rPr>
      <t>) * (1 + f(</t>
    </r>
    <r>
      <rPr>
        <rFont val="Roboto Mono"/>
        <b/>
        <color theme="1"/>
        <sz val="11.0"/>
      </rPr>
      <t>ExpBonus</t>
    </r>
    <r>
      <rPr>
        <rFont val="Roboto Mono"/>
        <color theme="1"/>
        <sz val="11.0"/>
      </rPr>
      <t>))) + f(</t>
    </r>
    <r>
      <rPr>
        <rFont val="Roboto Mono"/>
        <b/>
        <color theme="1"/>
        <sz val="11.0"/>
      </rPr>
      <t>ExpBuffs</t>
    </r>
    <r>
      <rPr>
        <rFont val="Roboto Mono"/>
        <color theme="1"/>
        <sz val="11.0"/>
      </rPr>
      <t>)</t>
    </r>
  </si>
  <si>
    <t>Crafting Exp Calculator  (Try it yourself!)</t>
  </si>
  <si>
    <t>ClassJobLevel =</t>
  </si>
  <si>
    <t>EXP Reward =</t>
  </si>
  <si>
    <t>ApparentRecipeLevel =</t>
  </si>
  <si>
    <t>QualityGain =</t>
  </si>
  <si>
    <t>TotalQuality =</t>
  </si>
  <si>
    <t>ExpBuffs =</t>
  </si>
  <si>
    <r>
      <rPr>
        <rFont val="Roboto Mono"/>
        <color theme="1"/>
        <sz val="11.0"/>
      </rPr>
      <t>f(</t>
    </r>
    <r>
      <rPr>
        <rFont val="Roboto Mono"/>
        <b/>
        <color theme="1"/>
        <sz val="11.0"/>
      </rPr>
      <t>LevelDifference</t>
    </r>
    <r>
      <rPr>
        <rFont val="Roboto Mono"/>
        <color theme="1"/>
        <sz val="11.0"/>
      </rPr>
      <t>) =</t>
    </r>
  </si>
  <si>
    <r>
      <rPr>
        <rFont val="Roboto Mono"/>
        <color theme="1"/>
        <sz val="11.0"/>
      </rPr>
      <t>f(</t>
    </r>
    <r>
      <rPr>
        <rFont val="Roboto Mono"/>
        <b/>
        <color theme="1"/>
        <sz val="11.0"/>
      </rPr>
      <t>LevelDifference</t>
    </r>
    <r>
      <rPr>
        <rFont val="Roboto Mono"/>
        <color theme="1"/>
        <sz val="11.0"/>
      </rPr>
      <t>) =</t>
    </r>
  </si>
  <si>
    <r>
      <rPr>
        <rFont val="Roboto Mono"/>
        <color theme="1"/>
        <sz val="11.0"/>
      </rPr>
      <t>f(</t>
    </r>
    <r>
      <rPr>
        <rFont val="Roboto Mono"/>
        <b/>
        <color theme="1"/>
        <sz val="11.0"/>
      </rPr>
      <t>ExpLevelMod</t>
    </r>
    <r>
      <rPr>
        <rFont val="Roboto Mono"/>
        <color theme="1"/>
        <sz val="11.0"/>
      </rPr>
      <t>) =</t>
    </r>
  </si>
  <si>
    <r>
      <rPr>
        <rFont val="Roboto Mono"/>
        <color theme="1"/>
        <sz val="11.0"/>
      </rPr>
      <t>f(</t>
    </r>
    <r>
      <rPr>
        <rFont val="Roboto Mono"/>
        <b/>
        <color theme="1"/>
        <sz val="11.0"/>
      </rPr>
      <t>ExpLevelMod</t>
    </r>
    <r>
      <rPr>
        <rFont val="Roboto Mono"/>
        <color theme="1"/>
        <sz val="11.0"/>
      </rPr>
      <t>) =</t>
    </r>
  </si>
  <si>
    <r>
      <rPr>
        <rFont val="Roboto Mono"/>
        <color theme="1"/>
        <sz val="11.0"/>
      </rPr>
      <t>f(</t>
    </r>
    <r>
      <rPr>
        <rFont val="Roboto Mono"/>
        <b/>
        <color theme="1"/>
        <sz val="11.0"/>
      </rPr>
      <t>RecipeExp</t>
    </r>
    <r>
      <rPr>
        <rFont val="Roboto Mono"/>
        <color theme="1"/>
        <sz val="11.0"/>
      </rPr>
      <t>) =</t>
    </r>
  </si>
  <si>
    <r>
      <rPr>
        <rFont val="Roboto Mono"/>
        <color theme="1"/>
        <sz val="11.0"/>
      </rPr>
      <t>f(</t>
    </r>
    <r>
      <rPr>
        <rFont val="Roboto Mono"/>
        <b/>
        <color theme="1"/>
        <sz val="11.0"/>
      </rPr>
      <t>RecipeExp</t>
    </r>
    <r>
      <rPr>
        <rFont val="Roboto Mono"/>
        <color theme="1"/>
        <sz val="11.0"/>
      </rPr>
      <t>) =</t>
    </r>
  </si>
  <si>
    <r>
      <rPr>
        <rFont val="Roboto Mono"/>
        <color rgb="FF000000"/>
        <sz val="11.0"/>
      </rPr>
      <t>f(</t>
    </r>
    <r>
      <rPr>
        <rFont val="Roboto Mono"/>
        <b/>
        <color rgb="FF000000"/>
        <sz val="11.0"/>
      </rPr>
      <t>QualityFactor</t>
    </r>
    <r>
      <rPr>
        <rFont val="Roboto Mono"/>
        <color rgb="FF000000"/>
        <sz val="11.0"/>
      </rPr>
      <t>) =</t>
    </r>
  </si>
  <si>
    <r>
      <rPr>
        <rFont val="Roboto Mono"/>
        <color theme="1"/>
        <sz val="11.0"/>
      </rPr>
      <t>f(</t>
    </r>
    <r>
      <rPr>
        <rFont val="Roboto Mono"/>
        <b/>
        <color theme="1"/>
        <sz val="11.0"/>
      </rPr>
      <t>QualityFactor</t>
    </r>
    <r>
      <rPr>
        <rFont val="Roboto Mono"/>
        <color theme="1"/>
        <sz val="11.0"/>
      </rPr>
      <t>) =</t>
    </r>
  </si>
  <si>
    <r>
      <rPr>
        <rFont val="Roboto Mono"/>
        <color theme="1"/>
        <sz val="11.0"/>
      </rPr>
      <t>f(</t>
    </r>
    <r>
      <rPr>
        <rFont val="Roboto Mono"/>
        <b/>
        <color theme="1"/>
        <sz val="11.0"/>
      </rPr>
      <t>ExpBonus</t>
    </r>
    <r>
      <rPr>
        <rFont val="Roboto Mono"/>
        <color theme="1"/>
        <sz val="11.0"/>
      </rPr>
      <t>) =</t>
    </r>
  </si>
  <si>
    <r>
      <rPr>
        <rFont val="Roboto Mono"/>
        <color theme="1"/>
        <sz val="11.0"/>
      </rPr>
      <t>f(</t>
    </r>
    <r>
      <rPr>
        <rFont val="Roboto Mono"/>
        <b/>
        <color theme="1"/>
        <sz val="11.0"/>
      </rPr>
      <t>ExpBonus</t>
    </r>
    <r>
      <rPr>
        <rFont val="Roboto Mono"/>
        <color theme="1"/>
        <sz val="11.0"/>
      </rPr>
      <t>) =</t>
    </r>
  </si>
  <si>
    <r>
      <rPr>
        <rFont val="Roboto Mono"/>
        <color theme="1"/>
        <sz val="11.0"/>
      </rPr>
      <t>f(</t>
    </r>
    <r>
      <rPr>
        <rFont val="Roboto Mono"/>
        <b/>
        <color theme="1"/>
        <sz val="11.0"/>
      </rPr>
      <t>ExpReward</t>
    </r>
    <r>
      <rPr>
        <rFont val="Roboto Mono"/>
        <color theme="1"/>
        <sz val="11.0"/>
      </rPr>
      <t>) =</t>
    </r>
  </si>
  <si>
    <r>
      <rPr>
        <rFont val="Roboto Mono"/>
        <color theme="1"/>
        <sz val="11.0"/>
      </rPr>
      <t>f(</t>
    </r>
    <r>
      <rPr>
        <rFont val="Roboto Mono"/>
        <b/>
        <color theme="1"/>
        <sz val="11.0"/>
      </rPr>
      <t>ExpReward</t>
    </r>
    <r>
      <rPr>
        <rFont val="Roboto Mono"/>
        <color theme="1"/>
        <sz val="11.0"/>
      </rPr>
      <t>)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</si>
</sst>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quot;###"/>
  </numFmts>
  <fonts count="25">
    <font>
      <sz val="10.0"/>
      <color rgb="FF000000"/>
      <name val="Arial"/>
      <scheme val="minor"/>
    </font>
    <font>
      <color theme="1"/>
      <name val="Arial"/>
      <scheme val="minor"/>
    </font>
    <font>
      <b/>
      <color theme="1"/>
      <name val="Roboto Condensed"/>
    </font>
    <font/>
    <font>
      <b/>
      <color rgb="FF000000"/>
      <name val="Roboto Condensed"/>
    </font>
    <font>
      <color theme="1"/>
      <name val="Roboto Condensed"/>
    </font>
    <font>
      <color rgb="FF000000"/>
      <name val="Roboto Condensed"/>
    </font>
    <font>
      <b/>
      <sz val="18.0"/>
      <color rgb="FFFFFFFF"/>
      <name val="Roboto Condensed"/>
    </font>
    <font>
      <b/>
      <color rgb="FFFFFFFF"/>
      <name val="Roboto Condensed"/>
    </font>
    <font>
      <sz val="11.0"/>
      <color theme="1"/>
      <name val="Roboto"/>
    </font>
    <font>
      <i/>
      <sz val="11.0"/>
      <color theme="1"/>
      <name val="Roboto"/>
    </font>
    <font>
      <sz val="11.0"/>
      <color rgb="FF000000"/>
      <name val="Roboto"/>
    </font>
    <font>
      <b/>
      <sz val="24.0"/>
      <color theme="1"/>
      <name val="Roboto"/>
    </font>
    <font>
      <sz val="18.0"/>
      <color theme="1"/>
      <name val="Roboto Mono"/>
    </font>
    <font>
      <sz val="18.0"/>
      <color theme="1"/>
      <name val="Roboto"/>
    </font>
    <font>
      <sz val="11.0"/>
      <color rgb="FF0000FF"/>
      <name val="Roboto"/>
    </font>
    <font>
      <u/>
      <sz val="11.0"/>
      <color rgb="FF0000FF"/>
      <name val="Roboto"/>
    </font>
    <font>
      <u/>
      <sz val="11.0"/>
      <color rgb="FF0000FF"/>
      <name val="Roboto"/>
    </font>
    <font>
      <b/>
      <sz val="18.0"/>
      <color rgb="FFFFFFFF"/>
      <name val="Roboto Mono"/>
    </font>
    <font>
      <b/>
      <sz val="11.0"/>
      <color rgb="FF000000"/>
      <name val="Roboto Mono"/>
    </font>
    <font>
      <sz val="11.0"/>
      <color rgb="FF000000"/>
      <name val="Roboto Condensed"/>
    </font>
    <font>
      <b/>
      <sz val="36.0"/>
      <color theme="1"/>
      <name val="Roboto"/>
    </font>
    <font>
      <b/>
      <sz val="36.0"/>
      <color theme="1"/>
      <name val="Roboto Mono"/>
    </font>
    <font>
      <sz val="11.0"/>
      <color theme="1"/>
      <name val="Roboto Mono"/>
    </font>
    <font>
      <sz val="11.0"/>
      <color rgb="FF000000"/>
      <name val="Roboto Mono"/>
    </font>
  </fonts>
  <fills count="12">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D9D2E9"/>
        <bgColor rgb="FFD9D2E9"/>
      </patternFill>
    </fill>
    <fill>
      <patternFill patternType="solid">
        <fgColor rgb="FFD9D9D9"/>
        <bgColor rgb="FFD9D9D9"/>
      </patternFill>
    </fill>
    <fill>
      <patternFill patternType="solid">
        <fgColor rgb="FFFF0000"/>
        <bgColor rgb="FFFF0000"/>
      </patternFill>
    </fill>
    <fill>
      <patternFill patternType="solid">
        <fgColor rgb="FFFF9900"/>
        <bgColor rgb="FFFF9900"/>
      </patternFill>
    </fill>
    <fill>
      <patternFill patternType="solid">
        <fgColor rgb="FF434343"/>
        <bgColor rgb="FF434343"/>
      </patternFill>
    </fill>
    <fill>
      <patternFill patternType="solid">
        <fgColor rgb="FFFFFFFF"/>
        <bgColor rgb="FFFFFFFF"/>
      </patternFill>
    </fill>
    <fill>
      <patternFill patternType="solid">
        <fgColor rgb="FFCCCCCC"/>
        <bgColor rgb="FFCCCCCC"/>
      </patternFill>
    </fill>
  </fills>
  <borders count="76">
    <border/>
    <border>
      <left style="double">
        <color rgb="FF000000"/>
      </left>
      <right style="medium">
        <color rgb="FF000000"/>
      </right>
      <top style="double">
        <color rgb="FF000000"/>
      </top>
    </border>
    <border>
      <left style="medium">
        <color rgb="FF000000"/>
      </left>
      <top style="double">
        <color rgb="FF000000"/>
      </top>
      <bottom style="medium">
        <color rgb="FF000000"/>
      </bottom>
    </border>
    <border>
      <top style="double">
        <color rgb="FF000000"/>
      </top>
      <bottom style="medium">
        <color rgb="FF000000"/>
      </bottom>
    </border>
    <border>
      <right style="double">
        <color rgb="FF000000"/>
      </right>
      <top style="double">
        <color rgb="FF000000"/>
      </top>
      <bottom style="medium">
        <color rgb="FF000000"/>
      </bottom>
    </border>
    <border>
      <left style="double">
        <color rgb="FF000000"/>
      </left>
      <right style="hair">
        <color rgb="FF000000"/>
      </right>
      <top style="double">
        <color rgb="FF000000"/>
      </top>
      <bottom style="medium">
        <color rgb="FF000000"/>
      </bottom>
    </border>
    <border>
      <left style="hair">
        <color rgb="FF000000"/>
      </left>
      <right style="hair">
        <color rgb="FF000000"/>
      </right>
      <top style="double">
        <color rgb="FF000000"/>
      </top>
      <bottom style="medium">
        <color rgb="FF000000"/>
      </bottom>
    </border>
    <border>
      <left style="hair">
        <color rgb="FF000000"/>
      </left>
      <right style="double">
        <color rgb="FF000000"/>
      </right>
      <top style="double">
        <color rgb="FF000000"/>
      </top>
      <bottom style="medium">
        <color rgb="FF000000"/>
      </bottom>
    </border>
    <border>
      <left style="double">
        <color rgb="FF000000"/>
      </left>
      <right style="medium">
        <color rgb="FF000000"/>
      </right>
    </border>
    <border>
      <left style="medium">
        <color rgb="FF000000"/>
      </left>
      <top style="hair">
        <color rgb="FF000000"/>
      </top>
      <bottom style="hair">
        <color rgb="FF000000"/>
      </bottom>
    </border>
    <border>
      <right style="medium">
        <color rgb="FF000000"/>
      </right>
      <top style="hair">
        <color rgb="FF000000"/>
      </top>
      <bottom style="hair">
        <color rgb="FF000000"/>
      </bottom>
    </border>
    <border>
      <left style="medium">
        <color rgb="FF000000"/>
      </left>
      <right style="double">
        <color rgb="FF000000"/>
      </right>
      <top style="medium">
        <color rgb="FF000000"/>
      </top>
      <bottom style="hair">
        <color rgb="FF000000"/>
      </bottom>
    </border>
    <border>
      <left style="double">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left style="double">
        <color rgb="FF000000"/>
      </left>
      <right style="medium">
        <color rgb="FF000000"/>
      </right>
      <bottom style="double">
        <color rgb="FF000000"/>
      </bottom>
    </border>
    <border>
      <left style="medium">
        <color rgb="FF000000"/>
      </left>
      <top style="hair">
        <color rgb="FF000000"/>
      </top>
      <bottom style="double">
        <color rgb="FF000000"/>
      </bottom>
    </border>
    <border>
      <right style="medium">
        <color rgb="FF000000"/>
      </right>
      <top style="hair">
        <color rgb="FF000000"/>
      </top>
      <bottom style="double">
        <color rgb="FF000000"/>
      </bottom>
    </border>
    <border>
      <left style="medium">
        <color rgb="FF000000"/>
      </left>
      <right style="double">
        <color rgb="FF000000"/>
      </right>
      <top style="hair">
        <color rgb="FF000000"/>
      </top>
      <bottom style="double">
        <color rgb="FF000000"/>
      </bottom>
    </border>
    <border>
      <left style="double">
        <color rgb="FF000000"/>
      </left>
      <right style="hair">
        <color rgb="FF000000"/>
      </right>
      <top style="hair">
        <color rgb="FF000000"/>
      </top>
      <bottom style="double">
        <color rgb="FF000000"/>
      </bottom>
    </border>
    <border>
      <left style="hair">
        <color rgb="FF000000"/>
      </left>
      <right style="hair">
        <color rgb="FF000000"/>
      </right>
      <top style="hair">
        <color rgb="FF000000"/>
      </top>
      <bottom style="double">
        <color rgb="FF000000"/>
      </bottom>
    </border>
    <border>
      <left style="hair">
        <color rgb="FF000000"/>
      </left>
      <right style="double">
        <color rgb="FF000000"/>
      </right>
      <top style="hair">
        <color rgb="FF000000"/>
      </top>
      <bottom style="double">
        <color rgb="FF000000"/>
      </bottom>
    </border>
    <border>
      <left style="medium">
        <color rgb="FF000000"/>
      </left>
      <top style="double">
        <color rgb="FF000000"/>
      </top>
      <bottom style="hair">
        <color rgb="FF000000"/>
      </bottom>
    </border>
    <border>
      <right style="medium">
        <color rgb="FF000000"/>
      </right>
      <top style="double">
        <color rgb="FF000000"/>
      </top>
      <bottom style="hair">
        <color rgb="FF000000"/>
      </bottom>
    </border>
    <border>
      <left style="medium">
        <color rgb="FF000000"/>
      </left>
      <right style="double">
        <color rgb="FF000000"/>
      </right>
      <top style="double">
        <color rgb="FF000000"/>
      </top>
      <bottom style="hair">
        <color rgb="FF000000"/>
      </bottom>
    </border>
    <border>
      <left style="double">
        <color rgb="FF000000"/>
      </left>
      <right style="hair">
        <color rgb="FF000000"/>
      </right>
      <top style="double">
        <color rgb="FF000000"/>
      </top>
      <bottom style="hair">
        <color rgb="FF000000"/>
      </bottom>
    </border>
    <border>
      <left style="hair">
        <color rgb="FF000000"/>
      </left>
      <right style="hair">
        <color rgb="FF000000"/>
      </right>
      <top style="double">
        <color rgb="FF000000"/>
      </top>
      <bottom style="hair">
        <color rgb="FF000000"/>
      </bottom>
    </border>
    <border>
      <left style="hair">
        <color rgb="FF000000"/>
      </left>
      <right style="double">
        <color rgb="FF000000"/>
      </right>
      <top style="double">
        <color rgb="FF000000"/>
      </top>
      <bottom style="hair">
        <color rgb="FF000000"/>
      </bottom>
    </border>
    <border>
      <left style="medium">
        <color rgb="FF000000"/>
      </left>
      <right style="double">
        <color rgb="FF000000"/>
      </right>
      <top style="hair">
        <color rgb="FF000000"/>
      </top>
      <bottom style="hair">
        <color rgb="FF000000"/>
      </bottom>
    </border>
    <border>
      <left style="double">
        <color rgb="FF000000"/>
      </left>
      <right style="medium">
        <color rgb="FF000000"/>
      </right>
      <bottom style="medium">
        <color rgb="FF000000"/>
      </bottom>
    </border>
    <border>
      <left style="medium">
        <color rgb="FF000000"/>
      </left>
      <top style="hair">
        <color rgb="FF000000"/>
      </top>
      <bottom style="medium">
        <color rgb="FF000000"/>
      </bottom>
    </border>
    <border>
      <right style="medium">
        <color rgb="FF000000"/>
      </right>
      <top style="hair">
        <color rgb="FF000000"/>
      </top>
      <bottom style="medium">
        <color rgb="FF000000"/>
      </bottom>
    </border>
    <border>
      <left style="medium">
        <color rgb="FF000000"/>
      </left>
      <right style="double">
        <color rgb="FF000000"/>
      </right>
      <top style="hair">
        <color rgb="FF000000"/>
      </top>
      <bottom style="medium">
        <color rgb="FF000000"/>
      </bottom>
    </border>
    <border>
      <left style="double">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double">
        <color rgb="FF000000"/>
      </right>
      <top style="hair">
        <color rgb="FF000000"/>
      </top>
      <bottom style="medium">
        <color rgb="FF000000"/>
      </bottom>
    </border>
    <border>
      <left style="double">
        <color rgb="FF000000"/>
      </left>
      <right style="medium">
        <color rgb="FF000000"/>
      </right>
      <top style="medium">
        <color rgb="FF000000"/>
      </top>
    </border>
    <border>
      <left style="medium">
        <color rgb="FF000000"/>
      </left>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double">
        <color rgb="FF000000"/>
      </right>
      <bottom style="hair">
        <color rgb="FF000000"/>
      </bottom>
    </border>
    <border>
      <left style="double">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double">
        <color rgb="FF000000"/>
      </right>
      <bottom style="hair">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double">
        <color rgb="FF000000"/>
      </top>
      <bottom style="dotted">
        <color rgb="FF000000"/>
      </bottom>
    </border>
    <border>
      <left style="double">
        <color rgb="FF000000"/>
      </left>
      <right style="thin">
        <color rgb="FF000000"/>
      </right>
      <top style="dotted">
        <color rgb="FF000000"/>
      </top>
      <bottom style="dotted">
        <color rgb="FF000000"/>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left style="hair">
        <color rgb="FF000000"/>
      </left>
      <right style="double">
        <color rgb="FF000000"/>
      </right>
      <top style="double">
        <color rgb="FF000000"/>
      </top>
      <bottom style="double">
        <color rgb="FF000000"/>
      </bottom>
    </border>
    <border>
      <left style="double">
        <color rgb="FF000000"/>
      </left>
      <top style="double">
        <color rgb="FF000000"/>
      </top>
      <bottom style="hair">
        <color rgb="FF000000"/>
      </bottom>
    </border>
    <border>
      <left style="double">
        <color rgb="FF000000"/>
      </left>
      <top style="hair">
        <color rgb="FF000000"/>
      </top>
      <bottom style="hair">
        <color rgb="FF000000"/>
      </bottom>
    </border>
    <border>
      <left style="double">
        <color rgb="FF000000"/>
      </left>
      <top style="hair">
        <color rgb="FF000000"/>
      </top>
      <bottom style="double">
        <color rgb="FF000000"/>
      </bottom>
    </border>
    <border>
      <left style="double">
        <color rgb="FF000000"/>
      </left>
    </border>
    <border>
      <right style="double">
        <color rgb="FF000000"/>
      </right>
    </border>
    <border>
      <left style="double">
        <color rgb="FF000000"/>
      </left>
      <top style="dotted">
        <color rgb="FF000000"/>
      </top>
    </border>
    <border>
      <top style="dotted">
        <color rgb="FF000000"/>
      </top>
    </border>
    <border>
      <right style="double">
        <color rgb="FF000000"/>
      </right>
      <top style="dotted">
        <color rgb="FF000000"/>
      </top>
    </border>
    <border>
      <left style="double">
        <color rgb="FF000000"/>
      </left>
      <bottom style="dotted">
        <color rgb="FF000000"/>
      </bottom>
    </border>
    <border>
      <bottom style="dotted">
        <color rgb="FF000000"/>
      </bottom>
    </border>
    <border>
      <right style="double">
        <color rgb="FF000000"/>
      </right>
      <bottom style="dotted">
        <color rgb="FF000000"/>
      </bottom>
    </border>
    <border>
      <left style="double">
        <color rgb="FF000000"/>
      </left>
      <top style="medium">
        <color rgb="FF000000"/>
      </top>
    </border>
    <border>
      <top style="medium">
        <color rgb="FF000000"/>
      </top>
    </border>
    <border>
      <right style="double">
        <color rgb="FF000000"/>
      </right>
      <top style="medium">
        <color rgb="FF000000"/>
      </top>
    </border>
    <border>
      <right style="hair">
        <color rgb="FF000000"/>
      </right>
      <top style="double">
        <color rgb="FF000000"/>
      </top>
    </border>
    <border>
      <left style="dotted">
        <color rgb="FF000000"/>
      </left>
      <right style="double">
        <color rgb="FF000000"/>
      </right>
      <top style="double">
        <color rgb="FF000000"/>
      </top>
      <bottom style="dotted">
        <color rgb="FF000000"/>
      </bottom>
    </border>
    <border>
      <right style="hair">
        <color rgb="FF000000"/>
      </right>
    </border>
    <border>
      <left style="dotted">
        <color rgb="FF000000"/>
      </left>
      <right style="double">
        <color rgb="FF000000"/>
      </right>
      <top style="dotted">
        <color rgb="FF000000"/>
      </top>
      <bottom style="dotted">
        <color rgb="FF000000"/>
      </bottom>
    </border>
    <border>
      <right style="hair">
        <color rgb="FF000000"/>
      </right>
      <bottom style="double">
        <color rgb="FF000000"/>
      </bottom>
    </border>
    <border>
      <left style="dotted">
        <color rgb="FF000000"/>
      </left>
      <right style="double">
        <color rgb="FF000000"/>
      </right>
      <top style="dotted">
        <color rgb="FF000000"/>
      </top>
      <bottom style="double">
        <color rgb="FF000000"/>
      </bottom>
    </border>
    <border>
      <left style="hair">
        <color rgb="FF000000"/>
      </left>
    </border>
    <border>
      <left style="hair">
        <color rgb="FF000000"/>
      </left>
      <bottom style="double">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Alignment="1" applyFont="1">
      <alignment horizontal="right" readingOrder="0" shrinkToFit="0" textRotation="0" vertical="center" wrapText="0"/>
    </xf>
    <xf borderId="0" fillId="0" fontId="1" numFmtId="0" xfId="0" applyAlignment="1" applyFont="1">
      <alignment horizontal="right" readingOrder="0" shrinkToFit="0" vertical="center" wrapText="0"/>
    </xf>
    <xf borderId="0" fillId="0" fontId="1" numFmtId="0" xfId="0" applyAlignment="1" applyFont="1">
      <alignment horizontal="right" shrinkToFit="0" vertical="center" wrapText="0"/>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1" fillId="0" fontId="2" numFmtId="0" xfId="0" applyAlignment="1" applyBorder="1" applyFont="1">
      <alignment readingOrder="0" shrinkToFit="0" textRotation="0" vertical="center" wrapText="0"/>
    </xf>
    <xf borderId="2" fillId="0" fontId="2" numFmtId="0" xfId="0" applyAlignment="1" applyBorder="1" applyFont="1">
      <alignment horizontal="right" readingOrder="0" shrinkToFit="0" vertical="center" wrapText="0"/>
    </xf>
    <xf borderId="3" fillId="0" fontId="3" numFmtId="0" xfId="0" applyBorder="1" applyFont="1"/>
    <xf borderId="4" fillId="0" fontId="3" numFmtId="0" xfId="0" applyBorder="1" applyFont="1"/>
    <xf borderId="5" fillId="0" fontId="2" numFmtId="0" xfId="0" applyAlignment="1" applyBorder="1" applyFont="1">
      <alignment horizontal="left" shrinkToFit="0" vertical="center" wrapText="0"/>
    </xf>
    <xf borderId="6" fillId="0" fontId="2" numFmtId="0" xfId="0" applyAlignment="1" applyBorder="1" applyFont="1">
      <alignment horizontal="left" shrinkToFit="0" vertical="center" wrapText="0"/>
    </xf>
    <xf borderId="7" fillId="0" fontId="2" numFmtId="0" xfId="0" applyAlignment="1" applyBorder="1" applyFont="1">
      <alignment horizontal="left" shrinkToFit="0" vertical="center" wrapText="0"/>
    </xf>
    <xf borderId="0" fillId="0" fontId="4" numFmtId="0" xfId="0" applyAlignment="1" applyFont="1">
      <alignment horizontal="left" shrinkToFit="0" vertical="center" wrapText="0"/>
    </xf>
    <xf borderId="8" fillId="0" fontId="3" numFmtId="0" xfId="0" applyBorder="1" applyFont="1"/>
    <xf borderId="9" fillId="0" fontId="5" numFmtId="0" xfId="0" applyAlignment="1" applyBorder="1" applyFont="1">
      <alignment horizontal="right" readingOrder="0" shrinkToFit="0" vertical="center" wrapText="0"/>
    </xf>
    <xf borderId="10" fillId="0" fontId="3" numFmtId="0" xfId="0" applyBorder="1" applyFont="1"/>
    <xf borderId="11" fillId="0" fontId="5" numFmtId="0" xfId="0" applyAlignment="1" applyBorder="1" applyFont="1">
      <alignment horizontal="right" readingOrder="0" shrinkToFit="0" vertical="center" wrapText="0"/>
    </xf>
    <xf borderId="12" fillId="0" fontId="5" numFmtId="0" xfId="0" applyAlignment="1" applyBorder="1" applyFont="1">
      <alignment horizontal="right" readingOrder="0" shrinkToFit="0" vertical="center" wrapText="0"/>
    </xf>
    <xf borderId="13" fillId="0" fontId="5" numFmtId="0" xfId="0" applyAlignment="1" applyBorder="1" applyFont="1">
      <alignment horizontal="right" readingOrder="0" shrinkToFit="0" vertical="center" wrapText="0"/>
    </xf>
    <xf borderId="14" fillId="0" fontId="5" numFmtId="0" xfId="0" applyAlignment="1" applyBorder="1" applyFont="1">
      <alignment horizontal="right" readingOrder="0" shrinkToFit="0" vertical="center" wrapText="0"/>
    </xf>
    <xf borderId="0" fillId="0" fontId="6" numFmtId="0" xfId="0" applyAlignment="1" applyFont="1">
      <alignment horizontal="right" shrinkToFit="0" vertical="center" wrapText="0"/>
    </xf>
    <xf borderId="15" fillId="0" fontId="3" numFmtId="0" xfId="0" applyBorder="1" applyFont="1"/>
    <xf borderId="16" fillId="0" fontId="5" numFmtId="0" xfId="0" applyAlignment="1" applyBorder="1" applyFont="1">
      <alignment horizontal="right" readingOrder="0" shrinkToFit="0" vertical="center" wrapText="0"/>
    </xf>
    <xf borderId="17" fillId="0" fontId="3" numFmtId="0" xfId="0" applyBorder="1" applyFont="1"/>
    <xf borderId="18" fillId="0" fontId="5" numFmtId="0" xfId="0" applyAlignment="1" applyBorder="1" applyFont="1">
      <alignment horizontal="right" readingOrder="0" shrinkToFit="0" vertical="center" wrapText="0"/>
    </xf>
    <xf borderId="19" fillId="0" fontId="5" numFmtId="0" xfId="0" applyAlignment="1" applyBorder="1" applyFont="1">
      <alignment horizontal="right" readingOrder="0" shrinkToFit="0" vertical="center" wrapText="0"/>
    </xf>
    <xf borderId="20" fillId="0" fontId="5" numFmtId="0" xfId="0" applyAlignment="1" applyBorder="1" applyFont="1">
      <alignment horizontal="right" readingOrder="0" shrinkToFit="0" vertical="center" wrapText="0"/>
    </xf>
    <xf borderId="21" fillId="0" fontId="5" numFmtId="0" xfId="0" applyAlignment="1" applyBorder="1" applyFont="1">
      <alignment horizontal="right" readingOrder="0" shrinkToFit="0" vertical="center" wrapText="0"/>
    </xf>
    <xf borderId="1" fillId="2" fontId="2" numFmtId="164" xfId="0" applyAlignment="1" applyBorder="1" applyFill="1" applyFont="1" applyNumberFormat="1">
      <alignment horizontal="left" readingOrder="0" shrinkToFit="0" vertical="center" wrapText="0"/>
    </xf>
    <xf borderId="22" fillId="0" fontId="5" numFmtId="0" xfId="0" applyAlignment="1" applyBorder="1" applyFont="1">
      <alignment horizontal="right" readingOrder="0" shrinkToFit="0" vertical="center" wrapText="0"/>
    </xf>
    <xf borderId="23" fillId="0" fontId="3" numFmtId="0" xfId="0" applyBorder="1" applyFont="1"/>
    <xf borderId="24" fillId="0" fontId="5" numFmtId="0" xfId="0" applyAlignment="1" applyBorder="1" applyFont="1">
      <alignment horizontal="right" readingOrder="0" shrinkToFit="0" vertical="center" wrapText="0"/>
    </xf>
    <xf borderId="25" fillId="0" fontId="5" numFmtId="0" xfId="0" applyAlignment="1" applyBorder="1" applyFont="1">
      <alignment horizontal="right" readingOrder="0" shrinkToFit="0" vertical="center" wrapText="0"/>
    </xf>
    <xf borderId="26" fillId="0" fontId="5" numFmtId="0" xfId="0" applyAlignment="1" applyBorder="1" applyFont="1">
      <alignment horizontal="right" readingOrder="0" shrinkToFit="0" vertical="center" wrapText="0"/>
    </xf>
    <xf borderId="26" fillId="0" fontId="5" numFmtId="0" xfId="0" applyAlignment="1" applyBorder="1" applyFont="1">
      <alignment horizontal="right" shrinkToFit="0" vertical="center" wrapText="0"/>
    </xf>
    <xf borderId="26" fillId="0" fontId="5" numFmtId="0" xfId="0" applyAlignment="1" applyBorder="1" applyFont="1">
      <alignment horizontal="right" readingOrder="0" shrinkToFit="0" vertical="center" wrapText="0"/>
    </xf>
    <xf borderId="26" fillId="0" fontId="5" numFmtId="0" xfId="0" applyAlignment="1" applyBorder="1" applyFont="1">
      <alignment horizontal="right" shrinkToFit="0" vertical="center" wrapText="0"/>
    </xf>
    <xf borderId="27" fillId="0" fontId="5" numFmtId="0" xfId="0" applyAlignment="1" applyBorder="1" applyFont="1">
      <alignment horizontal="right" readingOrder="0" shrinkToFit="0" vertical="center" wrapText="0"/>
    </xf>
    <xf borderId="0" fillId="0" fontId="6" numFmtId="0" xfId="0" applyAlignment="1" applyFont="1">
      <alignment horizontal="right" readingOrder="0" shrinkToFit="0" vertical="center" wrapText="0"/>
    </xf>
    <xf borderId="28" fillId="0" fontId="5" numFmtId="0" xfId="0" applyAlignment="1" applyBorder="1" applyFont="1">
      <alignment horizontal="right" readingOrder="0" shrinkToFit="0" vertical="center" wrapText="0"/>
    </xf>
    <xf borderId="13" fillId="0" fontId="5" numFmtId="0" xfId="0" applyAlignment="1" applyBorder="1" applyFont="1">
      <alignment horizontal="right" shrinkToFit="0" vertical="center" wrapText="0"/>
    </xf>
    <xf borderId="14" fillId="0" fontId="5" numFmtId="0" xfId="0" applyAlignment="1" applyBorder="1" applyFont="1">
      <alignment horizontal="right" shrinkToFit="0" vertical="center" wrapText="0"/>
    </xf>
    <xf borderId="29" fillId="0" fontId="3" numFmtId="0" xfId="0" applyBorder="1" applyFont="1"/>
    <xf borderId="30" fillId="0" fontId="5" numFmtId="0" xfId="0" applyAlignment="1" applyBorder="1" applyFont="1">
      <alignment horizontal="right" readingOrder="0" shrinkToFit="0" vertical="center" wrapText="0"/>
    </xf>
    <xf borderId="31" fillId="0" fontId="3" numFmtId="0" xfId="0" applyBorder="1" applyFont="1"/>
    <xf borderId="32" fillId="0" fontId="5" numFmtId="0" xfId="0" applyAlignment="1" applyBorder="1" applyFont="1">
      <alignment horizontal="right" readingOrder="0" shrinkToFit="0" vertical="center" wrapText="0"/>
    </xf>
    <xf borderId="33" fillId="0" fontId="5" numFmtId="0" xfId="0" applyAlignment="1" applyBorder="1" applyFont="1">
      <alignment horizontal="right" readingOrder="0" shrinkToFit="0" vertical="center" wrapText="0"/>
    </xf>
    <xf borderId="34" fillId="0" fontId="5" numFmtId="0" xfId="0" applyAlignment="1" applyBorder="1" applyFont="1">
      <alignment horizontal="right" readingOrder="0" shrinkToFit="0" vertical="center" wrapText="0"/>
    </xf>
    <xf borderId="34" fillId="0" fontId="5" numFmtId="0" xfId="0" applyAlignment="1" applyBorder="1" applyFont="1">
      <alignment horizontal="right" shrinkToFit="0" vertical="center" wrapText="0"/>
    </xf>
    <xf borderId="35" fillId="0" fontId="5" numFmtId="0" xfId="0" applyAlignment="1" applyBorder="1" applyFont="1">
      <alignment horizontal="right" shrinkToFit="0" vertical="center" wrapText="0"/>
    </xf>
    <xf borderId="36" fillId="2" fontId="2" numFmtId="164" xfId="0" applyAlignment="1" applyBorder="1" applyFont="1" applyNumberFormat="1">
      <alignment horizontal="left" readingOrder="0" shrinkToFit="0" vertical="center" wrapText="0"/>
    </xf>
    <xf borderId="37" fillId="0" fontId="5" numFmtId="0" xfId="0" applyAlignment="1" applyBorder="1" applyFont="1">
      <alignment horizontal="right" readingOrder="0" shrinkToFit="0" vertical="center" wrapText="0"/>
    </xf>
    <xf borderId="38" fillId="0" fontId="3" numFmtId="0" xfId="0" applyBorder="1" applyFont="1"/>
    <xf borderId="39" fillId="0" fontId="5" numFmtId="0" xfId="0" applyAlignment="1" applyBorder="1" applyFont="1">
      <alignment horizontal="right" readingOrder="0" shrinkToFit="0" vertical="center" wrapText="0"/>
    </xf>
    <xf borderId="40" fillId="0" fontId="5" numFmtId="0" xfId="0" applyAlignment="1" applyBorder="1" applyFont="1">
      <alignment horizontal="right" readingOrder="0" shrinkToFit="0" vertical="center" wrapText="0"/>
    </xf>
    <xf borderId="41" fillId="0" fontId="5" numFmtId="0" xfId="0" applyAlignment="1" applyBorder="1" applyFont="1">
      <alignment horizontal="right" readingOrder="0" shrinkToFit="0" vertical="center" wrapText="0"/>
    </xf>
    <xf borderId="41" fillId="0" fontId="5" numFmtId="0" xfId="0" applyAlignment="1" applyBorder="1" applyFont="1">
      <alignment horizontal="right" shrinkToFit="0" vertical="center" wrapText="0"/>
    </xf>
    <xf borderId="41" fillId="0" fontId="5" numFmtId="0" xfId="0" applyAlignment="1" applyBorder="1" applyFont="1">
      <alignment horizontal="right" readingOrder="0" shrinkToFit="0" vertical="center" wrapText="0"/>
    </xf>
    <xf borderId="41" fillId="0" fontId="5" numFmtId="0" xfId="0" applyAlignment="1" applyBorder="1" applyFont="1">
      <alignment horizontal="right" shrinkToFit="0" vertical="center" wrapText="0"/>
    </xf>
    <xf borderId="42" fillId="0" fontId="5" numFmtId="0" xfId="0" applyAlignment="1" applyBorder="1" applyFont="1">
      <alignment horizontal="right" readingOrder="0" shrinkToFit="0" vertical="center" wrapText="0"/>
    </xf>
    <xf borderId="36" fillId="3" fontId="2" numFmtId="164" xfId="0" applyAlignment="1" applyBorder="1" applyFill="1" applyFont="1" applyNumberFormat="1">
      <alignment horizontal="left" readingOrder="0" shrinkToFit="0" vertical="center" wrapText="0"/>
    </xf>
    <xf borderId="36" fillId="4" fontId="2" numFmtId="164" xfId="0" applyAlignment="1" applyBorder="1" applyFill="1" applyFont="1" applyNumberFormat="1">
      <alignment horizontal="left" readingOrder="0" shrinkToFit="0" vertical="center" wrapText="0"/>
    </xf>
    <xf borderId="36" fillId="5" fontId="2" numFmtId="164" xfId="0" applyAlignment="1" applyBorder="1" applyFill="1" applyFont="1" applyNumberFormat="1">
      <alignment horizontal="left" readingOrder="0" shrinkToFit="0" vertical="center" wrapText="0"/>
    </xf>
    <xf borderId="42" fillId="6" fontId="5" numFmtId="0" xfId="0" applyAlignment="1" applyBorder="1" applyFill="1" applyFont="1">
      <alignment horizontal="right" readingOrder="0" shrinkToFit="0" vertical="center" wrapText="0"/>
    </xf>
    <xf borderId="36" fillId="6" fontId="2" numFmtId="164" xfId="0" applyAlignment="1" applyBorder="1" applyFont="1" applyNumberFormat="1">
      <alignment horizontal="left" readingOrder="0" shrinkToFit="0" vertical="center" wrapText="0"/>
    </xf>
    <xf borderId="41" fillId="6" fontId="5" numFmtId="0" xfId="0" applyAlignment="1" applyBorder="1" applyFont="1">
      <alignment horizontal="right" readingOrder="0" shrinkToFit="0" vertical="center" wrapText="0"/>
    </xf>
    <xf borderId="28" fillId="7" fontId="5" numFmtId="0" xfId="0" applyAlignment="1" applyBorder="1" applyFill="1" applyFont="1">
      <alignment horizontal="right" readingOrder="0" shrinkToFit="0" vertical="center" wrapText="0"/>
    </xf>
    <xf borderId="41" fillId="6" fontId="5" numFmtId="0" xfId="0" applyAlignment="1" applyBorder="1" applyFont="1">
      <alignment horizontal="right" readingOrder="0" shrinkToFit="0" vertical="center" wrapText="0"/>
    </xf>
    <xf borderId="41" fillId="6" fontId="5" numFmtId="0" xfId="0" applyAlignment="1" applyBorder="1" applyFont="1">
      <alignment horizontal="right" shrinkToFit="0" vertical="center" wrapText="0"/>
    </xf>
    <xf borderId="36" fillId="8" fontId="2" numFmtId="164" xfId="0" applyAlignment="1" applyBorder="1" applyFill="1" applyFont="1" applyNumberFormat="1">
      <alignment horizontal="left" readingOrder="0" shrinkToFit="0" vertical="center" wrapText="0"/>
    </xf>
    <xf borderId="41" fillId="6" fontId="5" numFmtId="0" xfId="0" applyAlignment="1" applyBorder="1" applyFont="1">
      <alignment horizontal="right" shrinkToFit="0" vertical="center" wrapText="0"/>
    </xf>
    <xf borderId="43" fillId="9" fontId="7" numFmtId="0" xfId="0" applyAlignment="1" applyBorder="1" applyFill="1" applyFont="1">
      <alignment horizontal="center" readingOrder="0" shrinkToFit="0" vertical="center" wrapText="0"/>
    </xf>
    <xf borderId="44" fillId="9" fontId="3" numFmtId="0" xfId="0" applyBorder="1" applyFont="1"/>
    <xf borderId="45" fillId="9" fontId="3" numFmtId="0" xfId="0" applyBorder="1" applyFont="1"/>
    <xf borderId="46" fillId="10" fontId="3" numFmtId="0" xfId="0" applyBorder="1" applyFill="1" applyFont="1"/>
    <xf borderId="47" fillId="10" fontId="3" numFmtId="0" xfId="0" applyBorder="1" applyFont="1"/>
    <xf borderId="48" fillId="10" fontId="3" numFmtId="0" xfId="0" applyBorder="1" applyFont="1"/>
    <xf borderId="49" fillId="6" fontId="4" numFmtId="0" xfId="0" applyAlignment="1" applyBorder="1" applyFont="1">
      <alignment horizontal="left" readingOrder="0" shrinkToFit="0" vertical="center" wrapText="1"/>
    </xf>
    <xf borderId="50" fillId="10" fontId="6" numFmtId="0" xfId="0" applyAlignment="1" applyBorder="1" applyFont="1">
      <alignment horizontal="left" readingOrder="0" shrinkToFit="0" vertical="center" wrapText="1"/>
    </xf>
    <xf borderId="50" fillId="10" fontId="6" numFmtId="9" xfId="0" applyAlignment="1" applyBorder="1" applyFont="1" applyNumberFormat="1">
      <alignment horizontal="lef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top" wrapText="1"/>
    </xf>
    <xf borderId="0" fillId="0" fontId="1" numFmtId="0" xfId="0" applyFont="1"/>
    <xf borderId="51" fillId="9" fontId="8" numFmtId="0" xfId="0" applyAlignment="1" applyBorder="1" applyFont="1">
      <alignment horizontal="center" readingOrder="0" shrinkToFit="0" vertical="center" wrapText="0"/>
    </xf>
    <xf borderId="52" fillId="9" fontId="8" numFmtId="0" xfId="0" applyAlignment="1" applyBorder="1" applyFont="1">
      <alignment horizontal="center" readingOrder="0" shrinkToFit="0" vertical="center" wrapText="0"/>
    </xf>
    <xf borderId="25" fillId="0" fontId="5" numFmtId="0" xfId="0" applyAlignment="1" applyBorder="1" applyFont="1">
      <alignment readingOrder="0" shrinkToFit="0" vertical="center" wrapText="0"/>
    </xf>
    <xf borderId="27" fillId="0" fontId="5" numFmtId="0" xfId="0" applyAlignment="1" applyBorder="1" applyFont="1">
      <alignment shrinkToFit="0" vertical="center" wrapText="0"/>
    </xf>
    <xf borderId="12" fillId="0" fontId="5" numFmtId="0" xfId="0" applyAlignment="1" applyBorder="1" applyFont="1">
      <alignment readingOrder="0" shrinkToFit="0" vertical="center" wrapText="0"/>
    </xf>
    <xf borderId="14" fillId="0" fontId="5" numFmtId="0" xfId="0" applyAlignment="1" applyBorder="1" applyFont="1">
      <alignment shrinkToFit="0" vertical="center" wrapText="0"/>
    </xf>
    <xf borderId="14" fillId="0" fontId="5" numFmtId="0" xfId="0" applyAlignment="1" applyBorder="1" applyFont="1">
      <alignment readingOrder="0" shrinkToFit="0" vertical="center" wrapText="0"/>
    </xf>
    <xf borderId="12" fillId="0" fontId="5" numFmtId="0" xfId="0" applyAlignment="1" applyBorder="1" applyFont="1">
      <alignment shrinkToFit="0" vertical="center" wrapText="0"/>
    </xf>
    <xf borderId="14" fillId="0" fontId="5" numFmtId="0" xfId="0" applyAlignment="1" applyBorder="1" applyFont="1">
      <alignment readingOrder="0" shrinkToFit="0" vertical="center" wrapText="0"/>
    </xf>
    <xf borderId="19" fillId="0" fontId="5" numFmtId="0" xfId="0" applyAlignment="1" applyBorder="1" applyFont="1">
      <alignment shrinkToFit="0" vertical="center" wrapText="0"/>
    </xf>
    <xf borderId="21" fillId="0" fontId="5" numFmtId="0" xfId="0" applyAlignment="1" applyBorder="1" applyFont="1">
      <alignment readingOrder="0" shrinkToFit="0" vertical="center" wrapText="0"/>
    </xf>
    <xf borderId="25" fillId="0" fontId="5" numFmtId="0" xfId="0" applyAlignment="1" applyBorder="1" applyFont="1">
      <alignment shrinkToFit="0" vertical="center" wrapText="0"/>
    </xf>
    <xf borderId="27" fillId="0" fontId="5" numFmtId="0" xfId="0" applyAlignment="1" applyBorder="1" applyFont="1">
      <alignment readingOrder="0" shrinkToFit="0" vertical="center" wrapText="0"/>
    </xf>
    <xf borderId="21" fillId="0" fontId="5" numFmtId="0" xfId="0" applyAlignment="1" applyBorder="1" applyFont="1">
      <alignment shrinkToFit="0" vertical="center" wrapText="0"/>
    </xf>
    <xf borderId="53" fillId="9" fontId="8" numFmtId="0" xfId="0" applyAlignment="1" applyBorder="1" applyFont="1">
      <alignment horizontal="center" readingOrder="0" shrinkToFit="0" vertical="center" wrapText="0"/>
    </xf>
    <xf borderId="54" fillId="0" fontId="5" numFmtId="0" xfId="0" applyAlignment="1" applyBorder="1" applyFont="1">
      <alignment shrinkToFit="0" vertical="center" wrapText="0"/>
    </xf>
    <xf borderId="27" fillId="0" fontId="5" numFmtId="0" xfId="0" applyAlignment="1" applyBorder="1" applyFont="1">
      <alignment readingOrder="0" shrinkToFit="0" vertical="center" wrapText="0"/>
    </xf>
    <xf borderId="55" fillId="0" fontId="5" numFmtId="0" xfId="0" applyAlignment="1" applyBorder="1" applyFont="1">
      <alignment shrinkToFit="0" vertical="center" wrapText="0"/>
    </xf>
    <xf borderId="14" fillId="0" fontId="5" numFmtId="0" xfId="0" applyAlignment="1" applyBorder="1" applyFont="1">
      <alignment shrinkToFit="0" vertical="center" wrapText="0"/>
    </xf>
    <xf borderId="56" fillId="0" fontId="5" numFmtId="0" xfId="0" applyAlignment="1" applyBorder="1" applyFont="1">
      <alignment readingOrder="0" shrinkToFit="0" vertical="center" wrapText="0"/>
    </xf>
    <xf borderId="43" fillId="0" fontId="9" numFmtId="0" xfId="0" applyAlignment="1" applyBorder="1" applyFont="1">
      <alignment readingOrder="0" shrinkToFit="0" vertical="top" wrapText="0"/>
    </xf>
    <xf borderId="44" fillId="0" fontId="3" numFmtId="0" xfId="0" applyBorder="1" applyFont="1"/>
    <xf borderId="45" fillId="0" fontId="3" numFmtId="0" xfId="0" applyBorder="1" applyFont="1"/>
    <xf borderId="57" fillId="0" fontId="9" numFmtId="0" xfId="0" applyAlignment="1" applyBorder="1" applyFont="1">
      <alignment readingOrder="0" shrinkToFit="0" vertical="top" wrapText="0"/>
    </xf>
    <xf borderId="58" fillId="0" fontId="3" numFmtId="0" xfId="0" applyBorder="1" applyFont="1"/>
    <xf borderId="57" fillId="0" fontId="10" numFmtId="0" xfId="0" applyAlignment="1" applyBorder="1" applyFont="1">
      <alignment readingOrder="0" shrinkToFit="0" vertical="top" wrapText="0"/>
    </xf>
    <xf borderId="57" fillId="10" fontId="11" numFmtId="0" xfId="0" applyAlignment="1" applyBorder="1" applyFont="1">
      <alignment readingOrder="0" shrinkToFit="0" vertical="top" wrapText="0"/>
    </xf>
    <xf borderId="57" fillId="0" fontId="3" numFmtId="0" xfId="0" applyBorder="1" applyFont="1"/>
    <xf borderId="57" fillId="0" fontId="9" numFmtId="0" xfId="0" applyAlignment="1" applyBorder="1" applyFont="1">
      <alignment shrinkToFit="0" vertical="top" wrapText="0"/>
    </xf>
    <xf borderId="46" fillId="0" fontId="9" numFmtId="0" xfId="0" applyAlignment="1" applyBorder="1" applyFont="1">
      <alignment shrinkToFit="0" vertical="top" wrapText="0"/>
    </xf>
    <xf borderId="47" fillId="0" fontId="3" numFmtId="0" xfId="0" applyBorder="1" applyFont="1"/>
    <xf borderId="48" fillId="0" fontId="3" numFmtId="0" xfId="0" applyBorder="1" applyFont="1"/>
    <xf borderId="57" fillId="0" fontId="12" numFmtId="0" xfId="0" applyAlignment="1" applyBorder="1" applyFont="1">
      <alignment horizontal="center" readingOrder="0" shrinkToFit="0" vertical="center" wrapText="0"/>
    </xf>
    <xf borderId="46" fillId="0" fontId="3" numFmtId="0" xfId="0" applyBorder="1" applyFont="1"/>
    <xf borderId="43" fillId="0" fontId="13" numFmtId="0" xfId="0" applyAlignment="1" applyBorder="1" applyFont="1">
      <alignment horizontal="center" readingOrder="0" shrinkToFit="0" vertical="center" wrapText="1"/>
    </xf>
    <xf borderId="59" fillId="0" fontId="9" numFmtId="0" xfId="0" applyAlignment="1" applyBorder="1" applyFont="1">
      <alignment readingOrder="0" shrinkToFit="0" vertical="top" wrapText="1"/>
    </xf>
    <xf borderId="60" fillId="0" fontId="3" numFmtId="0" xfId="0" applyBorder="1" applyFont="1"/>
    <xf borderId="61" fillId="0" fontId="3" numFmtId="0" xfId="0" applyBorder="1" applyFont="1"/>
    <xf borderId="43" fillId="0" fontId="14" numFmtId="0" xfId="0" applyAlignment="1" applyBorder="1" applyFont="1">
      <alignment horizontal="center" readingOrder="0" shrinkToFit="0" vertical="center" wrapText="1"/>
    </xf>
    <xf borderId="59" fillId="0" fontId="15" numFmtId="0" xfId="0" applyAlignment="1" applyBorder="1" applyFont="1">
      <alignment readingOrder="0" shrinkToFit="0" vertical="top" wrapText="1"/>
    </xf>
    <xf borderId="62" fillId="0" fontId="3" numFmtId="0" xfId="0" applyBorder="1" applyFont="1"/>
    <xf borderId="63" fillId="0" fontId="3" numFmtId="0" xfId="0" applyBorder="1" applyFont="1"/>
    <xf borderId="64" fillId="0" fontId="3" numFmtId="0" xfId="0" applyBorder="1" applyFont="1"/>
    <xf borderId="57" fillId="0" fontId="16" numFmtId="0" xfId="0" applyAlignment="1" applyBorder="1" applyFont="1">
      <alignment readingOrder="0" shrinkToFit="0" vertical="top" wrapText="1"/>
    </xf>
    <xf borderId="43" fillId="0" fontId="13" numFmtId="0" xfId="0" applyAlignment="1" applyBorder="1" applyFont="1">
      <alignment horizontal="center" readingOrder="0" shrinkToFit="0" vertical="center" wrapText="1"/>
    </xf>
    <xf borderId="59" fillId="0" fontId="17" numFmtId="0" xfId="0" applyAlignment="1" applyBorder="1" applyFont="1">
      <alignment readingOrder="0" shrinkToFit="0" vertical="top" wrapText="0"/>
    </xf>
    <xf borderId="57" fillId="0" fontId="9" numFmtId="0" xfId="0" applyAlignment="1" applyBorder="1" applyFont="1">
      <alignment readingOrder="0" shrinkToFit="0" vertical="top" wrapText="1"/>
    </xf>
    <xf borderId="65" fillId="9" fontId="18" numFmtId="0" xfId="0" applyAlignment="1" applyBorder="1" applyFont="1">
      <alignment horizontal="center" readingOrder="0" shrinkToFit="0" vertical="center" wrapText="1"/>
    </xf>
    <xf borderId="66" fillId="0" fontId="3" numFmtId="0" xfId="0" applyBorder="1" applyFont="1"/>
    <xf borderId="67" fillId="0" fontId="3" numFmtId="0" xfId="0" applyBorder="1" applyFont="1"/>
    <xf borderId="43" fillId="10" fontId="19" numFmtId="0" xfId="0" applyAlignment="1" applyBorder="1" applyFont="1">
      <alignment horizontal="right" readingOrder="0" shrinkToFit="0" vertical="center" wrapText="0"/>
    </xf>
    <xf borderId="68" fillId="0" fontId="3" numFmtId="0" xfId="0" applyBorder="1" applyFont="1"/>
    <xf borderId="69" fillId="11" fontId="20" numFmtId="0" xfId="0" applyAlignment="1" applyBorder="1" applyFill="1" applyFont="1">
      <alignment horizontal="left" readingOrder="0" shrinkToFit="0" vertical="center" wrapText="0"/>
    </xf>
    <xf borderId="44" fillId="10" fontId="21" numFmtId="0" xfId="0" applyAlignment="1" applyBorder="1" applyFont="1">
      <alignment horizontal="right" readingOrder="0" shrinkToFit="0" vertical="bottom" wrapText="0"/>
    </xf>
    <xf borderId="44" fillId="10" fontId="22" numFmtId="0" xfId="0" applyAlignment="1" applyBorder="1" applyFont="1">
      <alignment horizontal="left" readingOrder="0" shrinkToFit="0" vertical="bottom" wrapText="0"/>
    </xf>
    <xf borderId="57" fillId="10" fontId="19" numFmtId="0" xfId="0" applyAlignment="1" applyBorder="1" applyFont="1">
      <alignment horizontal="right" readingOrder="0" shrinkToFit="0" vertical="center" wrapText="0"/>
    </xf>
    <xf borderId="70" fillId="0" fontId="3" numFmtId="0" xfId="0" applyBorder="1" applyFont="1"/>
    <xf borderId="71" fillId="11" fontId="20" numFmtId="0" xfId="0" applyAlignment="1" applyBorder="1" applyFont="1">
      <alignment horizontal="left" readingOrder="0" shrinkToFit="0" vertical="center" wrapText="0"/>
    </xf>
    <xf borderId="46" fillId="10" fontId="19" numFmtId="0" xfId="0" applyAlignment="1" applyBorder="1" applyFont="1">
      <alignment horizontal="right" readingOrder="0" shrinkToFit="0" vertical="center" wrapText="0"/>
    </xf>
    <xf borderId="72" fillId="0" fontId="3" numFmtId="0" xfId="0" applyBorder="1" applyFont="1"/>
    <xf borderId="73" fillId="11" fontId="20" numFmtId="9" xfId="0" applyAlignment="1" applyBorder="1" applyFont="1" applyNumberFormat="1">
      <alignment horizontal="left" readingOrder="0" shrinkToFit="0" vertical="center" wrapText="0"/>
    </xf>
    <xf borderId="57" fillId="0" fontId="23" numFmtId="0" xfId="0" applyAlignment="1" applyBorder="1" applyFont="1">
      <alignment horizontal="right" readingOrder="0" shrinkToFit="0" vertical="center" wrapText="0"/>
    </xf>
    <xf borderId="74" fillId="0" fontId="23" numFmtId="0" xfId="0" applyAlignment="1" applyBorder="1" applyFont="1">
      <alignment shrinkToFit="0" vertical="center" wrapText="0"/>
    </xf>
    <xf borderId="74" fillId="0" fontId="23" numFmtId="0" xfId="0" applyAlignment="1" applyBorder="1" applyFont="1">
      <alignment horizontal="left" shrinkToFit="0" vertical="center" wrapText="0"/>
    </xf>
    <xf borderId="74" fillId="0" fontId="23" numFmtId="0" xfId="0" applyAlignment="1" applyBorder="1" applyFont="1">
      <alignment horizontal="left" readingOrder="0" shrinkToFit="0" vertical="center" wrapText="0"/>
    </xf>
    <xf borderId="74" fillId="0" fontId="23" numFmtId="1" xfId="0" applyAlignment="1" applyBorder="1" applyFont="1" applyNumberFormat="1">
      <alignment horizontal="left" shrinkToFit="0" vertical="center" wrapText="0"/>
    </xf>
    <xf borderId="57" fillId="10" fontId="24" numFmtId="0" xfId="0" applyAlignment="1" applyBorder="1" applyFont="1">
      <alignment horizontal="right" readingOrder="0" shrinkToFit="0" vertical="center" wrapText="0"/>
    </xf>
    <xf borderId="74" fillId="10" fontId="24" numFmtId="0" xfId="0" applyAlignment="1" applyBorder="1" applyFont="1">
      <alignment horizontal="left" readingOrder="0" shrinkToFit="0" vertical="center" wrapText="0"/>
    </xf>
    <xf borderId="74" fillId="0" fontId="23" numFmtId="0" xfId="0" applyAlignment="1" applyBorder="1" applyFont="1">
      <alignment horizontal="left" readingOrder="0" shrinkToFit="0" vertical="center" wrapText="0"/>
    </xf>
    <xf borderId="74" fillId="0" fontId="23" numFmtId="9" xfId="0" applyAlignment="1" applyBorder="1" applyFont="1" applyNumberFormat="1">
      <alignment horizontal="left" shrinkToFit="0" vertical="center" wrapText="0"/>
    </xf>
    <xf borderId="46" fillId="0" fontId="23" numFmtId="0" xfId="0" applyAlignment="1" applyBorder="1" applyFont="1">
      <alignment horizontal="right" readingOrder="0" shrinkToFit="0" vertical="center" wrapText="0"/>
    </xf>
    <xf borderId="75" fillId="0" fontId="23" numFmtId="0" xfId="0" applyAlignment="1" applyBorder="1" applyFont="1">
      <alignment horizontal="left" shrinkToFit="0" vertical="center" wrapText="0"/>
    </xf>
    <xf borderId="57" fillId="0" fontId="23" numFmtId="0" xfId="0" applyAlignment="1" applyBorder="1" applyFont="1">
      <alignment shrinkToFit="0" vertical="top" wrapText="1"/>
    </xf>
    <xf borderId="0" fillId="0" fontId="23" numFmtId="0" xfId="0" applyAlignment="1" applyFont="1">
      <alignment shrinkToFit="0" vertical="top" wrapText="1"/>
    </xf>
    <xf borderId="0" fillId="0" fontId="23" numFmtId="1" xfId="0" applyAlignment="1" applyFont="1" applyNumberFormat="1">
      <alignment shrinkToFit="0" vertical="top" wrapText="1"/>
    </xf>
  </cellXfs>
  <cellStyles count="1">
    <cellStyle xfId="0" name="Normal" builtinId="0"/>
  </cellStyles>
  <dxfs count="5">
    <dxf>
      <font/>
      <fill>
        <patternFill patternType="solid">
          <fgColor rgb="FFB7E1CD"/>
          <bgColor rgb="FFB7E1CD"/>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F0000"/>
          <bgColor rgb="FFFF0000"/>
        </patternFill>
      </fill>
      <border/>
    </dxf>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12.png"/><Relationship Id="rId7"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1.png"/><Relationship Id="rId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0</xdr:rowOff>
    </xdr:from>
    <xdr:ext cx="76200"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22</xdr:row>
      <xdr:rowOff>0</xdr:rowOff>
    </xdr:from>
    <xdr:ext cx="857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22</xdr:row>
      <xdr:rowOff>0</xdr:rowOff>
    </xdr:from>
    <xdr:ext cx="76200"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22</xdr:row>
      <xdr:rowOff>0</xdr:rowOff>
    </xdr:from>
    <xdr:ext cx="85725"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22</xdr:row>
      <xdr:rowOff>0</xdr:rowOff>
    </xdr:from>
    <xdr:ext cx="85725" cy="2000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22</xdr:row>
      <xdr:rowOff>0</xdr:rowOff>
    </xdr:from>
    <xdr:ext cx="85725" cy="20002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22</xdr:row>
      <xdr:rowOff>0</xdr:rowOff>
    </xdr:from>
    <xdr:ext cx="123825" cy="20002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1057275" cy="1905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xdr:row>
      <xdr:rowOff>0</xdr:rowOff>
    </xdr:from>
    <xdr:ext cx="1057275" cy="209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21</xdr:row>
      <xdr:rowOff>0</xdr:rowOff>
    </xdr:from>
    <xdr:ext cx="276225" cy="21907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34</xdr:row>
      <xdr:rowOff>0</xdr:rowOff>
    </xdr:from>
    <xdr:ext cx="1057275" cy="1047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38</xdr:row>
      <xdr:rowOff>0</xdr:rowOff>
    </xdr:from>
    <xdr:ext cx="1057275" cy="857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113</xdr:row>
      <xdr:rowOff>0</xdr:rowOff>
    </xdr:from>
    <xdr:ext cx="447675" cy="21907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13"/>
    <col customWidth="1" min="2" max="2" width="8.88"/>
    <col customWidth="1" min="3" max="24" width="7.0"/>
  </cols>
  <sheetData>
    <row r="1" ht="15.75" customHeight="1">
      <c r="A1" s="1" t="s">
        <v>0</v>
      </c>
      <c r="B1" s="2">
        <v>0.0</v>
      </c>
      <c r="C1" s="2">
        <v>1.0</v>
      </c>
      <c r="D1" s="2">
        <v>2.0</v>
      </c>
      <c r="E1" s="2">
        <v>3.0</v>
      </c>
      <c r="F1" s="2">
        <v>4.0</v>
      </c>
      <c r="G1" s="2">
        <v>5.0</v>
      </c>
      <c r="H1" s="2">
        <v>6.0</v>
      </c>
      <c r="I1" s="2">
        <v>7.0</v>
      </c>
      <c r="J1" s="2">
        <v>8.0</v>
      </c>
      <c r="K1" s="2">
        <v>9.0</v>
      </c>
      <c r="L1" s="2">
        <v>10.0</v>
      </c>
      <c r="M1" s="2">
        <v>11.0</v>
      </c>
      <c r="N1" s="2">
        <v>12.0</v>
      </c>
      <c r="O1" s="2">
        <v>13.0</v>
      </c>
      <c r="P1" s="2">
        <v>14.0</v>
      </c>
      <c r="Q1" s="2">
        <v>15.0</v>
      </c>
      <c r="R1" s="2">
        <v>16.0</v>
      </c>
      <c r="S1" s="2">
        <v>17.0</v>
      </c>
      <c r="T1" s="2">
        <v>18.0</v>
      </c>
      <c r="U1" s="2">
        <v>19.0</v>
      </c>
      <c r="V1" s="2">
        <v>20.0</v>
      </c>
      <c r="W1" s="2">
        <v>21.0</v>
      </c>
      <c r="X1" s="2">
        <v>22.0</v>
      </c>
    </row>
    <row r="2" ht="15.75" customHeight="1">
      <c r="A2" s="1" t="s">
        <v>1</v>
      </c>
      <c r="B2" s="2"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row>
    <row r="3" ht="15.75" customHeight="1">
      <c r="A3" s="1" t="s">
        <v>25</v>
      </c>
      <c r="B3" s="2" t="s">
        <v>26</v>
      </c>
      <c r="C3" s="2" t="s">
        <v>26</v>
      </c>
      <c r="D3" s="2" t="s">
        <v>26</v>
      </c>
      <c r="E3" s="2" t="s">
        <v>26</v>
      </c>
      <c r="F3" s="2" t="s">
        <v>26</v>
      </c>
      <c r="G3" s="2" t="s">
        <v>26</v>
      </c>
      <c r="H3" s="2" t="s">
        <v>26</v>
      </c>
      <c r="I3" s="2" t="s">
        <v>26</v>
      </c>
      <c r="J3" s="2" t="s">
        <v>26</v>
      </c>
      <c r="K3" s="2" t="s">
        <v>26</v>
      </c>
      <c r="L3" s="2" t="s">
        <v>26</v>
      </c>
      <c r="M3" s="2" t="s">
        <v>26</v>
      </c>
      <c r="N3" s="2" t="s">
        <v>26</v>
      </c>
      <c r="O3" s="2" t="s">
        <v>26</v>
      </c>
      <c r="P3" s="2" t="s">
        <v>26</v>
      </c>
      <c r="Q3" s="2" t="s">
        <v>26</v>
      </c>
      <c r="R3" s="2" t="s">
        <v>26</v>
      </c>
      <c r="S3" s="2" t="s">
        <v>26</v>
      </c>
      <c r="T3" s="2" t="s">
        <v>26</v>
      </c>
      <c r="U3" s="2" t="s">
        <v>26</v>
      </c>
      <c r="V3" s="2" t="s">
        <v>26</v>
      </c>
      <c r="W3" s="2" t="s">
        <v>26</v>
      </c>
      <c r="X3" s="2" t="s">
        <v>26</v>
      </c>
    </row>
    <row r="4">
      <c r="A4" s="4">
        <v>1.0</v>
      </c>
      <c r="B4" s="5">
        <v>540.0</v>
      </c>
      <c r="C4" s="5">
        <v>180.0</v>
      </c>
      <c r="D4" s="5">
        <v>172.0</v>
      </c>
      <c r="E4" s="5">
        <v>165.0</v>
      </c>
      <c r="F4" s="5">
        <v>158.0</v>
      </c>
      <c r="G4" s="4">
        <v>151.0</v>
      </c>
      <c r="H4" s="5">
        <v>144.0</v>
      </c>
      <c r="I4" s="5">
        <v>135.0</v>
      </c>
      <c r="J4" s="6">
        <v>126.0</v>
      </c>
      <c r="K4" s="4">
        <v>117.0</v>
      </c>
      <c r="L4" s="6">
        <v>108.0</v>
      </c>
      <c r="M4" s="6">
        <v>99.0</v>
      </c>
      <c r="N4" s="6">
        <v>81.0</v>
      </c>
      <c r="O4" s="6">
        <v>63.0</v>
      </c>
      <c r="P4" s="6">
        <v>45.0</v>
      </c>
      <c r="Q4" s="6">
        <v>36.0</v>
      </c>
      <c r="R4" s="6">
        <v>32.0</v>
      </c>
      <c r="S4" s="6">
        <v>28.0</v>
      </c>
      <c r="T4" s="6">
        <v>27.0</v>
      </c>
      <c r="U4" s="7">
        <v>25.0</v>
      </c>
      <c r="V4" s="6">
        <v>23.0</v>
      </c>
      <c r="W4" s="5">
        <v>21.0</v>
      </c>
      <c r="X4" s="6">
        <v>18.0</v>
      </c>
    </row>
    <row r="5">
      <c r="A5" s="4">
        <v>2.0</v>
      </c>
      <c r="B5" s="5">
        <v>582.0</v>
      </c>
      <c r="C5" s="5">
        <v>194.0</v>
      </c>
      <c r="D5" s="5">
        <v>186.0</v>
      </c>
      <c r="E5" s="5">
        <v>178.0</v>
      </c>
      <c r="F5" s="5">
        <v>170.0</v>
      </c>
      <c r="G5" s="4">
        <v>162.0</v>
      </c>
      <c r="H5" s="5">
        <v>155.0</v>
      </c>
      <c r="I5" s="5">
        <v>145.0</v>
      </c>
      <c r="J5" s="6">
        <v>135.0</v>
      </c>
      <c r="K5" s="4">
        <v>126.0</v>
      </c>
      <c r="L5" s="6">
        <v>116.0</v>
      </c>
      <c r="M5" s="6">
        <v>106.0</v>
      </c>
      <c r="N5" s="6">
        <v>87.0</v>
      </c>
      <c r="O5" s="6">
        <v>67.0</v>
      </c>
      <c r="P5" s="6">
        <v>48.0</v>
      </c>
      <c r="Q5" s="6">
        <v>38.0</v>
      </c>
      <c r="R5" s="6">
        <v>34.0</v>
      </c>
      <c r="S5" s="6">
        <v>31.0</v>
      </c>
      <c r="T5" s="6">
        <v>29.0</v>
      </c>
      <c r="U5" s="7">
        <v>27.0</v>
      </c>
      <c r="V5" s="6">
        <v>25.0</v>
      </c>
      <c r="W5" s="5">
        <v>23.0</v>
      </c>
      <c r="X5" s="6">
        <v>19.0</v>
      </c>
    </row>
    <row r="6">
      <c r="A6" s="4">
        <v>3.0</v>
      </c>
      <c r="B6" s="5">
        <v>630.0</v>
      </c>
      <c r="C6" s="5">
        <v>210.0</v>
      </c>
      <c r="D6" s="5">
        <v>201.0</v>
      </c>
      <c r="E6" s="5">
        <v>193.0</v>
      </c>
      <c r="F6" s="5">
        <v>184.0</v>
      </c>
      <c r="G6" s="5">
        <v>176.0</v>
      </c>
      <c r="H6" s="5">
        <v>168.0</v>
      </c>
      <c r="I6" s="5">
        <v>157.0</v>
      </c>
      <c r="J6" s="7">
        <v>147.0</v>
      </c>
      <c r="K6" s="7">
        <v>136.0</v>
      </c>
      <c r="L6" s="7">
        <v>126.0</v>
      </c>
      <c r="M6" s="7">
        <v>115.0</v>
      </c>
      <c r="N6" s="7">
        <v>94.0</v>
      </c>
      <c r="O6" s="7">
        <v>73.0</v>
      </c>
      <c r="P6" s="7">
        <v>52.0</v>
      </c>
      <c r="Q6" s="7">
        <v>42.0</v>
      </c>
      <c r="R6" s="7">
        <v>37.0</v>
      </c>
      <c r="S6" s="7">
        <v>33.0</v>
      </c>
      <c r="T6" s="7">
        <v>31.0</v>
      </c>
      <c r="U6" s="7">
        <v>29.0</v>
      </c>
      <c r="V6" s="7">
        <v>27.0</v>
      </c>
      <c r="W6" s="7">
        <v>25.0</v>
      </c>
      <c r="X6" s="7">
        <v>21.0</v>
      </c>
    </row>
    <row r="7">
      <c r="A7" s="4">
        <v>4.0</v>
      </c>
      <c r="B7" s="5">
        <v>795.0</v>
      </c>
      <c r="C7" s="5">
        <v>265.0</v>
      </c>
      <c r="D7" s="5">
        <v>254.0</v>
      </c>
      <c r="E7" s="5">
        <v>243.0</v>
      </c>
      <c r="F7" s="5">
        <v>233.0</v>
      </c>
      <c r="G7" s="5">
        <v>222.0</v>
      </c>
      <c r="H7" s="5">
        <v>212.0</v>
      </c>
      <c r="I7" s="5">
        <v>198.0</v>
      </c>
      <c r="J7" s="7">
        <v>185.0</v>
      </c>
      <c r="K7" s="7">
        <v>172.0</v>
      </c>
      <c r="L7" s="7">
        <v>159.0</v>
      </c>
      <c r="M7" s="7">
        <v>145.0</v>
      </c>
      <c r="N7" s="7">
        <v>119.0</v>
      </c>
      <c r="O7" s="7">
        <v>92.0</v>
      </c>
      <c r="P7" s="7">
        <v>66.0</v>
      </c>
      <c r="Q7" s="7">
        <v>53.0</v>
      </c>
      <c r="R7" s="7">
        <v>47.0</v>
      </c>
      <c r="S7" s="7">
        <v>42.0</v>
      </c>
      <c r="T7" s="7">
        <v>39.0</v>
      </c>
      <c r="U7" s="7">
        <v>37.0</v>
      </c>
      <c r="V7" s="7">
        <v>34.0</v>
      </c>
      <c r="W7" s="7">
        <v>31.0</v>
      </c>
      <c r="X7" s="7">
        <v>26.0</v>
      </c>
    </row>
    <row r="8">
      <c r="A8" s="4">
        <v>5.0</v>
      </c>
      <c r="B8" s="5">
        <v>996.0</v>
      </c>
      <c r="C8" s="5">
        <v>332.0</v>
      </c>
      <c r="D8" s="5">
        <v>318.0</v>
      </c>
      <c r="E8" s="5">
        <v>305.0</v>
      </c>
      <c r="F8" s="5">
        <v>292.0</v>
      </c>
      <c r="G8" s="4">
        <v>278.0</v>
      </c>
      <c r="H8" s="5">
        <v>265.0</v>
      </c>
      <c r="I8" s="5">
        <v>249.0</v>
      </c>
      <c r="J8" s="6">
        <v>232.0</v>
      </c>
      <c r="K8" s="4">
        <v>215.0</v>
      </c>
      <c r="L8" s="6">
        <v>199.0</v>
      </c>
      <c r="M8" s="6">
        <v>182.0</v>
      </c>
      <c r="N8" s="6">
        <v>149.0</v>
      </c>
      <c r="O8" s="6">
        <v>116.0</v>
      </c>
      <c r="P8" s="6">
        <v>83.0</v>
      </c>
      <c r="Q8" s="6">
        <v>66.0</v>
      </c>
      <c r="R8" s="6">
        <v>59.0</v>
      </c>
      <c r="S8" s="6">
        <v>53.0</v>
      </c>
      <c r="T8" s="6">
        <v>49.0</v>
      </c>
      <c r="U8" s="7">
        <v>46.0</v>
      </c>
      <c r="V8" s="6">
        <v>43.0</v>
      </c>
      <c r="W8" s="5">
        <v>39.0</v>
      </c>
      <c r="X8" s="6">
        <v>33.0</v>
      </c>
    </row>
    <row r="9">
      <c r="A9" s="4">
        <v>6.0</v>
      </c>
      <c r="B9" s="5">
        <v>1050.0</v>
      </c>
      <c r="C9" s="5">
        <v>350.0</v>
      </c>
      <c r="D9" s="5">
        <v>336.0</v>
      </c>
      <c r="E9" s="5">
        <v>322.0</v>
      </c>
      <c r="F9" s="5">
        <v>308.0</v>
      </c>
      <c r="G9" s="5">
        <v>294.0</v>
      </c>
      <c r="H9" s="5">
        <v>280.0</v>
      </c>
      <c r="I9" s="5">
        <v>262.0</v>
      </c>
      <c r="J9" s="7">
        <v>245.0</v>
      </c>
      <c r="K9" s="7">
        <v>227.0</v>
      </c>
      <c r="L9" s="7">
        <v>210.0</v>
      </c>
      <c r="M9" s="7">
        <v>192.0</v>
      </c>
      <c r="N9" s="7">
        <v>157.0</v>
      </c>
      <c r="O9" s="7">
        <v>122.0</v>
      </c>
      <c r="P9" s="7">
        <v>87.0</v>
      </c>
      <c r="Q9" s="7">
        <v>70.0</v>
      </c>
      <c r="R9" s="7">
        <v>63.0</v>
      </c>
      <c r="S9" s="7">
        <v>56.0</v>
      </c>
      <c r="T9" s="7">
        <v>52.0</v>
      </c>
      <c r="U9" s="7">
        <v>49.0</v>
      </c>
      <c r="V9" s="7">
        <v>45.0</v>
      </c>
      <c r="W9" s="7">
        <v>42.0</v>
      </c>
      <c r="X9" s="7">
        <v>35.0</v>
      </c>
    </row>
    <row r="10">
      <c r="A10" s="4">
        <v>7.0</v>
      </c>
      <c r="B10" s="5">
        <v>1176.0</v>
      </c>
      <c r="C10" s="5">
        <v>392.0</v>
      </c>
      <c r="D10" s="5">
        <v>376.0</v>
      </c>
      <c r="E10" s="5">
        <v>360.0</v>
      </c>
      <c r="F10" s="5">
        <v>344.0</v>
      </c>
      <c r="G10" s="5">
        <v>329.0</v>
      </c>
      <c r="H10" s="5">
        <v>313.0</v>
      </c>
      <c r="I10" s="5">
        <v>294.0</v>
      </c>
      <c r="J10" s="7">
        <v>274.0</v>
      </c>
      <c r="K10" s="7">
        <v>254.0</v>
      </c>
      <c r="L10" s="7">
        <v>235.0</v>
      </c>
      <c r="M10" s="7">
        <v>215.0</v>
      </c>
      <c r="N10" s="7">
        <v>176.0</v>
      </c>
      <c r="O10" s="7">
        <v>137.0</v>
      </c>
      <c r="P10" s="7">
        <v>98.0</v>
      </c>
      <c r="Q10" s="7">
        <v>78.0</v>
      </c>
      <c r="R10" s="7">
        <v>70.0</v>
      </c>
      <c r="S10" s="7">
        <v>62.0</v>
      </c>
      <c r="T10" s="7">
        <v>58.0</v>
      </c>
      <c r="U10" s="7">
        <v>54.0</v>
      </c>
      <c r="V10" s="7">
        <v>50.0</v>
      </c>
      <c r="W10" s="7">
        <v>47.0</v>
      </c>
      <c r="X10" s="7">
        <v>39.0</v>
      </c>
    </row>
    <row r="11">
      <c r="A11" s="4">
        <v>8.0</v>
      </c>
      <c r="B11" s="5">
        <v>1263.0</v>
      </c>
      <c r="C11" s="5">
        <v>421.0</v>
      </c>
      <c r="D11" s="5">
        <v>404.0</v>
      </c>
      <c r="E11" s="5">
        <v>387.0</v>
      </c>
      <c r="F11" s="5">
        <v>370.0</v>
      </c>
      <c r="G11" s="4">
        <v>353.0</v>
      </c>
      <c r="H11" s="5">
        <v>336.0</v>
      </c>
      <c r="I11" s="5">
        <v>315.0</v>
      </c>
      <c r="J11" s="6">
        <v>294.0</v>
      </c>
      <c r="K11" s="4">
        <v>273.0</v>
      </c>
      <c r="L11" s="6">
        <v>252.0</v>
      </c>
      <c r="M11" s="6">
        <v>231.0</v>
      </c>
      <c r="N11" s="6">
        <v>189.0</v>
      </c>
      <c r="O11" s="6">
        <v>147.0</v>
      </c>
      <c r="P11" s="6">
        <v>105.0</v>
      </c>
      <c r="Q11" s="6">
        <v>84.0</v>
      </c>
      <c r="R11" s="6">
        <v>75.0</v>
      </c>
      <c r="S11" s="6">
        <v>67.0</v>
      </c>
      <c r="T11" s="6">
        <v>63.0</v>
      </c>
      <c r="U11" s="7">
        <v>58.0</v>
      </c>
      <c r="V11" s="6">
        <v>54.0</v>
      </c>
      <c r="W11" s="5">
        <v>50.0</v>
      </c>
      <c r="X11" s="6">
        <v>42.0</v>
      </c>
    </row>
    <row r="12">
      <c r="A12" s="4">
        <v>9.0</v>
      </c>
      <c r="B12" s="5">
        <v>1356.0</v>
      </c>
      <c r="C12" s="5">
        <v>452.0</v>
      </c>
      <c r="D12" s="5">
        <v>433.0</v>
      </c>
      <c r="E12" s="5">
        <v>415.0</v>
      </c>
      <c r="F12" s="5">
        <v>397.0</v>
      </c>
      <c r="G12" s="5">
        <v>379.0</v>
      </c>
      <c r="H12" s="5">
        <v>361.0</v>
      </c>
      <c r="I12" s="5">
        <v>339.0</v>
      </c>
      <c r="J12" s="7">
        <v>316.0</v>
      </c>
      <c r="K12" s="7">
        <v>293.0</v>
      </c>
      <c r="L12" s="7">
        <v>271.0</v>
      </c>
      <c r="M12" s="7">
        <v>248.0</v>
      </c>
      <c r="N12" s="7">
        <v>203.0</v>
      </c>
      <c r="O12" s="7">
        <v>158.0</v>
      </c>
      <c r="P12" s="7">
        <v>113.0</v>
      </c>
      <c r="Q12" s="7">
        <v>90.0</v>
      </c>
      <c r="R12" s="7">
        <v>81.0</v>
      </c>
      <c r="S12" s="7">
        <v>72.0</v>
      </c>
      <c r="T12" s="7">
        <v>67.0</v>
      </c>
      <c r="U12" s="7">
        <v>63.0</v>
      </c>
      <c r="V12" s="7">
        <v>58.0</v>
      </c>
      <c r="W12" s="7">
        <v>54.0</v>
      </c>
      <c r="X12" s="7">
        <v>45.0</v>
      </c>
    </row>
    <row r="13">
      <c r="A13" s="4">
        <v>10.0</v>
      </c>
      <c r="B13" s="5">
        <v>1437.0</v>
      </c>
      <c r="C13" s="5">
        <v>479.0</v>
      </c>
      <c r="D13" s="5">
        <v>459.0</v>
      </c>
      <c r="E13" s="5">
        <v>440.0</v>
      </c>
      <c r="F13" s="5">
        <v>421.0</v>
      </c>
      <c r="G13" s="5">
        <v>402.0</v>
      </c>
      <c r="H13" s="5">
        <v>383.0</v>
      </c>
      <c r="I13" s="5">
        <v>359.0</v>
      </c>
      <c r="J13" s="7">
        <v>335.0</v>
      </c>
      <c r="K13" s="7">
        <v>311.0</v>
      </c>
      <c r="L13" s="7">
        <v>287.0</v>
      </c>
      <c r="M13" s="7">
        <v>263.0</v>
      </c>
      <c r="N13" s="7">
        <v>215.0</v>
      </c>
      <c r="O13" s="7">
        <v>167.0</v>
      </c>
      <c r="P13" s="7">
        <v>119.0</v>
      </c>
      <c r="Q13" s="7">
        <v>95.0</v>
      </c>
      <c r="R13" s="7">
        <v>86.0</v>
      </c>
      <c r="S13" s="7">
        <v>76.0</v>
      </c>
      <c r="T13" s="7">
        <v>71.0</v>
      </c>
      <c r="U13" s="7">
        <v>67.0</v>
      </c>
      <c r="V13" s="7">
        <v>62.0</v>
      </c>
      <c r="W13" s="7">
        <v>57.0</v>
      </c>
      <c r="X13" s="7">
        <v>47.0</v>
      </c>
    </row>
    <row r="14">
      <c r="A14" s="4">
        <v>11.0</v>
      </c>
      <c r="B14" s="5">
        <v>1629.0</v>
      </c>
      <c r="C14" s="5">
        <v>543.0</v>
      </c>
      <c r="D14" s="5">
        <v>521.0</v>
      </c>
      <c r="E14" s="5">
        <v>499.0</v>
      </c>
      <c r="F14" s="5">
        <v>477.0</v>
      </c>
      <c r="G14" s="4">
        <v>456.0</v>
      </c>
      <c r="H14" s="5">
        <v>434.0</v>
      </c>
      <c r="I14" s="5">
        <v>407.0</v>
      </c>
      <c r="J14" s="6">
        <v>380.0</v>
      </c>
      <c r="K14" s="4">
        <v>352.0</v>
      </c>
      <c r="L14" s="6">
        <v>325.0</v>
      </c>
      <c r="M14" s="6">
        <v>298.0</v>
      </c>
      <c r="N14" s="6">
        <v>244.0</v>
      </c>
      <c r="O14" s="6">
        <v>190.0</v>
      </c>
      <c r="P14" s="6">
        <v>135.0</v>
      </c>
      <c r="Q14" s="6">
        <v>108.0</v>
      </c>
      <c r="R14" s="6">
        <v>97.0</v>
      </c>
      <c r="S14" s="6">
        <v>86.0</v>
      </c>
      <c r="T14" s="6">
        <v>81.0</v>
      </c>
      <c r="U14" s="7">
        <v>76.0</v>
      </c>
      <c r="V14" s="6">
        <v>70.0</v>
      </c>
      <c r="W14" s="5">
        <v>65.0</v>
      </c>
      <c r="X14" s="6">
        <v>54.0</v>
      </c>
    </row>
    <row r="15">
      <c r="A15" s="4">
        <v>12.0</v>
      </c>
      <c r="B15" s="5">
        <v>1725.0</v>
      </c>
      <c r="C15" s="5">
        <v>575.0</v>
      </c>
      <c r="D15" s="5">
        <v>552.0</v>
      </c>
      <c r="E15" s="5">
        <v>529.0</v>
      </c>
      <c r="F15" s="5">
        <v>506.0</v>
      </c>
      <c r="G15" s="5">
        <v>483.0</v>
      </c>
      <c r="H15" s="5">
        <v>460.0</v>
      </c>
      <c r="I15" s="5">
        <v>431.0</v>
      </c>
      <c r="J15" s="7">
        <v>402.0</v>
      </c>
      <c r="K15" s="7">
        <v>373.0</v>
      </c>
      <c r="L15" s="7">
        <v>345.0</v>
      </c>
      <c r="M15" s="7">
        <v>316.0</v>
      </c>
      <c r="N15" s="7">
        <v>258.0</v>
      </c>
      <c r="O15" s="7">
        <v>201.0</v>
      </c>
      <c r="P15" s="7">
        <v>143.0</v>
      </c>
      <c r="Q15" s="7">
        <v>115.0</v>
      </c>
      <c r="R15" s="7">
        <v>103.0</v>
      </c>
      <c r="S15" s="7">
        <v>92.0</v>
      </c>
      <c r="T15" s="7">
        <v>86.0</v>
      </c>
      <c r="U15" s="7">
        <v>80.0</v>
      </c>
      <c r="V15" s="7">
        <v>74.0</v>
      </c>
      <c r="W15" s="7">
        <v>69.0</v>
      </c>
      <c r="X15" s="7">
        <v>57.0</v>
      </c>
    </row>
    <row r="16">
      <c r="A16" s="4">
        <v>13.0</v>
      </c>
      <c r="B16" s="5">
        <v>1875.0</v>
      </c>
      <c r="C16" s="5">
        <v>625.0</v>
      </c>
      <c r="D16" s="5">
        <v>600.0</v>
      </c>
      <c r="E16" s="5">
        <v>575.0</v>
      </c>
      <c r="F16" s="5">
        <v>550.0</v>
      </c>
      <c r="G16" s="5">
        <v>525.0</v>
      </c>
      <c r="H16" s="5">
        <v>500.0</v>
      </c>
      <c r="I16" s="5">
        <v>468.0</v>
      </c>
      <c r="J16" s="7">
        <v>437.0</v>
      </c>
      <c r="K16" s="7">
        <v>406.0</v>
      </c>
      <c r="L16" s="7">
        <v>375.0</v>
      </c>
      <c r="M16" s="7">
        <v>343.0</v>
      </c>
      <c r="N16" s="7">
        <v>281.0</v>
      </c>
      <c r="O16" s="7">
        <v>218.0</v>
      </c>
      <c r="P16" s="7">
        <v>156.0</v>
      </c>
      <c r="Q16" s="7">
        <v>125.0</v>
      </c>
      <c r="R16" s="7">
        <v>112.0</v>
      </c>
      <c r="S16" s="7">
        <v>100.0</v>
      </c>
      <c r="T16" s="7">
        <v>93.0</v>
      </c>
      <c r="U16" s="7">
        <v>87.0</v>
      </c>
      <c r="V16" s="7">
        <v>81.0</v>
      </c>
      <c r="W16" s="7">
        <v>75.0</v>
      </c>
      <c r="X16" s="7">
        <v>62.0</v>
      </c>
    </row>
    <row r="17">
      <c r="A17" s="4">
        <v>14.0</v>
      </c>
      <c r="B17" s="5">
        <v>1917.0</v>
      </c>
      <c r="C17" s="5">
        <v>639.0</v>
      </c>
      <c r="D17" s="5">
        <v>613.0</v>
      </c>
      <c r="E17" s="5">
        <v>587.0</v>
      </c>
      <c r="F17" s="5">
        <v>562.0</v>
      </c>
      <c r="G17" s="4">
        <v>536.0</v>
      </c>
      <c r="H17" s="5">
        <v>511.0</v>
      </c>
      <c r="I17" s="5">
        <v>479.0</v>
      </c>
      <c r="J17" s="6">
        <v>447.0</v>
      </c>
      <c r="K17" s="4">
        <v>415.0</v>
      </c>
      <c r="L17" s="6">
        <v>383.0</v>
      </c>
      <c r="M17" s="6">
        <v>351.0</v>
      </c>
      <c r="N17" s="6">
        <v>287.0</v>
      </c>
      <c r="O17" s="6">
        <v>223.0</v>
      </c>
      <c r="P17" s="6">
        <v>159.0</v>
      </c>
      <c r="Q17" s="6">
        <v>127.0</v>
      </c>
      <c r="R17" s="6">
        <v>115.0</v>
      </c>
      <c r="S17" s="6">
        <v>102.0</v>
      </c>
      <c r="T17" s="6">
        <v>95.0</v>
      </c>
      <c r="U17" s="7">
        <v>89.0</v>
      </c>
      <c r="V17" s="6">
        <v>83.0</v>
      </c>
      <c r="W17" s="5">
        <v>76.0</v>
      </c>
      <c r="X17" s="6">
        <v>63.0</v>
      </c>
    </row>
    <row r="18">
      <c r="A18" s="4">
        <v>15.0</v>
      </c>
      <c r="B18" s="5">
        <v>2067.0</v>
      </c>
      <c r="C18" s="5">
        <v>689.0</v>
      </c>
      <c r="D18" s="5">
        <v>661.0</v>
      </c>
      <c r="E18" s="5">
        <v>633.0</v>
      </c>
      <c r="F18" s="5">
        <v>606.0</v>
      </c>
      <c r="G18" s="5">
        <v>578.0</v>
      </c>
      <c r="H18" s="5">
        <v>551.0</v>
      </c>
      <c r="I18" s="5">
        <v>516.0</v>
      </c>
      <c r="J18" s="7">
        <v>482.0</v>
      </c>
      <c r="K18" s="7">
        <v>447.0</v>
      </c>
      <c r="L18" s="7">
        <v>413.0</v>
      </c>
      <c r="M18" s="7">
        <v>378.0</v>
      </c>
      <c r="N18" s="7">
        <v>310.0</v>
      </c>
      <c r="O18" s="7">
        <v>241.0</v>
      </c>
      <c r="P18" s="7">
        <v>172.0</v>
      </c>
      <c r="Q18" s="7">
        <v>137.0</v>
      </c>
      <c r="R18" s="7">
        <v>124.0</v>
      </c>
      <c r="S18" s="7">
        <v>110.0</v>
      </c>
      <c r="T18" s="7">
        <v>103.0</v>
      </c>
      <c r="U18" s="7">
        <v>96.0</v>
      </c>
      <c r="V18" s="7">
        <v>89.0</v>
      </c>
      <c r="W18" s="7">
        <v>82.0</v>
      </c>
      <c r="X18" s="7">
        <v>68.0</v>
      </c>
    </row>
    <row r="19">
      <c r="A19" s="4">
        <v>16.0</v>
      </c>
      <c r="B19" s="5">
        <v>2241.0</v>
      </c>
      <c r="C19" s="5">
        <v>747.0</v>
      </c>
      <c r="D19" s="5">
        <v>717.0</v>
      </c>
      <c r="E19" s="5">
        <v>687.0</v>
      </c>
      <c r="F19" s="5">
        <v>657.0</v>
      </c>
      <c r="G19" s="5">
        <v>627.0</v>
      </c>
      <c r="H19" s="5">
        <v>597.0</v>
      </c>
      <c r="I19" s="5">
        <v>560.0</v>
      </c>
      <c r="J19" s="7">
        <v>522.0</v>
      </c>
      <c r="K19" s="7">
        <v>485.0</v>
      </c>
      <c r="L19" s="7">
        <v>448.0</v>
      </c>
      <c r="M19" s="7">
        <v>410.0</v>
      </c>
      <c r="N19" s="7">
        <v>336.0</v>
      </c>
      <c r="O19" s="7">
        <v>261.0</v>
      </c>
      <c r="P19" s="7">
        <v>186.0</v>
      </c>
      <c r="Q19" s="7">
        <v>149.0</v>
      </c>
      <c r="R19" s="7">
        <v>134.0</v>
      </c>
      <c r="S19" s="7">
        <v>119.0</v>
      </c>
      <c r="T19" s="7">
        <v>112.0</v>
      </c>
      <c r="U19" s="7">
        <v>104.0</v>
      </c>
      <c r="V19" s="7">
        <v>97.0</v>
      </c>
      <c r="W19" s="7">
        <v>89.0</v>
      </c>
      <c r="X19" s="7">
        <v>74.0</v>
      </c>
    </row>
    <row r="20">
      <c r="A20" s="4">
        <v>17.0</v>
      </c>
      <c r="B20" s="5">
        <v>2409.0</v>
      </c>
      <c r="C20" s="5">
        <v>803.0</v>
      </c>
      <c r="D20" s="5">
        <v>770.0</v>
      </c>
      <c r="E20" s="5">
        <v>738.0</v>
      </c>
      <c r="F20" s="5">
        <v>706.0</v>
      </c>
      <c r="G20" s="4">
        <v>674.0</v>
      </c>
      <c r="H20" s="5">
        <v>642.0</v>
      </c>
      <c r="I20" s="5">
        <v>602.0</v>
      </c>
      <c r="J20" s="6">
        <v>562.0</v>
      </c>
      <c r="K20" s="4">
        <v>521.0</v>
      </c>
      <c r="L20" s="6">
        <v>481.0</v>
      </c>
      <c r="M20" s="6">
        <v>441.0</v>
      </c>
      <c r="N20" s="6">
        <v>361.0</v>
      </c>
      <c r="O20" s="6">
        <v>281.0</v>
      </c>
      <c r="P20" s="6">
        <v>200.0</v>
      </c>
      <c r="Q20" s="6">
        <v>160.0</v>
      </c>
      <c r="R20" s="6">
        <v>144.0</v>
      </c>
      <c r="S20" s="6">
        <v>128.0</v>
      </c>
      <c r="T20" s="6">
        <v>120.0</v>
      </c>
      <c r="U20" s="7">
        <v>112.0</v>
      </c>
      <c r="V20" s="6">
        <v>104.0</v>
      </c>
      <c r="W20" s="5">
        <v>96.0</v>
      </c>
      <c r="X20" s="6">
        <v>80.0</v>
      </c>
    </row>
    <row r="21">
      <c r="A21" s="4">
        <v>18.0</v>
      </c>
      <c r="B21" s="5">
        <v>2556.0</v>
      </c>
      <c r="C21" s="5">
        <v>852.0</v>
      </c>
      <c r="D21" s="5">
        <v>817.0</v>
      </c>
      <c r="E21" s="5">
        <v>783.0</v>
      </c>
      <c r="F21" s="5">
        <v>749.0</v>
      </c>
      <c r="G21" s="5">
        <v>715.0</v>
      </c>
      <c r="H21" s="5">
        <v>681.0</v>
      </c>
      <c r="I21" s="5">
        <v>639.0</v>
      </c>
      <c r="J21" s="7">
        <v>596.0</v>
      </c>
      <c r="K21" s="7">
        <v>553.0</v>
      </c>
      <c r="L21" s="7">
        <v>511.0</v>
      </c>
      <c r="M21" s="7">
        <v>468.0</v>
      </c>
      <c r="N21" s="7">
        <v>383.0</v>
      </c>
      <c r="O21" s="7">
        <v>298.0</v>
      </c>
      <c r="P21" s="7">
        <v>213.0</v>
      </c>
      <c r="Q21" s="7">
        <v>170.0</v>
      </c>
      <c r="R21" s="7">
        <v>153.0</v>
      </c>
      <c r="S21" s="7">
        <v>136.0</v>
      </c>
      <c r="T21" s="7">
        <v>127.0</v>
      </c>
      <c r="U21" s="7">
        <v>119.0</v>
      </c>
      <c r="V21" s="7">
        <v>110.0</v>
      </c>
      <c r="W21" s="7">
        <v>102.0</v>
      </c>
      <c r="X21" s="7">
        <v>85.0</v>
      </c>
    </row>
    <row r="22">
      <c r="A22" s="4">
        <v>19.0</v>
      </c>
      <c r="B22" s="5">
        <v>2700.0</v>
      </c>
      <c r="C22" s="5">
        <v>900.0</v>
      </c>
      <c r="D22" s="5">
        <v>864.0</v>
      </c>
      <c r="E22" s="5">
        <v>828.0</v>
      </c>
      <c r="F22" s="5">
        <v>792.0</v>
      </c>
      <c r="G22" s="5">
        <v>756.0</v>
      </c>
      <c r="H22" s="5">
        <v>720.0</v>
      </c>
      <c r="I22" s="5">
        <v>675.0</v>
      </c>
      <c r="J22" s="7">
        <v>630.0</v>
      </c>
      <c r="K22" s="7">
        <v>585.0</v>
      </c>
      <c r="L22" s="7">
        <v>540.0</v>
      </c>
      <c r="M22" s="7">
        <v>495.0</v>
      </c>
      <c r="N22" s="7">
        <v>405.0</v>
      </c>
      <c r="O22" s="7">
        <v>315.0</v>
      </c>
      <c r="P22" s="7">
        <v>225.0</v>
      </c>
      <c r="Q22" s="7">
        <v>180.0</v>
      </c>
      <c r="R22" s="7">
        <v>162.0</v>
      </c>
      <c r="S22" s="7">
        <v>144.0</v>
      </c>
      <c r="T22" s="7">
        <v>135.0</v>
      </c>
      <c r="U22" s="7">
        <v>126.0</v>
      </c>
      <c r="V22" s="7">
        <v>117.0</v>
      </c>
      <c r="W22" s="7">
        <v>108.0</v>
      </c>
      <c r="X22" s="7">
        <v>90.0</v>
      </c>
    </row>
    <row r="23">
      <c r="A23" s="4">
        <v>20.0</v>
      </c>
      <c r="B23" s="5">
        <v>2841.0</v>
      </c>
      <c r="C23" s="5">
        <v>947.0</v>
      </c>
      <c r="D23" s="5">
        <v>909.0</v>
      </c>
      <c r="E23" s="5">
        <v>871.0</v>
      </c>
      <c r="F23" s="5">
        <v>833.0</v>
      </c>
      <c r="G23" s="4">
        <v>795.0</v>
      </c>
      <c r="H23" s="5">
        <v>757.0</v>
      </c>
      <c r="I23" s="5">
        <v>710.0</v>
      </c>
      <c r="J23" s="6">
        <v>662.0</v>
      </c>
      <c r="K23" s="4">
        <v>615.0</v>
      </c>
      <c r="L23" s="6">
        <v>568.0</v>
      </c>
      <c r="M23" s="6">
        <v>520.0</v>
      </c>
      <c r="N23" s="6">
        <v>426.0</v>
      </c>
      <c r="O23" s="6">
        <v>331.0</v>
      </c>
      <c r="P23" s="6">
        <v>236.0</v>
      </c>
      <c r="Q23" s="6">
        <v>189.0</v>
      </c>
      <c r="R23" s="6">
        <v>170.0</v>
      </c>
      <c r="S23" s="6">
        <v>151.0</v>
      </c>
      <c r="T23" s="6">
        <v>142.0</v>
      </c>
      <c r="U23" s="7">
        <v>132.0</v>
      </c>
      <c r="V23" s="6">
        <v>123.0</v>
      </c>
      <c r="W23" s="5">
        <v>113.0</v>
      </c>
      <c r="X23" s="6">
        <v>94.0</v>
      </c>
    </row>
    <row r="24">
      <c r="A24" s="4">
        <v>21.0</v>
      </c>
      <c r="B24" s="5">
        <v>3045.0</v>
      </c>
      <c r="C24" s="5">
        <v>1015.0</v>
      </c>
      <c r="D24" s="5">
        <v>974.0</v>
      </c>
      <c r="E24" s="5">
        <v>933.0</v>
      </c>
      <c r="F24" s="5">
        <v>893.0</v>
      </c>
      <c r="G24" s="5">
        <v>852.0</v>
      </c>
      <c r="H24" s="5">
        <v>812.0</v>
      </c>
      <c r="I24" s="5">
        <v>761.0</v>
      </c>
      <c r="J24" s="7">
        <v>710.0</v>
      </c>
      <c r="K24" s="7">
        <v>659.0</v>
      </c>
      <c r="L24" s="7">
        <v>609.0</v>
      </c>
      <c r="M24" s="7">
        <v>558.0</v>
      </c>
      <c r="N24" s="7">
        <v>456.0</v>
      </c>
      <c r="O24" s="7">
        <v>355.0</v>
      </c>
      <c r="P24" s="7">
        <v>253.0</v>
      </c>
      <c r="Q24" s="7">
        <v>203.0</v>
      </c>
      <c r="R24" s="7">
        <v>182.0</v>
      </c>
      <c r="S24" s="7">
        <v>162.0</v>
      </c>
      <c r="T24" s="7">
        <v>152.0</v>
      </c>
      <c r="U24" s="7">
        <v>142.0</v>
      </c>
      <c r="V24" s="7">
        <v>131.0</v>
      </c>
      <c r="W24" s="7">
        <v>121.0</v>
      </c>
      <c r="X24" s="7">
        <v>101.0</v>
      </c>
    </row>
    <row r="25">
      <c r="A25" s="4">
        <v>22.0</v>
      </c>
      <c r="B25" s="5">
        <v>3240.0</v>
      </c>
      <c r="C25" s="5">
        <v>1080.0</v>
      </c>
      <c r="D25" s="5">
        <v>1036.0</v>
      </c>
      <c r="E25" s="5">
        <v>993.0</v>
      </c>
      <c r="F25" s="5">
        <v>950.0</v>
      </c>
      <c r="G25" s="5">
        <v>907.0</v>
      </c>
      <c r="H25" s="5">
        <v>864.0</v>
      </c>
      <c r="I25" s="5">
        <v>810.0</v>
      </c>
      <c r="J25" s="7">
        <v>756.0</v>
      </c>
      <c r="K25" s="7">
        <v>702.0</v>
      </c>
      <c r="L25" s="7">
        <v>648.0</v>
      </c>
      <c r="M25" s="7">
        <v>594.0</v>
      </c>
      <c r="N25" s="7">
        <v>486.0</v>
      </c>
      <c r="O25" s="7">
        <v>378.0</v>
      </c>
      <c r="P25" s="7">
        <v>270.0</v>
      </c>
      <c r="Q25" s="7">
        <v>216.0</v>
      </c>
      <c r="R25" s="7">
        <v>194.0</v>
      </c>
      <c r="S25" s="7">
        <v>172.0</v>
      </c>
      <c r="T25" s="7">
        <v>162.0</v>
      </c>
      <c r="U25" s="7">
        <v>151.0</v>
      </c>
      <c r="V25" s="7">
        <v>140.0</v>
      </c>
      <c r="W25" s="7">
        <v>129.0</v>
      </c>
      <c r="X25" s="7">
        <v>108.0</v>
      </c>
    </row>
    <row r="26">
      <c r="A26" s="4">
        <v>23.0</v>
      </c>
      <c r="B26" s="5">
        <v>3429.0</v>
      </c>
      <c r="C26" s="5">
        <v>1143.0</v>
      </c>
      <c r="D26" s="5">
        <v>1097.0</v>
      </c>
      <c r="E26" s="5">
        <v>1051.0</v>
      </c>
      <c r="F26" s="5">
        <v>1005.0</v>
      </c>
      <c r="G26" s="4">
        <v>960.0</v>
      </c>
      <c r="H26" s="5">
        <v>914.0</v>
      </c>
      <c r="I26" s="5">
        <v>857.0</v>
      </c>
      <c r="J26" s="6">
        <v>800.0</v>
      </c>
      <c r="K26" s="4">
        <v>742.0</v>
      </c>
      <c r="L26" s="6">
        <v>685.0</v>
      </c>
      <c r="M26" s="6">
        <v>628.0</v>
      </c>
      <c r="N26" s="6">
        <v>514.0</v>
      </c>
      <c r="O26" s="6">
        <v>400.0</v>
      </c>
      <c r="P26" s="6">
        <v>285.0</v>
      </c>
      <c r="Q26" s="6">
        <v>228.0</v>
      </c>
      <c r="R26" s="6">
        <v>205.0</v>
      </c>
      <c r="S26" s="6">
        <v>182.0</v>
      </c>
      <c r="T26" s="6">
        <v>171.0</v>
      </c>
      <c r="U26" s="7">
        <v>160.0</v>
      </c>
      <c r="V26" s="6">
        <v>148.0</v>
      </c>
      <c r="W26" s="5">
        <v>137.0</v>
      </c>
      <c r="X26" s="6">
        <v>114.0</v>
      </c>
    </row>
    <row r="27">
      <c r="A27" s="4">
        <v>24.0</v>
      </c>
      <c r="B27" s="5">
        <v>3612.0</v>
      </c>
      <c r="C27" s="5">
        <v>1204.0</v>
      </c>
      <c r="D27" s="5">
        <v>1155.0</v>
      </c>
      <c r="E27" s="5">
        <v>1107.0</v>
      </c>
      <c r="F27" s="5">
        <v>1059.0</v>
      </c>
      <c r="G27" s="5">
        <v>1011.0</v>
      </c>
      <c r="H27" s="5">
        <v>963.0</v>
      </c>
      <c r="I27" s="5">
        <v>903.0</v>
      </c>
      <c r="J27" s="7">
        <v>842.0</v>
      </c>
      <c r="K27" s="7">
        <v>782.0</v>
      </c>
      <c r="L27" s="7">
        <v>722.0</v>
      </c>
      <c r="M27" s="7">
        <v>662.0</v>
      </c>
      <c r="N27" s="7">
        <v>541.0</v>
      </c>
      <c r="O27" s="7">
        <v>421.0</v>
      </c>
      <c r="P27" s="7">
        <v>301.0</v>
      </c>
      <c r="Q27" s="7">
        <v>240.0</v>
      </c>
      <c r="R27" s="7">
        <v>216.0</v>
      </c>
      <c r="S27" s="7">
        <v>192.0</v>
      </c>
      <c r="T27" s="7">
        <v>180.0</v>
      </c>
      <c r="U27" s="7">
        <v>168.0</v>
      </c>
      <c r="V27" s="7">
        <v>156.0</v>
      </c>
      <c r="W27" s="7">
        <v>144.0</v>
      </c>
      <c r="X27" s="7">
        <v>120.0</v>
      </c>
    </row>
    <row r="28">
      <c r="A28" s="4">
        <v>25.0</v>
      </c>
      <c r="B28" s="5">
        <v>3783.0</v>
      </c>
      <c r="C28" s="5">
        <v>1261.0</v>
      </c>
      <c r="D28" s="5">
        <v>1210.0</v>
      </c>
      <c r="E28" s="5">
        <v>1160.0</v>
      </c>
      <c r="F28" s="5">
        <v>1109.0</v>
      </c>
      <c r="G28" s="5">
        <v>1059.0</v>
      </c>
      <c r="H28" s="5">
        <v>1008.0</v>
      </c>
      <c r="I28" s="5">
        <v>945.0</v>
      </c>
      <c r="J28" s="7">
        <v>882.0</v>
      </c>
      <c r="K28" s="7">
        <v>819.0</v>
      </c>
      <c r="L28" s="7">
        <v>756.0</v>
      </c>
      <c r="M28" s="7">
        <v>693.0</v>
      </c>
      <c r="N28" s="7">
        <v>567.0</v>
      </c>
      <c r="O28" s="7">
        <v>441.0</v>
      </c>
      <c r="P28" s="7">
        <v>315.0</v>
      </c>
      <c r="Q28" s="7">
        <v>252.0</v>
      </c>
      <c r="R28" s="7">
        <v>226.0</v>
      </c>
      <c r="S28" s="7">
        <v>201.0</v>
      </c>
      <c r="T28" s="7">
        <v>189.0</v>
      </c>
      <c r="U28" s="7">
        <v>176.0</v>
      </c>
      <c r="V28" s="7">
        <v>163.0</v>
      </c>
      <c r="W28" s="7">
        <v>151.0</v>
      </c>
      <c r="X28" s="7">
        <v>126.0</v>
      </c>
    </row>
    <row r="29">
      <c r="A29" s="4">
        <v>26.0</v>
      </c>
      <c r="B29" s="5">
        <v>4383.0</v>
      </c>
      <c r="C29" s="5">
        <v>1461.0</v>
      </c>
      <c r="D29" s="5">
        <v>1402.0</v>
      </c>
      <c r="E29" s="5">
        <v>1344.0</v>
      </c>
      <c r="F29" s="5">
        <v>1285.0</v>
      </c>
      <c r="G29" s="4">
        <v>1227.0</v>
      </c>
      <c r="H29" s="5">
        <v>1168.0</v>
      </c>
      <c r="I29" s="5">
        <v>1095.0</v>
      </c>
      <c r="J29" s="6">
        <v>1022.0</v>
      </c>
      <c r="K29" s="4">
        <v>949.0</v>
      </c>
      <c r="L29" s="6">
        <v>876.0</v>
      </c>
      <c r="M29" s="6">
        <v>803.0</v>
      </c>
      <c r="N29" s="6">
        <v>657.0</v>
      </c>
      <c r="O29" s="6">
        <v>511.0</v>
      </c>
      <c r="P29" s="6">
        <v>365.0</v>
      </c>
      <c r="Q29" s="6">
        <v>292.0</v>
      </c>
      <c r="R29" s="6">
        <v>262.0</v>
      </c>
      <c r="S29" s="6">
        <v>233.0</v>
      </c>
      <c r="T29" s="6">
        <v>219.0</v>
      </c>
      <c r="U29" s="7">
        <v>204.0</v>
      </c>
      <c r="V29" s="6">
        <v>189.0</v>
      </c>
      <c r="W29" s="5">
        <v>175.0</v>
      </c>
      <c r="X29" s="6">
        <v>146.0</v>
      </c>
    </row>
    <row r="30">
      <c r="A30" s="4">
        <v>27.0</v>
      </c>
      <c r="B30" s="5">
        <v>4683.0</v>
      </c>
      <c r="C30" s="5">
        <v>1561.0</v>
      </c>
      <c r="D30" s="5">
        <v>1498.0</v>
      </c>
      <c r="E30" s="5">
        <v>1436.0</v>
      </c>
      <c r="F30" s="5">
        <v>1373.0</v>
      </c>
      <c r="G30" s="5">
        <v>1311.0</v>
      </c>
      <c r="H30" s="5">
        <v>1248.0</v>
      </c>
      <c r="I30" s="5">
        <v>1170.0</v>
      </c>
      <c r="J30" s="7">
        <v>1092.0</v>
      </c>
      <c r="K30" s="7">
        <v>1014.0</v>
      </c>
      <c r="L30" s="7">
        <v>936.0</v>
      </c>
      <c r="M30" s="7">
        <v>858.0</v>
      </c>
      <c r="N30" s="7">
        <v>702.0</v>
      </c>
      <c r="O30" s="7">
        <v>546.0</v>
      </c>
      <c r="P30" s="7">
        <v>390.0</v>
      </c>
      <c r="Q30" s="7">
        <v>312.0</v>
      </c>
      <c r="R30" s="7">
        <v>280.0</v>
      </c>
      <c r="S30" s="7">
        <v>249.0</v>
      </c>
      <c r="T30" s="7">
        <v>234.0</v>
      </c>
      <c r="U30" s="7">
        <v>218.0</v>
      </c>
      <c r="V30" s="7">
        <v>202.0</v>
      </c>
      <c r="W30" s="7">
        <v>187.0</v>
      </c>
      <c r="X30" s="7">
        <v>156.0</v>
      </c>
    </row>
    <row r="31">
      <c r="A31" s="4">
        <v>28.0</v>
      </c>
      <c r="B31" s="5">
        <v>5199.0</v>
      </c>
      <c r="C31" s="5">
        <v>1733.0</v>
      </c>
      <c r="D31" s="5">
        <v>1663.0</v>
      </c>
      <c r="E31" s="5">
        <v>1594.0</v>
      </c>
      <c r="F31" s="5">
        <v>1525.0</v>
      </c>
      <c r="G31" s="5">
        <v>1455.0</v>
      </c>
      <c r="H31" s="5">
        <v>1386.0</v>
      </c>
      <c r="I31" s="5">
        <v>1299.0</v>
      </c>
      <c r="J31" s="7">
        <v>1213.0</v>
      </c>
      <c r="K31" s="7">
        <v>1126.0</v>
      </c>
      <c r="L31" s="7">
        <v>1039.0</v>
      </c>
      <c r="M31" s="7">
        <v>953.0</v>
      </c>
      <c r="N31" s="7">
        <v>779.0</v>
      </c>
      <c r="O31" s="7">
        <v>606.0</v>
      </c>
      <c r="P31" s="7">
        <v>433.0</v>
      </c>
      <c r="Q31" s="7">
        <v>346.0</v>
      </c>
      <c r="R31" s="7">
        <v>311.0</v>
      </c>
      <c r="S31" s="7">
        <v>277.0</v>
      </c>
      <c r="T31" s="7">
        <v>259.0</v>
      </c>
      <c r="U31" s="7">
        <v>242.0</v>
      </c>
      <c r="V31" s="7">
        <v>225.0</v>
      </c>
      <c r="W31" s="7">
        <v>207.0</v>
      </c>
      <c r="X31" s="7">
        <v>173.0</v>
      </c>
    </row>
    <row r="32">
      <c r="A32" s="4">
        <v>29.0</v>
      </c>
      <c r="B32" s="5">
        <v>5511.0</v>
      </c>
      <c r="C32" s="5">
        <v>1837.0</v>
      </c>
      <c r="D32" s="5">
        <v>1763.0</v>
      </c>
      <c r="E32" s="5">
        <v>1690.0</v>
      </c>
      <c r="F32" s="5">
        <v>1616.0</v>
      </c>
      <c r="G32" s="4">
        <v>1543.0</v>
      </c>
      <c r="H32" s="5">
        <v>1469.0</v>
      </c>
      <c r="I32" s="5">
        <v>1377.0</v>
      </c>
      <c r="J32" s="6">
        <v>1285.0</v>
      </c>
      <c r="K32" s="4">
        <v>1194.0</v>
      </c>
      <c r="L32" s="6">
        <v>1102.0</v>
      </c>
      <c r="M32" s="6">
        <v>1010.0</v>
      </c>
      <c r="N32" s="6">
        <v>826.0</v>
      </c>
      <c r="O32" s="6">
        <v>642.0</v>
      </c>
      <c r="P32" s="6">
        <v>459.0</v>
      </c>
      <c r="Q32" s="6">
        <v>367.0</v>
      </c>
      <c r="R32" s="6">
        <v>330.0</v>
      </c>
      <c r="S32" s="6">
        <v>293.0</v>
      </c>
      <c r="T32" s="6">
        <v>275.0</v>
      </c>
      <c r="U32" s="7">
        <v>257.0</v>
      </c>
      <c r="V32" s="6">
        <v>238.0</v>
      </c>
      <c r="W32" s="5">
        <v>220.0</v>
      </c>
      <c r="X32" s="6">
        <v>183.0</v>
      </c>
    </row>
    <row r="33">
      <c r="A33" s="4">
        <v>30.0</v>
      </c>
      <c r="B33" s="5">
        <v>5745.0</v>
      </c>
      <c r="C33" s="5">
        <v>1915.0</v>
      </c>
      <c r="D33" s="5">
        <v>1838.0</v>
      </c>
      <c r="E33" s="5">
        <v>1761.0</v>
      </c>
      <c r="F33" s="5">
        <v>1685.0</v>
      </c>
      <c r="G33" s="5">
        <v>1608.0</v>
      </c>
      <c r="H33" s="5">
        <v>1532.0</v>
      </c>
      <c r="I33" s="5">
        <v>1436.0</v>
      </c>
      <c r="J33" s="7">
        <v>1340.0</v>
      </c>
      <c r="K33" s="7">
        <v>1244.0</v>
      </c>
      <c r="L33" s="7">
        <v>1149.0</v>
      </c>
      <c r="M33" s="7">
        <v>1053.0</v>
      </c>
      <c r="N33" s="7">
        <v>861.0</v>
      </c>
      <c r="O33" s="7">
        <v>670.0</v>
      </c>
      <c r="P33" s="7">
        <v>478.0</v>
      </c>
      <c r="Q33" s="7">
        <v>383.0</v>
      </c>
      <c r="R33" s="7">
        <v>344.0</v>
      </c>
      <c r="S33" s="7">
        <v>306.0</v>
      </c>
      <c r="T33" s="7">
        <v>287.0</v>
      </c>
      <c r="U33" s="7">
        <v>268.0</v>
      </c>
      <c r="V33" s="7">
        <v>248.0</v>
      </c>
      <c r="W33" s="7">
        <v>229.0</v>
      </c>
      <c r="X33" s="7">
        <v>191.0</v>
      </c>
    </row>
    <row r="34">
      <c r="A34" s="4">
        <v>31.0</v>
      </c>
      <c r="B34" s="5">
        <v>6216.0</v>
      </c>
      <c r="C34" s="5">
        <v>2072.0</v>
      </c>
      <c r="D34" s="5">
        <v>1989.0</v>
      </c>
      <c r="E34" s="5">
        <v>1906.0</v>
      </c>
      <c r="F34" s="5">
        <v>1823.0</v>
      </c>
      <c r="G34" s="5">
        <v>1740.0</v>
      </c>
      <c r="H34" s="5">
        <v>1657.0</v>
      </c>
      <c r="I34" s="5">
        <v>1554.0</v>
      </c>
      <c r="J34" s="7">
        <v>1450.0</v>
      </c>
      <c r="K34" s="7">
        <v>1346.0</v>
      </c>
      <c r="L34" s="7">
        <v>1243.0</v>
      </c>
      <c r="M34" s="7">
        <v>1139.0</v>
      </c>
      <c r="N34" s="7">
        <v>932.0</v>
      </c>
      <c r="O34" s="7">
        <v>725.0</v>
      </c>
      <c r="P34" s="7">
        <v>518.0</v>
      </c>
      <c r="Q34" s="7">
        <v>414.0</v>
      </c>
      <c r="R34" s="7">
        <v>372.0</v>
      </c>
      <c r="S34" s="7">
        <v>331.0</v>
      </c>
      <c r="T34" s="7">
        <v>310.0</v>
      </c>
      <c r="U34" s="7">
        <v>290.0</v>
      </c>
      <c r="V34" s="7">
        <v>269.0</v>
      </c>
      <c r="W34" s="7">
        <v>248.0</v>
      </c>
      <c r="X34" s="7">
        <v>207.0</v>
      </c>
    </row>
    <row r="35">
      <c r="A35" s="4">
        <v>32.0</v>
      </c>
      <c r="B35" s="5">
        <v>6948.0</v>
      </c>
      <c r="C35" s="5">
        <v>2316.0</v>
      </c>
      <c r="D35" s="5">
        <v>2223.0</v>
      </c>
      <c r="E35" s="5">
        <v>2130.0</v>
      </c>
      <c r="F35" s="5">
        <v>2038.0</v>
      </c>
      <c r="G35" s="4">
        <v>1945.0</v>
      </c>
      <c r="H35" s="5">
        <v>1852.0</v>
      </c>
      <c r="I35" s="5">
        <v>1737.0</v>
      </c>
      <c r="J35" s="6">
        <v>1621.0</v>
      </c>
      <c r="K35" s="4">
        <v>1505.0</v>
      </c>
      <c r="L35" s="6">
        <v>1389.0</v>
      </c>
      <c r="M35" s="6">
        <v>1273.0</v>
      </c>
      <c r="N35" s="6">
        <v>1042.0</v>
      </c>
      <c r="O35" s="6">
        <v>810.0</v>
      </c>
      <c r="P35" s="6">
        <v>579.0</v>
      </c>
      <c r="Q35" s="6">
        <v>463.0</v>
      </c>
      <c r="R35" s="6">
        <v>416.0</v>
      </c>
      <c r="S35" s="6">
        <v>370.0</v>
      </c>
      <c r="T35" s="6">
        <v>347.0</v>
      </c>
      <c r="U35" s="7">
        <v>324.0</v>
      </c>
      <c r="V35" s="6">
        <v>301.0</v>
      </c>
      <c r="W35" s="5">
        <v>277.0</v>
      </c>
      <c r="X35" s="6">
        <v>231.0</v>
      </c>
    </row>
    <row r="36">
      <c r="A36" s="4">
        <v>33.0</v>
      </c>
      <c r="B36" s="5">
        <v>7452.0</v>
      </c>
      <c r="C36" s="5">
        <v>2484.0</v>
      </c>
      <c r="D36" s="5">
        <v>2384.0</v>
      </c>
      <c r="E36" s="5">
        <v>2285.0</v>
      </c>
      <c r="F36" s="5">
        <v>2185.0</v>
      </c>
      <c r="G36" s="5">
        <v>2086.0</v>
      </c>
      <c r="H36" s="5">
        <v>1987.0</v>
      </c>
      <c r="I36" s="5">
        <v>1863.0</v>
      </c>
      <c r="J36" s="7">
        <v>1738.0</v>
      </c>
      <c r="K36" s="7">
        <v>1614.0</v>
      </c>
      <c r="L36" s="7">
        <v>1490.0</v>
      </c>
      <c r="M36" s="7">
        <v>1366.0</v>
      </c>
      <c r="N36" s="7">
        <v>1117.0</v>
      </c>
      <c r="O36" s="7">
        <v>869.0</v>
      </c>
      <c r="P36" s="7">
        <v>621.0</v>
      </c>
      <c r="Q36" s="7">
        <v>496.0</v>
      </c>
      <c r="R36" s="7">
        <v>447.0</v>
      </c>
      <c r="S36" s="7">
        <v>397.0</v>
      </c>
      <c r="T36" s="7">
        <v>372.0</v>
      </c>
      <c r="U36" s="7">
        <v>347.0</v>
      </c>
      <c r="V36" s="7">
        <v>322.0</v>
      </c>
      <c r="W36" s="7">
        <v>298.0</v>
      </c>
      <c r="X36" s="7">
        <v>248.0</v>
      </c>
    </row>
    <row r="37">
      <c r="A37" s="4">
        <v>34.0</v>
      </c>
      <c r="B37" s="5">
        <v>7980.0</v>
      </c>
      <c r="C37" s="5">
        <v>2660.0</v>
      </c>
      <c r="D37" s="5">
        <v>2553.0</v>
      </c>
      <c r="E37" s="5">
        <v>2447.0</v>
      </c>
      <c r="F37" s="5">
        <v>2340.0</v>
      </c>
      <c r="G37" s="5">
        <v>2234.0</v>
      </c>
      <c r="H37" s="5">
        <v>2128.0</v>
      </c>
      <c r="I37" s="5">
        <v>1995.0</v>
      </c>
      <c r="J37" s="7">
        <v>1862.0</v>
      </c>
      <c r="K37" s="7">
        <v>1729.0</v>
      </c>
      <c r="L37" s="7">
        <v>1596.0</v>
      </c>
      <c r="M37" s="7">
        <v>1463.0</v>
      </c>
      <c r="N37" s="7">
        <v>1197.0</v>
      </c>
      <c r="O37" s="7">
        <v>931.0</v>
      </c>
      <c r="P37" s="7">
        <v>665.0</v>
      </c>
      <c r="Q37" s="7">
        <v>532.0</v>
      </c>
      <c r="R37" s="7">
        <v>478.0</v>
      </c>
      <c r="S37" s="7">
        <v>425.0</v>
      </c>
      <c r="T37" s="7">
        <v>399.0</v>
      </c>
      <c r="U37" s="7">
        <v>372.0</v>
      </c>
      <c r="V37" s="7">
        <v>345.0</v>
      </c>
      <c r="W37" s="7">
        <v>319.0</v>
      </c>
      <c r="X37" s="7">
        <v>266.0</v>
      </c>
    </row>
    <row r="38">
      <c r="A38" s="4">
        <v>35.0</v>
      </c>
      <c r="B38" s="5">
        <v>8568.0</v>
      </c>
      <c r="C38" s="5">
        <v>2856.0</v>
      </c>
      <c r="D38" s="5">
        <v>2741.0</v>
      </c>
      <c r="E38" s="5">
        <v>2627.0</v>
      </c>
      <c r="F38" s="5">
        <v>2513.0</v>
      </c>
      <c r="G38" s="4">
        <v>2399.0</v>
      </c>
      <c r="H38" s="5">
        <v>2284.0</v>
      </c>
      <c r="I38" s="5">
        <v>2142.0</v>
      </c>
      <c r="J38" s="6">
        <v>1999.0</v>
      </c>
      <c r="K38" s="4">
        <v>1856.0</v>
      </c>
      <c r="L38" s="6">
        <v>1713.0</v>
      </c>
      <c r="M38" s="6">
        <v>1570.0</v>
      </c>
      <c r="N38" s="6">
        <v>1285.0</v>
      </c>
      <c r="O38" s="6">
        <v>999.0</v>
      </c>
      <c r="P38" s="6">
        <v>714.0</v>
      </c>
      <c r="Q38" s="6">
        <v>571.0</v>
      </c>
      <c r="R38" s="6">
        <v>514.0</v>
      </c>
      <c r="S38" s="6">
        <v>456.0</v>
      </c>
      <c r="T38" s="6">
        <v>428.0</v>
      </c>
      <c r="U38" s="7">
        <v>399.0</v>
      </c>
      <c r="V38" s="6">
        <v>371.0</v>
      </c>
      <c r="W38" s="5">
        <v>342.0</v>
      </c>
      <c r="X38" s="6">
        <v>285.0</v>
      </c>
    </row>
    <row r="39">
      <c r="A39" s="4">
        <v>36.0</v>
      </c>
      <c r="B39" s="5">
        <v>9492.0</v>
      </c>
      <c r="C39" s="5">
        <v>3164.0</v>
      </c>
      <c r="D39" s="5">
        <v>3037.0</v>
      </c>
      <c r="E39" s="5">
        <v>2910.0</v>
      </c>
      <c r="F39" s="5">
        <v>2784.0</v>
      </c>
      <c r="G39" s="5">
        <v>2657.0</v>
      </c>
      <c r="H39" s="5">
        <v>2531.0</v>
      </c>
      <c r="I39" s="5">
        <v>2373.0</v>
      </c>
      <c r="J39" s="7">
        <v>2214.0</v>
      </c>
      <c r="K39" s="7">
        <v>2056.0</v>
      </c>
      <c r="L39" s="7">
        <v>1898.0</v>
      </c>
      <c r="M39" s="7">
        <v>1740.0</v>
      </c>
      <c r="N39" s="7">
        <v>1423.0</v>
      </c>
      <c r="O39" s="7">
        <v>1107.0</v>
      </c>
      <c r="P39" s="7">
        <v>791.0</v>
      </c>
      <c r="Q39" s="7">
        <v>632.0</v>
      </c>
      <c r="R39" s="7">
        <v>569.0</v>
      </c>
      <c r="S39" s="7">
        <v>506.0</v>
      </c>
      <c r="T39" s="7">
        <v>474.0</v>
      </c>
      <c r="U39" s="7">
        <v>442.0</v>
      </c>
      <c r="V39" s="7">
        <v>411.0</v>
      </c>
      <c r="W39" s="7">
        <v>379.0</v>
      </c>
      <c r="X39" s="7">
        <v>316.0</v>
      </c>
    </row>
    <row r="40">
      <c r="A40" s="4">
        <v>37.0</v>
      </c>
      <c r="B40" s="5">
        <v>10164.0</v>
      </c>
      <c r="C40" s="5">
        <v>3388.0</v>
      </c>
      <c r="D40" s="5">
        <v>3252.0</v>
      </c>
      <c r="E40" s="5">
        <v>3116.0</v>
      </c>
      <c r="F40" s="5">
        <v>2981.0</v>
      </c>
      <c r="G40" s="5">
        <v>2845.0</v>
      </c>
      <c r="H40" s="5">
        <v>2710.0</v>
      </c>
      <c r="I40" s="5">
        <v>2541.0</v>
      </c>
      <c r="J40" s="7">
        <v>2371.0</v>
      </c>
      <c r="K40" s="7">
        <v>2202.0</v>
      </c>
      <c r="L40" s="7">
        <v>2032.0</v>
      </c>
      <c r="M40" s="7">
        <v>1863.0</v>
      </c>
      <c r="N40" s="7">
        <v>1524.0</v>
      </c>
      <c r="O40" s="7">
        <v>1185.0</v>
      </c>
      <c r="P40" s="7">
        <v>847.0</v>
      </c>
      <c r="Q40" s="7">
        <v>677.0</v>
      </c>
      <c r="R40" s="7">
        <v>609.0</v>
      </c>
      <c r="S40" s="7">
        <v>542.0</v>
      </c>
      <c r="T40" s="7">
        <v>508.0</v>
      </c>
      <c r="U40" s="7">
        <v>474.0</v>
      </c>
      <c r="V40" s="7">
        <v>440.0</v>
      </c>
      <c r="W40" s="7">
        <v>406.0</v>
      </c>
      <c r="X40" s="7">
        <v>338.0</v>
      </c>
    </row>
    <row r="41">
      <c r="A41" s="4">
        <v>38.0</v>
      </c>
      <c r="B41" s="5">
        <v>10773.0</v>
      </c>
      <c r="C41" s="5">
        <v>3591.0</v>
      </c>
      <c r="D41" s="5">
        <v>3447.0</v>
      </c>
      <c r="E41" s="5">
        <v>3303.0</v>
      </c>
      <c r="F41" s="5">
        <v>3160.0</v>
      </c>
      <c r="G41" s="4">
        <v>3016.0</v>
      </c>
      <c r="H41" s="5">
        <v>2872.0</v>
      </c>
      <c r="I41" s="5">
        <v>2693.0</v>
      </c>
      <c r="J41" s="6">
        <v>2513.0</v>
      </c>
      <c r="K41" s="4">
        <v>2334.0</v>
      </c>
      <c r="L41" s="6">
        <v>2154.0</v>
      </c>
      <c r="M41" s="6">
        <v>1975.0</v>
      </c>
      <c r="N41" s="6">
        <v>1615.0</v>
      </c>
      <c r="O41" s="6">
        <v>1256.0</v>
      </c>
      <c r="P41" s="6">
        <v>897.0</v>
      </c>
      <c r="Q41" s="6">
        <v>718.0</v>
      </c>
      <c r="R41" s="6">
        <v>646.0</v>
      </c>
      <c r="S41" s="6">
        <v>574.0</v>
      </c>
      <c r="T41" s="6">
        <v>538.0</v>
      </c>
      <c r="U41" s="7">
        <v>502.0</v>
      </c>
      <c r="V41" s="6">
        <v>466.0</v>
      </c>
      <c r="W41" s="5">
        <v>430.0</v>
      </c>
      <c r="X41" s="6">
        <v>359.0</v>
      </c>
    </row>
    <row r="42">
      <c r="A42" s="4">
        <v>39.0</v>
      </c>
      <c r="B42" s="5">
        <v>11502.0</v>
      </c>
      <c r="C42" s="5">
        <v>3834.0</v>
      </c>
      <c r="D42" s="5">
        <v>3680.0</v>
      </c>
      <c r="E42" s="5">
        <v>3527.0</v>
      </c>
      <c r="F42" s="5">
        <v>3373.0</v>
      </c>
      <c r="G42" s="5">
        <v>3220.0</v>
      </c>
      <c r="H42" s="5">
        <v>3067.0</v>
      </c>
      <c r="I42" s="5">
        <v>2875.0</v>
      </c>
      <c r="J42" s="7">
        <v>2683.0</v>
      </c>
      <c r="K42" s="7">
        <v>2492.0</v>
      </c>
      <c r="L42" s="7">
        <v>2300.0</v>
      </c>
      <c r="M42" s="7">
        <v>2108.0</v>
      </c>
      <c r="N42" s="7">
        <v>1725.0</v>
      </c>
      <c r="O42" s="7">
        <v>1341.0</v>
      </c>
      <c r="P42" s="7">
        <v>958.0</v>
      </c>
      <c r="Q42" s="7">
        <v>766.0</v>
      </c>
      <c r="R42" s="7">
        <v>690.0</v>
      </c>
      <c r="S42" s="7">
        <v>613.0</v>
      </c>
      <c r="T42" s="7">
        <v>575.0</v>
      </c>
      <c r="U42" s="7">
        <v>536.0</v>
      </c>
      <c r="V42" s="7">
        <v>498.0</v>
      </c>
      <c r="W42" s="7">
        <v>460.0</v>
      </c>
      <c r="X42" s="7">
        <v>383.0</v>
      </c>
    </row>
    <row r="43">
      <c r="A43" s="4">
        <v>40.0</v>
      </c>
      <c r="B43" s="5">
        <v>12555.0</v>
      </c>
      <c r="C43" s="5">
        <v>4185.0</v>
      </c>
      <c r="D43" s="5">
        <v>4017.0</v>
      </c>
      <c r="E43" s="5">
        <v>3850.0</v>
      </c>
      <c r="F43" s="5">
        <v>3682.0</v>
      </c>
      <c r="G43" s="5">
        <v>3515.0</v>
      </c>
      <c r="H43" s="5">
        <v>3348.0</v>
      </c>
      <c r="I43" s="5">
        <v>3138.0</v>
      </c>
      <c r="J43" s="7">
        <v>2929.0</v>
      </c>
      <c r="K43" s="7">
        <v>2720.0</v>
      </c>
      <c r="L43" s="7">
        <v>2511.0</v>
      </c>
      <c r="M43" s="7">
        <v>2301.0</v>
      </c>
      <c r="N43" s="7">
        <v>1883.0</v>
      </c>
      <c r="O43" s="7">
        <v>1464.0</v>
      </c>
      <c r="P43" s="7">
        <v>1046.0</v>
      </c>
      <c r="Q43" s="7">
        <v>837.0</v>
      </c>
      <c r="R43" s="7">
        <v>753.0</v>
      </c>
      <c r="S43" s="7">
        <v>669.0</v>
      </c>
      <c r="T43" s="7">
        <v>627.0</v>
      </c>
      <c r="U43" s="7">
        <v>585.0</v>
      </c>
      <c r="V43" s="7">
        <v>544.0</v>
      </c>
      <c r="W43" s="7">
        <v>502.0</v>
      </c>
      <c r="X43" s="7">
        <v>418.0</v>
      </c>
    </row>
    <row r="44">
      <c r="A44" s="4">
        <v>41.0</v>
      </c>
      <c r="B44" s="5">
        <v>13203.0</v>
      </c>
      <c r="C44" s="5">
        <v>4401.0</v>
      </c>
      <c r="D44" s="5">
        <v>4224.0</v>
      </c>
      <c r="E44" s="5">
        <v>4048.0</v>
      </c>
      <c r="F44" s="5">
        <v>3872.0</v>
      </c>
      <c r="G44" s="4">
        <v>3696.0</v>
      </c>
      <c r="H44" s="5">
        <v>3520.0</v>
      </c>
      <c r="I44" s="5">
        <v>3300.0</v>
      </c>
      <c r="J44" s="6">
        <v>3080.0</v>
      </c>
      <c r="K44" s="4">
        <v>2860.0</v>
      </c>
      <c r="L44" s="6">
        <v>2640.0</v>
      </c>
      <c r="M44" s="6">
        <v>2420.0</v>
      </c>
      <c r="N44" s="6">
        <v>1980.0</v>
      </c>
      <c r="O44" s="6">
        <v>1540.0</v>
      </c>
      <c r="P44" s="6">
        <v>1100.0</v>
      </c>
      <c r="Q44" s="6">
        <v>880.0</v>
      </c>
      <c r="R44" s="6">
        <v>792.0</v>
      </c>
      <c r="S44" s="6">
        <v>704.0</v>
      </c>
      <c r="T44" s="6">
        <v>660.0</v>
      </c>
      <c r="U44" s="7">
        <v>616.0</v>
      </c>
      <c r="V44" s="6">
        <v>572.0</v>
      </c>
      <c r="W44" s="5">
        <v>528.0</v>
      </c>
      <c r="X44" s="6">
        <v>440.0</v>
      </c>
    </row>
    <row r="45">
      <c r="A45" s="4">
        <v>42.0</v>
      </c>
      <c r="B45" s="5">
        <v>13851.0</v>
      </c>
      <c r="C45" s="5">
        <v>4617.0</v>
      </c>
      <c r="D45" s="5">
        <v>4432.0</v>
      </c>
      <c r="E45" s="5">
        <v>4247.0</v>
      </c>
      <c r="F45" s="5">
        <v>4062.0</v>
      </c>
      <c r="G45" s="5">
        <v>3878.0</v>
      </c>
      <c r="H45" s="5">
        <v>3693.0</v>
      </c>
      <c r="I45" s="5">
        <v>3462.0</v>
      </c>
      <c r="J45" s="7">
        <v>3231.0</v>
      </c>
      <c r="K45" s="7">
        <v>3001.0</v>
      </c>
      <c r="L45" s="7">
        <v>2770.0</v>
      </c>
      <c r="M45" s="7">
        <v>2539.0</v>
      </c>
      <c r="N45" s="7">
        <v>2077.0</v>
      </c>
      <c r="O45" s="7">
        <v>1615.0</v>
      </c>
      <c r="P45" s="7">
        <v>1154.0</v>
      </c>
      <c r="Q45" s="7">
        <v>923.0</v>
      </c>
      <c r="R45" s="7">
        <v>831.0</v>
      </c>
      <c r="S45" s="7">
        <v>738.0</v>
      </c>
      <c r="T45" s="7">
        <v>692.0</v>
      </c>
      <c r="U45" s="7">
        <v>646.0</v>
      </c>
      <c r="V45" s="7">
        <v>600.0</v>
      </c>
      <c r="W45" s="7">
        <v>554.0</v>
      </c>
      <c r="X45" s="7">
        <v>461.0</v>
      </c>
    </row>
    <row r="46">
      <c r="A46" s="4">
        <v>43.0</v>
      </c>
      <c r="B46" s="5">
        <v>14499.0</v>
      </c>
      <c r="C46" s="5">
        <v>4833.0</v>
      </c>
      <c r="D46" s="5">
        <v>4639.0</v>
      </c>
      <c r="E46" s="5">
        <v>4446.0</v>
      </c>
      <c r="F46" s="5">
        <v>4253.0</v>
      </c>
      <c r="G46" s="5">
        <v>4059.0</v>
      </c>
      <c r="H46" s="5">
        <v>3866.0</v>
      </c>
      <c r="I46" s="5">
        <v>3624.0</v>
      </c>
      <c r="J46" s="7">
        <v>3383.0</v>
      </c>
      <c r="K46" s="7">
        <v>3141.0</v>
      </c>
      <c r="L46" s="7">
        <v>2899.0</v>
      </c>
      <c r="M46" s="7">
        <v>2658.0</v>
      </c>
      <c r="N46" s="7">
        <v>2174.0</v>
      </c>
      <c r="O46" s="7">
        <v>1691.0</v>
      </c>
      <c r="P46" s="7">
        <v>1208.0</v>
      </c>
      <c r="Q46" s="7">
        <v>966.0</v>
      </c>
      <c r="R46" s="7">
        <v>869.0</v>
      </c>
      <c r="S46" s="7">
        <v>773.0</v>
      </c>
      <c r="T46" s="7">
        <v>724.0</v>
      </c>
      <c r="U46" s="7">
        <v>676.0</v>
      </c>
      <c r="V46" s="7">
        <v>628.0</v>
      </c>
      <c r="W46" s="7">
        <v>579.0</v>
      </c>
      <c r="X46" s="7">
        <v>483.0</v>
      </c>
    </row>
    <row r="47">
      <c r="A47" s="4">
        <v>44.0</v>
      </c>
      <c r="B47" s="5">
        <v>15147.0</v>
      </c>
      <c r="C47" s="5">
        <v>5049.0</v>
      </c>
      <c r="D47" s="5">
        <v>4847.0</v>
      </c>
      <c r="E47" s="5">
        <v>4645.0</v>
      </c>
      <c r="F47" s="5">
        <v>4443.0</v>
      </c>
      <c r="G47" s="4">
        <v>4241.0</v>
      </c>
      <c r="H47" s="5">
        <v>4039.0</v>
      </c>
      <c r="I47" s="5">
        <v>3786.0</v>
      </c>
      <c r="J47" s="6">
        <v>3534.0</v>
      </c>
      <c r="K47" s="4">
        <v>3281.0</v>
      </c>
      <c r="L47" s="6">
        <v>3029.0</v>
      </c>
      <c r="M47" s="6">
        <v>2776.0</v>
      </c>
      <c r="N47" s="6">
        <v>2272.0</v>
      </c>
      <c r="O47" s="6">
        <v>1767.0</v>
      </c>
      <c r="P47" s="6">
        <v>1262.0</v>
      </c>
      <c r="Q47" s="6">
        <v>1009.0</v>
      </c>
      <c r="R47" s="6">
        <v>908.0</v>
      </c>
      <c r="S47" s="6">
        <v>807.0</v>
      </c>
      <c r="T47" s="6">
        <v>757.0</v>
      </c>
      <c r="U47" s="7">
        <v>706.0</v>
      </c>
      <c r="V47" s="6">
        <v>656.0</v>
      </c>
      <c r="W47" s="5">
        <v>605.0</v>
      </c>
      <c r="X47" s="6">
        <v>504.0</v>
      </c>
    </row>
    <row r="48">
      <c r="A48" s="4">
        <v>45.0</v>
      </c>
      <c r="B48" s="5">
        <v>15795.0</v>
      </c>
      <c r="C48" s="5">
        <v>5265.0</v>
      </c>
      <c r="D48" s="5">
        <v>5054.0</v>
      </c>
      <c r="E48" s="5">
        <v>4843.0</v>
      </c>
      <c r="F48" s="5">
        <v>4633.0</v>
      </c>
      <c r="G48" s="5">
        <v>4422.0</v>
      </c>
      <c r="H48" s="5">
        <v>4212.0</v>
      </c>
      <c r="I48" s="5">
        <v>3948.0</v>
      </c>
      <c r="J48" s="7">
        <v>3685.0</v>
      </c>
      <c r="K48" s="7">
        <v>3422.0</v>
      </c>
      <c r="L48" s="7">
        <v>3159.0</v>
      </c>
      <c r="M48" s="7">
        <v>2895.0</v>
      </c>
      <c r="N48" s="7">
        <v>2369.0</v>
      </c>
      <c r="O48" s="7">
        <v>1842.0</v>
      </c>
      <c r="P48" s="7">
        <v>1316.0</v>
      </c>
      <c r="Q48" s="7">
        <v>1053.0</v>
      </c>
      <c r="R48" s="7">
        <v>947.0</v>
      </c>
      <c r="S48" s="7">
        <v>842.0</v>
      </c>
      <c r="T48" s="7">
        <v>789.0</v>
      </c>
      <c r="U48" s="7">
        <v>737.0</v>
      </c>
      <c r="V48" s="7">
        <v>684.0</v>
      </c>
      <c r="W48" s="7">
        <v>631.0</v>
      </c>
      <c r="X48" s="7">
        <v>526.0</v>
      </c>
    </row>
    <row r="49">
      <c r="A49" s="4">
        <v>46.0</v>
      </c>
      <c r="B49" s="5">
        <v>17334.0</v>
      </c>
      <c r="C49" s="5">
        <v>5778.0</v>
      </c>
      <c r="D49" s="5">
        <v>5546.0</v>
      </c>
      <c r="E49" s="5">
        <v>5315.0</v>
      </c>
      <c r="F49" s="5">
        <v>5084.0</v>
      </c>
      <c r="G49" s="5">
        <v>4853.0</v>
      </c>
      <c r="H49" s="5">
        <v>4622.0</v>
      </c>
      <c r="I49" s="5">
        <v>4333.0</v>
      </c>
      <c r="J49" s="7">
        <v>4044.0</v>
      </c>
      <c r="K49" s="7">
        <v>3755.0</v>
      </c>
      <c r="L49" s="7">
        <v>3466.0</v>
      </c>
      <c r="M49" s="7">
        <v>3177.0</v>
      </c>
      <c r="N49" s="7">
        <v>2600.0</v>
      </c>
      <c r="O49" s="7">
        <v>2022.0</v>
      </c>
      <c r="P49" s="7">
        <v>1444.0</v>
      </c>
      <c r="Q49" s="7">
        <v>1155.0</v>
      </c>
      <c r="R49" s="7">
        <v>1040.0</v>
      </c>
      <c r="S49" s="7">
        <v>924.0</v>
      </c>
      <c r="T49" s="7">
        <v>866.0</v>
      </c>
      <c r="U49" s="7">
        <v>808.0</v>
      </c>
      <c r="V49" s="7">
        <v>751.0</v>
      </c>
      <c r="W49" s="7">
        <v>693.0</v>
      </c>
      <c r="X49" s="7">
        <v>577.0</v>
      </c>
    </row>
    <row r="50">
      <c r="A50" s="4">
        <v>47.0</v>
      </c>
      <c r="B50" s="5">
        <v>18549.0</v>
      </c>
      <c r="C50" s="5">
        <v>6183.0</v>
      </c>
      <c r="D50" s="5">
        <v>5935.0</v>
      </c>
      <c r="E50" s="5">
        <v>5688.0</v>
      </c>
      <c r="F50" s="5">
        <v>5441.0</v>
      </c>
      <c r="G50" s="4">
        <v>5193.0</v>
      </c>
      <c r="H50" s="5">
        <v>4946.0</v>
      </c>
      <c r="I50" s="5">
        <v>4637.0</v>
      </c>
      <c r="J50" s="6">
        <v>4328.0</v>
      </c>
      <c r="K50" s="4">
        <v>4018.0</v>
      </c>
      <c r="L50" s="6">
        <v>3709.0</v>
      </c>
      <c r="M50" s="6">
        <v>3400.0</v>
      </c>
      <c r="N50" s="6">
        <v>2782.0</v>
      </c>
      <c r="O50" s="6">
        <v>2164.0</v>
      </c>
      <c r="P50" s="6">
        <v>1545.0</v>
      </c>
      <c r="Q50" s="6">
        <v>1236.0</v>
      </c>
      <c r="R50" s="6">
        <v>1112.0</v>
      </c>
      <c r="S50" s="6">
        <v>989.0</v>
      </c>
      <c r="T50" s="6">
        <v>927.0</v>
      </c>
      <c r="U50" s="7">
        <v>865.0</v>
      </c>
      <c r="V50" s="6">
        <v>803.0</v>
      </c>
      <c r="W50" s="5">
        <v>741.0</v>
      </c>
      <c r="X50" s="6">
        <v>618.0</v>
      </c>
    </row>
    <row r="51">
      <c r="A51" s="4">
        <v>48.0</v>
      </c>
      <c r="B51" s="5">
        <v>19764.0</v>
      </c>
      <c r="C51" s="5">
        <v>6588.0</v>
      </c>
      <c r="D51" s="5">
        <v>6324.0</v>
      </c>
      <c r="E51" s="5">
        <v>6060.0</v>
      </c>
      <c r="F51" s="5">
        <v>5797.0</v>
      </c>
      <c r="G51" s="5">
        <v>5533.0</v>
      </c>
      <c r="H51" s="5">
        <v>5270.0</v>
      </c>
      <c r="I51" s="5">
        <v>4941.0</v>
      </c>
      <c r="J51" s="7">
        <v>4611.0</v>
      </c>
      <c r="K51" s="7">
        <v>4282.0</v>
      </c>
      <c r="L51" s="7">
        <v>3952.0</v>
      </c>
      <c r="M51" s="7">
        <v>3623.0</v>
      </c>
      <c r="N51" s="7">
        <v>2964.0</v>
      </c>
      <c r="O51" s="7">
        <v>2305.0</v>
      </c>
      <c r="P51" s="7">
        <v>1647.0</v>
      </c>
      <c r="Q51" s="7">
        <v>1317.0</v>
      </c>
      <c r="R51" s="7">
        <v>1185.0</v>
      </c>
      <c r="S51" s="7">
        <v>1054.0</v>
      </c>
      <c r="T51" s="7">
        <v>988.0</v>
      </c>
      <c r="U51" s="7">
        <v>922.0</v>
      </c>
      <c r="V51" s="7">
        <v>856.0</v>
      </c>
      <c r="W51" s="7">
        <v>790.0</v>
      </c>
      <c r="X51" s="7">
        <v>658.0</v>
      </c>
    </row>
    <row r="52">
      <c r="A52" s="4">
        <v>49.0</v>
      </c>
      <c r="B52" s="5">
        <v>20979.0</v>
      </c>
      <c r="C52" s="5">
        <v>6993.0</v>
      </c>
      <c r="D52" s="5">
        <v>6713.0</v>
      </c>
      <c r="E52" s="5">
        <v>6433.0</v>
      </c>
      <c r="F52" s="5">
        <v>6153.0</v>
      </c>
      <c r="G52" s="5">
        <v>5874.0</v>
      </c>
      <c r="H52" s="5">
        <v>5594.0</v>
      </c>
      <c r="I52" s="5">
        <v>5244.0</v>
      </c>
      <c r="J52" s="7">
        <v>4895.0</v>
      </c>
      <c r="K52" s="7">
        <v>4545.0</v>
      </c>
      <c r="L52" s="7">
        <v>4195.0</v>
      </c>
      <c r="M52" s="7">
        <v>3846.0</v>
      </c>
      <c r="N52" s="7">
        <v>3146.0</v>
      </c>
      <c r="O52" s="7">
        <v>2447.0</v>
      </c>
      <c r="P52" s="7">
        <v>1748.0</v>
      </c>
      <c r="Q52" s="7">
        <v>1398.0</v>
      </c>
      <c r="R52" s="7">
        <v>1258.0</v>
      </c>
      <c r="S52" s="7">
        <v>1118.0</v>
      </c>
      <c r="T52" s="7">
        <v>1048.0</v>
      </c>
      <c r="U52" s="7">
        <v>979.0</v>
      </c>
      <c r="V52" s="7">
        <v>909.0</v>
      </c>
      <c r="W52" s="7">
        <v>839.0</v>
      </c>
      <c r="X52" s="7">
        <v>699.0</v>
      </c>
    </row>
    <row r="53">
      <c r="A53" s="4">
        <v>50.0</v>
      </c>
      <c r="B53" s="5">
        <v>27786.0</v>
      </c>
      <c r="C53" s="5">
        <v>9262.0</v>
      </c>
      <c r="D53" s="5">
        <v>8891.0</v>
      </c>
      <c r="E53" s="5">
        <v>8521.0</v>
      </c>
      <c r="F53" s="5">
        <v>8150.0</v>
      </c>
      <c r="G53" s="4">
        <v>7780.0</v>
      </c>
      <c r="H53" s="5">
        <v>7409.0</v>
      </c>
      <c r="I53" s="5">
        <v>6946.0</v>
      </c>
      <c r="J53" s="6">
        <v>6483.0</v>
      </c>
      <c r="K53" s="4">
        <v>6020.0</v>
      </c>
      <c r="L53" s="6">
        <v>5557.0</v>
      </c>
      <c r="M53" s="6">
        <v>5094.0</v>
      </c>
      <c r="N53" s="6">
        <v>4167.0</v>
      </c>
      <c r="O53" s="6">
        <v>3241.0</v>
      </c>
      <c r="P53" s="6">
        <v>2315.0</v>
      </c>
      <c r="Q53" s="6">
        <v>1852.0</v>
      </c>
      <c r="R53" s="6">
        <v>1667.0</v>
      </c>
      <c r="S53" s="6">
        <v>1481.0</v>
      </c>
      <c r="T53" s="6">
        <v>1389.0</v>
      </c>
      <c r="U53" s="7">
        <v>1296.0</v>
      </c>
      <c r="V53" s="6">
        <v>1204.0</v>
      </c>
      <c r="W53" s="5">
        <v>1111.0</v>
      </c>
      <c r="X53" s="6">
        <v>926.0</v>
      </c>
    </row>
    <row r="54">
      <c r="A54" s="4">
        <v>51.0</v>
      </c>
      <c r="B54" s="5">
        <v>31500.0</v>
      </c>
      <c r="C54" s="5">
        <v>10500.0</v>
      </c>
      <c r="D54" s="5">
        <v>10080.0</v>
      </c>
      <c r="E54" s="5">
        <v>9660.0</v>
      </c>
      <c r="F54" s="5">
        <v>9240.0</v>
      </c>
      <c r="G54" s="5">
        <v>8820.0</v>
      </c>
      <c r="H54" s="5">
        <v>8400.0</v>
      </c>
      <c r="I54" s="5">
        <v>7875.0</v>
      </c>
      <c r="J54" s="7">
        <v>7350.0</v>
      </c>
      <c r="K54" s="7">
        <v>6825.0</v>
      </c>
      <c r="L54" s="7">
        <v>6300.0</v>
      </c>
      <c r="M54" s="7">
        <v>5775.0</v>
      </c>
      <c r="N54" s="7">
        <v>4725.0</v>
      </c>
      <c r="O54" s="7">
        <v>3675.0</v>
      </c>
      <c r="P54" s="7">
        <v>2625.0</v>
      </c>
      <c r="Q54" s="7">
        <v>2100.0</v>
      </c>
      <c r="R54" s="7">
        <v>1890.0</v>
      </c>
      <c r="S54" s="7">
        <v>1680.0</v>
      </c>
      <c r="T54" s="7">
        <v>1575.0</v>
      </c>
      <c r="U54" s="7">
        <v>1470.0</v>
      </c>
      <c r="V54" s="7">
        <v>1365.0</v>
      </c>
      <c r="W54" s="7">
        <v>1260.0</v>
      </c>
      <c r="X54" s="7">
        <v>1050.0</v>
      </c>
    </row>
    <row r="55">
      <c r="A55" s="4">
        <v>52.0</v>
      </c>
      <c r="B55" s="5">
        <v>34800.0</v>
      </c>
      <c r="C55" s="5">
        <v>11600.0</v>
      </c>
      <c r="D55" s="5">
        <v>11136.0</v>
      </c>
      <c r="E55" s="5">
        <v>10672.0</v>
      </c>
      <c r="F55" s="5">
        <v>10208.0</v>
      </c>
      <c r="G55" s="5">
        <v>9744.0</v>
      </c>
      <c r="H55" s="5">
        <v>9280.0</v>
      </c>
      <c r="I55" s="5">
        <v>8700.0</v>
      </c>
      <c r="J55" s="7">
        <v>8120.0</v>
      </c>
      <c r="K55" s="7">
        <v>7540.0</v>
      </c>
      <c r="L55" s="7">
        <v>6960.0</v>
      </c>
      <c r="M55" s="7">
        <v>6380.0</v>
      </c>
      <c r="N55" s="7">
        <v>5220.0</v>
      </c>
      <c r="O55" s="7">
        <v>4060.0</v>
      </c>
      <c r="P55" s="7">
        <v>2900.0</v>
      </c>
      <c r="Q55" s="7">
        <v>2320.0</v>
      </c>
      <c r="R55" s="7">
        <v>2088.0</v>
      </c>
      <c r="S55" s="7">
        <v>1856.0</v>
      </c>
      <c r="T55" s="7">
        <v>1740.0</v>
      </c>
      <c r="U55" s="7">
        <v>1624.0</v>
      </c>
      <c r="V55" s="7">
        <v>1508.0</v>
      </c>
      <c r="W55" s="7">
        <v>1392.0</v>
      </c>
      <c r="X55" s="7">
        <v>1160.0</v>
      </c>
    </row>
    <row r="56">
      <c r="A56" s="4">
        <v>53.0</v>
      </c>
      <c r="B56" s="5">
        <v>37791.0</v>
      </c>
      <c r="C56" s="5">
        <v>12597.0</v>
      </c>
      <c r="D56" s="5">
        <v>12093.0</v>
      </c>
      <c r="E56" s="5">
        <v>11589.0</v>
      </c>
      <c r="F56" s="5">
        <v>11085.0</v>
      </c>
      <c r="G56" s="4">
        <v>10581.0</v>
      </c>
      <c r="H56" s="5">
        <v>10077.0</v>
      </c>
      <c r="I56" s="5">
        <v>9447.0</v>
      </c>
      <c r="J56" s="6">
        <v>8817.0</v>
      </c>
      <c r="K56" s="4">
        <v>8188.0</v>
      </c>
      <c r="L56" s="6">
        <v>7558.0</v>
      </c>
      <c r="M56" s="6">
        <v>6928.0</v>
      </c>
      <c r="N56" s="6">
        <v>5668.0</v>
      </c>
      <c r="O56" s="6">
        <v>4408.0</v>
      </c>
      <c r="P56" s="6">
        <v>3149.0</v>
      </c>
      <c r="Q56" s="6">
        <v>2519.0</v>
      </c>
      <c r="R56" s="6">
        <v>2267.0</v>
      </c>
      <c r="S56" s="6">
        <v>2015.0</v>
      </c>
      <c r="T56" s="6">
        <v>1889.0</v>
      </c>
      <c r="U56" s="7">
        <v>1763.0</v>
      </c>
      <c r="V56" s="6">
        <v>1637.0</v>
      </c>
      <c r="W56" s="5">
        <v>1511.0</v>
      </c>
      <c r="X56" s="6">
        <v>1259.0</v>
      </c>
    </row>
    <row r="57">
      <c r="A57" s="4">
        <v>54.0</v>
      </c>
      <c r="B57" s="5">
        <v>41571.0</v>
      </c>
      <c r="C57" s="5">
        <v>13857.0</v>
      </c>
      <c r="D57" s="5">
        <v>13302.0</v>
      </c>
      <c r="E57" s="5">
        <v>12748.0</v>
      </c>
      <c r="F57" s="5">
        <v>12194.0</v>
      </c>
      <c r="G57" s="5">
        <v>11639.0</v>
      </c>
      <c r="H57" s="5">
        <v>11085.0</v>
      </c>
      <c r="I57" s="5">
        <v>10392.0</v>
      </c>
      <c r="J57" s="7">
        <v>9699.0</v>
      </c>
      <c r="K57" s="7">
        <v>9007.0</v>
      </c>
      <c r="L57" s="7">
        <v>8314.0</v>
      </c>
      <c r="M57" s="7">
        <v>7621.0</v>
      </c>
      <c r="N57" s="7">
        <v>6235.0</v>
      </c>
      <c r="O57" s="7">
        <v>4849.0</v>
      </c>
      <c r="P57" s="7">
        <v>3464.0</v>
      </c>
      <c r="Q57" s="7">
        <v>2771.0</v>
      </c>
      <c r="R57" s="7">
        <v>2494.0</v>
      </c>
      <c r="S57" s="7">
        <v>2217.0</v>
      </c>
      <c r="T57" s="7">
        <v>2078.0</v>
      </c>
      <c r="U57" s="7">
        <v>1939.0</v>
      </c>
      <c r="V57" s="7">
        <v>1801.0</v>
      </c>
      <c r="W57" s="7">
        <v>1662.0</v>
      </c>
      <c r="X57" s="7">
        <v>1385.0</v>
      </c>
    </row>
    <row r="58">
      <c r="A58" s="4">
        <v>55.0</v>
      </c>
      <c r="B58" s="5">
        <v>45198.0</v>
      </c>
      <c r="C58" s="5">
        <v>15066.0</v>
      </c>
      <c r="D58" s="5">
        <v>14463.0</v>
      </c>
      <c r="E58" s="5">
        <v>13860.0</v>
      </c>
      <c r="F58" s="5">
        <v>13258.0</v>
      </c>
      <c r="G58" s="5">
        <v>12655.0</v>
      </c>
      <c r="H58" s="5">
        <v>12052.0</v>
      </c>
      <c r="I58" s="5">
        <v>11299.0</v>
      </c>
      <c r="J58" s="7">
        <v>10546.0</v>
      </c>
      <c r="K58" s="7">
        <v>9792.0</v>
      </c>
      <c r="L58" s="7">
        <v>9039.0</v>
      </c>
      <c r="M58" s="7">
        <v>8286.0</v>
      </c>
      <c r="N58" s="7">
        <v>6779.0</v>
      </c>
      <c r="O58" s="7">
        <v>5273.0</v>
      </c>
      <c r="P58" s="7">
        <v>3766.0</v>
      </c>
      <c r="Q58" s="7">
        <v>3013.0</v>
      </c>
      <c r="R58" s="7">
        <v>2711.0</v>
      </c>
      <c r="S58" s="7">
        <v>2410.0</v>
      </c>
      <c r="T58" s="7">
        <v>2259.0</v>
      </c>
      <c r="U58" s="7">
        <v>2109.0</v>
      </c>
      <c r="V58" s="7">
        <v>1958.0</v>
      </c>
      <c r="W58" s="7">
        <v>1807.0</v>
      </c>
      <c r="X58" s="7">
        <v>1506.0</v>
      </c>
    </row>
    <row r="59">
      <c r="A59" s="4">
        <v>56.0</v>
      </c>
      <c r="B59" s="5">
        <v>48669.0</v>
      </c>
      <c r="C59" s="5">
        <v>16223.0</v>
      </c>
      <c r="D59" s="5">
        <v>15574.0</v>
      </c>
      <c r="E59" s="5">
        <v>14925.0</v>
      </c>
      <c r="F59" s="5">
        <v>14276.0</v>
      </c>
      <c r="G59" s="4">
        <v>13627.0</v>
      </c>
      <c r="H59" s="5">
        <v>12978.0</v>
      </c>
      <c r="I59" s="5">
        <v>12167.0</v>
      </c>
      <c r="J59" s="6">
        <v>11356.0</v>
      </c>
      <c r="K59" s="4">
        <v>10544.0</v>
      </c>
      <c r="L59" s="6">
        <v>9733.0</v>
      </c>
      <c r="M59" s="6">
        <v>8922.0</v>
      </c>
      <c r="N59" s="6">
        <v>7300.0</v>
      </c>
      <c r="O59" s="6">
        <v>5678.0</v>
      </c>
      <c r="P59" s="6">
        <v>4055.0</v>
      </c>
      <c r="Q59" s="6">
        <v>3244.0</v>
      </c>
      <c r="R59" s="6">
        <v>2920.0</v>
      </c>
      <c r="S59" s="6">
        <v>2595.0</v>
      </c>
      <c r="T59" s="6">
        <v>2433.0</v>
      </c>
      <c r="U59" s="7">
        <v>2271.0</v>
      </c>
      <c r="V59" s="6">
        <v>2108.0</v>
      </c>
      <c r="W59" s="5">
        <v>1946.0</v>
      </c>
      <c r="X59" s="6">
        <v>1622.0</v>
      </c>
    </row>
    <row r="60">
      <c r="A60" s="4">
        <v>57.0</v>
      </c>
      <c r="B60" s="5">
        <v>51969.0</v>
      </c>
      <c r="C60" s="5">
        <v>17323.0</v>
      </c>
      <c r="D60" s="5">
        <v>16630.0</v>
      </c>
      <c r="E60" s="5">
        <v>15937.0</v>
      </c>
      <c r="F60" s="5">
        <v>15244.0</v>
      </c>
      <c r="G60" s="5">
        <v>14551.0</v>
      </c>
      <c r="H60" s="5">
        <v>13858.0</v>
      </c>
      <c r="I60" s="5">
        <v>12992.0</v>
      </c>
      <c r="J60" s="7">
        <v>12126.0</v>
      </c>
      <c r="K60" s="7">
        <v>11259.0</v>
      </c>
      <c r="L60" s="7">
        <v>10393.0</v>
      </c>
      <c r="M60" s="7">
        <v>9527.0</v>
      </c>
      <c r="N60" s="7">
        <v>7795.0</v>
      </c>
      <c r="O60" s="7">
        <v>6063.0</v>
      </c>
      <c r="P60" s="7">
        <v>4330.0</v>
      </c>
      <c r="Q60" s="7">
        <v>3464.0</v>
      </c>
      <c r="R60" s="7">
        <v>3118.0</v>
      </c>
      <c r="S60" s="7">
        <v>2771.0</v>
      </c>
      <c r="T60" s="7">
        <v>2598.0</v>
      </c>
      <c r="U60" s="7">
        <v>2425.0</v>
      </c>
      <c r="V60" s="7">
        <v>2251.0</v>
      </c>
      <c r="W60" s="7">
        <v>2078.0</v>
      </c>
      <c r="X60" s="7">
        <v>1732.0</v>
      </c>
    </row>
    <row r="61">
      <c r="A61" s="4">
        <v>58.0</v>
      </c>
      <c r="B61" s="5">
        <v>52200.0</v>
      </c>
      <c r="C61" s="5">
        <v>17400.0</v>
      </c>
      <c r="D61" s="5">
        <v>16704.0</v>
      </c>
      <c r="E61" s="5">
        <v>16008.0</v>
      </c>
      <c r="F61" s="5">
        <v>15312.0</v>
      </c>
      <c r="G61" s="5">
        <v>14616.0</v>
      </c>
      <c r="H61" s="5">
        <v>13920.0</v>
      </c>
      <c r="I61" s="5">
        <v>13050.0</v>
      </c>
      <c r="J61" s="7">
        <v>12180.0</v>
      </c>
      <c r="K61" s="7">
        <v>11310.0</v>
      </c>
      <c r="L61" s="7">
        <v>10440.0</v>
      </c>
      <c r="M61" s="7">
        <v>9570.0</v>
      </c>
      <c r="N61" s="7">
        <v>7830.0</v>
      </c>
      <c r="O61" s="7">
        <v>6090.0</v>
      </c>
      <c r="P61" s="7">
        <v>4350.0</v>
      </c>
      <c r="Q61" s="7">
        <v>3480.0</v>
      </c>
      <c r="R61" s="7">
        <v>3132.0</v>
      </c>
      <c r="S61" s="7">
        <v>2784.0</v>
      </c>
      <c r="T61" s="7">
        <v>2610.0</v>
      </c>
      <c r="U61" s="7">
        <v>2436.0</v>
      </c>
      <c r="V61" s="7">
        <v>2262.0</v>
      </c>
      <c r="W61" s="7">
        <v>2088.0</v>
      </c>
      <c r="X61" s="7">
        <v>1740.0</v>
      </c>
    </row>
    <row r="62">
      <c r="A62" s="4">
        <v>59.0</v>
      </c>
      <c r="B62" s="5">
        <v>52680.0</v>
      </c>
      <c r="C62" s="5">
        <v>17560.0</v>
      </c>
      <c r="D62" s="5">
        <v>16857.0</v>
      </c>
      <c r="E62" s="5">
        <v>16155.0</v>
      </c>
      <c r="F62" s="5">
        <v>15452.0</v>
      </c>
      <c r="G62" s="4">
        <v>14750.0</v>
      </c>
      <c r="H62" s="5">
        <v>14048.0</v>
      </c>
      <c r="I62" s="5">
        <v>13170.0</v>
      </c>
      <c r="J62" s="6">
        <v>12292.0</v>
      </c>
      <c r="K62" s="4">
        <v>11414.0</v>
      </c>
      <c r="L62" s="6">
        <v>10536.0</v>
      </c>
      <c r="M62" s="6">
        <v>9658.0</v>
      </c>
      <c r="N62" s="6">
        <v>7902.0</v>
      </c>
      <c r="O62" s="6">
        <v>6146.0</v>
      </c>
      <c r="P62" s="6">
        <v>4390.0</v>
      </c>
      <c r="Q62" s="6">
        <v>3512.0</v>
      </c>
      <c r="R62" s="6">
        <v>3160.0</v>
      </c>
      <c r="S62" s="6">
        <v>2809.0</v>
      </c>
      <c r="T62" s="6">
        <v>2634.0</v>
      </c>
      <c r="U62" s="7">
        <v>2458.0</v>
      </c>
      <c r="V62" s="6">
        <v>2282.0</v>
      </c>
      <c r="W62" s="5">
        <v>2107.0</v>
      </c>
      <c r="X62" s="6">
        <v>1756.0</v>
      </c>
    </row>
    <row r="63">
      <c r="A63" s="4">
        <v>60.0</v>
      </c>
      <c r="B63" s="5">
        <v>52992.0</v>
      </c>
      <c r="C63" s="5">
        <v>17664.0</v>
      </c>
      <c r="D63" s="5">
        <v>16957.0</v>
      </c>
      <c r="E63" s="5">
        <v>16250.0</v>
      </c>
      <c r="F63" s="5">
        <v>15544.0</v>
      </c>
      <c r="G63" s="5">
        <v>14837.0</v>
      </c>
      <c r="H63" s="5">
        <v>14131.0</v>
      </c>
      <c r="I63" s="5">
        <v>13248.0</v>
      </c>
      <c r="J63" s="7">
        <v>12364.0</v>
      </c>
      <c r="K63" s="7">
        <v>11481.0</v>
      </c>
      <c r="L63" s="7">
        <v>10598.0</v>
      </c>
      <c r="M63" s="7">
        <v>9715.0</v>
      </c>
      <c r="N63" s="7">
        <v>7948.0</v>
      </c>
      <c r="O63" s="7">
        <v>6182.0</v>
      </c>
      <c r="P63" s="7">
        <v>4416.0</v>
      </c>
      <c r="Q63" s="7">
        <v>3532.0</v>
      </c>
      <c r="R63" s="7">
        <v>3179.0</v>
      </c>
      <c r="S63" s="7">
        <v>2826.0</v>
      </c>
      <c r="T63" s="7">
        <v>2649.0</v>
      </c>
      <c r="U63" s="7">
        <v>2472.0</v>
      </c>
      <c r="V63" s="7">
        <v>2296.0</v>
      </c>
      <c r="W63" s="7">
        <v>2119.0</v>
      </c>
      <c r="X63" s="7">
        <v>1766.0</v>
      </c>
    </row>
    <row r="64">
      <c r="A64" s="4">
        <v>61.0</v>
      </c>
      <c r="B64" s="5">
        <v>55875.0</v>
      </c>
      <c r="C64" s="5">
        <v>18625.0</v>
      </c>
      <c r="D64" s="5">
        <v>17880.0</v>
      </c>
      <c r="E64" s="5">
        <v>17135.0</v>
      </c>
      <c r="F64" s="5">
        <v>16390.0</v>
      </c>
      <c r="G64" s="5">
        <v>15645.0</v>
      </c>
      <c r="H64" s="5">
        <v>14900.0</v>
      </c>
      <c r="I64" s="5">
        <v>13968.0</v>
      </c>
      <c r="J64" s="7">
        <v>13037.0</v>
      </c>
      <c r="K64" s="7">
        <v>12106.0</v>
      </c>
      <c r="L64" s="7">
        <v>11175.0</v>
      </c>
      <c r="M64" s="7">
        <v>10243.0</v>
      </c>
      <c r="N64" s="7">
        <v>8381.0</v>
      </c>
      <c r="O64" s="7">
        <v>6518.0</v>
      </c>
      <c r="P64" s="7">
        <v>4656.0</v>
      </c>
      <c r="Q64" s="7">
        <v>3725.0</v>
      </c>
      <c r="R64" s="7">
        <v>3352.0</v>
      </c>
      <c r="S64" s="7">
        <v>2980.0</v>
      </c>
      <c r="T64" s="7">
        <v>2793.0</v>
      </c>
      <c r="U64" s="7">
        <v>2607.0</v>
      </c>
      <c r="V64" s="7">
        <v>2421.0</v>
      </c>
      <c r="W64" s="7">
        <v>2235.0</v>
      </c>
      <c r="X64" s="7">
        <v>1862.0</v>
      </c>
    </row>
    <row r="65">
      <c r="A65" s="4">
        <v>62.0</v>
      </c>
      <c r="B65" s="5">
        <v>58656.0</v>
      </c>
      <c r="C65" s="5">
        <v>19552.0</v>
      </c>
      <c r="D65" s="5">
        <v>18769.0</v>
      </c>
      <c r="E65" s="5">
        <v>17987.0</v>
      </c>
      <c r="F65" s="5">
        <v>17205.0</v>
      </c>
      <c r="G65" s="4">
        <v>16423.0</v>
      </c>
      <c r="H65" s="5">
        <v>15641.0</v>
      </c>
      <c r="I65" s="5">
        <v>14664.0</v>
      </c>
      <c r="J65" s="6">
        <v>13686.0</v>
      </c>
      <c r="K65" s="4">
        <v>12708.0</v>
      </c>
      <c r="L65" s="6">
        <v>11731.0</v>
      </c>
      <c r="M65" s="6">
        <v>10753.0</v>
      </c>
      <c r="N65" s="6">
        <v>8798.0</v>
      </c>
      <c r="O65" s="6">
        <v>6843.0</v>
      </c>
      <c r="P65" s="6">
        <v>4888.0</v>
      </c>
      <c r="Q65" s="6">
        <v>3910.0</v>
      </c>
      <c r="R65" s="6">
        <v>3519.0</v>
      </c>
      <c r="S65" s="6">
        <v>3128.0</v>
      </c>
      <c r="T65" s="6">
        <v>2932.0</v>
      </c>
      <c r="U65" s="7">
        <v>2737.0</v>
      </c>
      <c r="V65" s="6">
        <v>2541.0</v>
      </c>
      <c r="W65" s="5">
        <v>2346.0</v>
      </c>
      <c r="X65" s="6">
        <v>1955.0</v>
      </c>
    </row>
    <row r="66">
      <c r="A66" s="4">
        <v>63.0</v>
      </c>
      <c r="B66" s="5">
        <v>61689.0</v>
      </c>
      <c r="C66" s="5">
        <v>20563.0</v>
      </c>
      <c r="D66" s="5">
        <v>19740.0</v>
      </c>
      <c r="E66" s="5">
        <v>18917.0</v>
      </c>
      <c r="F66" s="5">
        <v>18095.0</v>
      </c>
      <c r="G66" s="5">
        <v>17272.0</v>
      </c>
      <c r="H66" s="5">
        <v>16450.0</v>
      </c>
      <c r="I66" s="5">
        <v>15422.0</v>
      </c>
      <c r="J66" s="7">
        <v>14394.0</v>
      </c>
      <c r="K66" s="7">
        <v>13365.0</v>
      </c>
      <c r="L66" s="7">
        <v>12337.0</v>
      </c>
      <c r="M66" s="7">
        <v>11309.0</v>
      </c>
      <c r="N66" s="7">
        <v>9253.0</v>
      </c>
      <c r="O66" s="7">
        <v>7197.0</v>
      </c>
      <c r="P66" s="7">
        <v>5140.0</v>
      </c>
      <c r="Q66" s="7">
        <v>4112.0</v>
      </c>
      <c r="R66" s="7">
        <v>3701.0</v>
      </c>
      <c r="S66" s="7">
        <v>3290.0</v>
      </c>
      <c r="T66" s="7">
        <v>3084.0</v>
      </c>
      <c r="U66" s="7">
        <v>2878.0</v>
      </c>
      <c r="V66" s="7">
        <v>2673.0</v>
      </c>
      <c r="W66" s="7">
        <v>2467.0</v>
      </c>
      <c r="X66" s="7">
        <v>2056.0</v>
      </c>
    </row>
    <row r="67">
      <c r="A67" s="4">
        <v>64.0</v>
      </c>
      <c r="B67" s="5">
        <v>65724.0</v>
      </c>
      <c r="C67" s="5">
        <v>21908.0</v>
      </c>
      <c r="D67" s="5">
        <v>21031.0</v>
      </c>
      <c r="E67" s="5">
        <v>20155.0</v>
      </c>
      <c r="F67" s="5">
        <v>19279.0</v>
      </c>
      <c r="G67" s="5">
        <v>18402.0</v>
      </c>
      <c r="H67" s="5">
        <v>17526.0</v>
      </c>
      <c r="I67" s="5">
        <v>16431.0</v>
      </c>
      <c r="J67" s="7">
        <v>15335.0</v>
      </c>
      <c r="K67" s="7">
        <v>14240.0</v>
      </c>
      <c r="L67" s="7">
        <v>13144.0</v>
      </c>
      <c r="M67" s="7">
        <v>12049.0</v>
      </c>
      <c r="N67" s="7">
        <v>9858.0</v>
      </c>
      <c r="O67" s="7">
        <v>7667.0</v>
      </c>
      <c r="P67" s="7">
        <v>5477.0</v>
      </c>
      <c r="Q67" s="7">
        <v>4381.0</v>
      </c>
      <c r="R67" s="7">
        <v>3943.0</v>
      </c>
      <c r="S67" s="7">
        <v>3505.0</v>
      </c>
      <c r="T67" s="7">
        <v>3286.0</v>
      </c>
      <c r="U67" s="7">
        <v>3067.0</v>
      </c>
      <c r="V67" s="7">
        <v>2848.0</v>
      </c>
      <c r="W67" s="7">
        <v>2628.0</v>
      </c>
      <c r="X67" s="7">
        <v>2190.0</v>
      </c>
    </row>
    <row r="68">
      <c r="A68" s="4">
        <v>65.0</v>
      </c>
      <c r="B68" s="5">
        <v>66498.0</v>
      </c>
      <c r="C68" s="5">
        <v>22166.0</v>
      </c>
      <c r="D68" s="5">
        <v>21279.0</v>
      </c>
      <c r="E68" s="5">
        <v>20392.0</v>
      </c>
      <c r="F68" s="5">
        <v>19506.0</v>
      </c>
      <c r="G68" s="4">
        <v>18619.0</v>
      </c>
      <c r="H68" s="5">
        <v>17732.0</v>
      </c>
      <c r="I68" s="5">
        <v>16624.0</v>
      </c>
      <c r="J68" s="6">
        <v>15516.0</v>
      </c>
      <c r="K68" s="4">
        <v>14407.0</v>
      </c>
      <c r="L68" s="6">
        <v>13299.0</v>
      </c>
      <c r="M68" s="6">
        <v>12191.0</v>
      </c>
      <c r="N68" s="6">
        <v>9974.0</v>
      </c>
      <c r="O68" s="6">
        <v>7758.0</v>
      </c>
      <c r="P68" s="6">
        <v>5541.0</v>
      </c>
      <c r="Q68" s="6">
        <v>4433.0</v>
      </c>
      <c r="R68" s="6">
        <v>3989.0</v>
      </c>
      <c r="S68" s="6">
        <v>3546.0</v>
      </c>
      <c r="T68" s="6">
        <v>3324.0</v>
      </c>
      <c r="U68" s="7">
        <v>3103.0</v>
      </c>
      <c r="V68" s="6">
        <v>2881.0</v>
      </c>
      <c r="W68" s="5">
        <v>2659.0</v>
      </c>
      <c r="X68" s="6">
        <v>2216.0</v>
      </c>
    </row>
    <row r="69">
      <c r="A69" s="4">
        <v>66.0</v>
      </c>
      <c r="B69" s="5">
        <v>66693.0</v>
      </c>
      <c r="C69" s="5">
        <v>22231.0</v>
      </c>
      <c r="D69" s="5">
        <v>21341.0</v>
      </c>
      <c r="E69" s="5">
        <v>20452.0</v>
      </c>
      <c r="F69" s="5">
        <v>19563.0</v>
      </c>
      <c r="G69" s="5">
        <v>18674.0</v>
      </c>
      <c r="H69" s="5">
        <v>17784.0</v>
      </c>
      <c r="I69" s="5">
        <v>16673.0</v>
      </c>
      <c r="J69" s="7">
        <v>15561.0</v>
      </c>
      <c r="K69" s="7">
        <v>14450.0</v>
      </c>
      <c r="L69" s="7">
        <v>13338.0</v>
      </c>
      <c r="M69" s="7">
        <v>12227.0</v>
      </c>
      <c r="N69" s="7">
        <v>10003.0</v>
      </c>
      <c r="O69" s="7">
        <v>7780.0</v>
      </c>
      <c r="P69" s="7">
        <v>5557.0</v>
      </c>
      <c r="Q69" s="7">
        <v>4446.0</v>
      </c>
      <c r="R69" s="7">
        <v>4001.0</v>
      </c>
      <c r="S69" s="7">
        <v>3556.0</v>
      </c>
      <c r="T69" s="7">
        <v>3334.0</v>
      </c>
      <c r="U69" s="7">
        <v>3112.0</v>
      </c>
      <c r="V69" s="7">
        <v>2890.0</v>
      </c>
      <c r="W69" s="7">
        <v>2667.0</v>
      </c>
      <c r="X69" s="7">
        <v>2223.0</v>
      </c>
    </row>
    <row r="70">
      <c r="A70" s="4">
        <v>67.0</v>
      </c>
      <c r="B70" s="5">
        <v>66900.0</v>
      </c>
      <c r="C70" s="5">
        <v>22300.0</v>
      </c>
      <c r="D70" s="5">
        <v>21408.0</v>
      </c>
      <c r="E70" s="5">
        <v>20516.0</v>
      </c>
      <c r="F70" s="5">
        <v>19624.0</v>
      </c>
      <c r="G70" s="5">
        <v>18732.0</v>
      </c>
      <c r="H70" s="5">
        <v>17840.0</v>
      </c>
      <c r="I70" s="5">
        <v>16725.0</v>
      </c>
      <c r="J70" s="7">
        <v>15610.0</v>
      </c>
      <c r="K70" s="7">
        <v>14495.0</v>
      </c>
      <c r="L70" s="7">
        <v>13380.0</v>
      </c>
      <c r="M70" s="7">
        <v>12265.0</v>
      </c>
      <c r="N70" s="7">
        <v>10035.0</v>
      </c>
      <c r="O70" s="7">
        <v>7805.0</v>
      </c>
      <c r="P70" s="7">
        <v>5575.0</v>
      </c>
      <c r="Q70" s="7">
        <v>4460.0</v>
      </c>
      <c r="R70" s="7">
        <v>4014.0</v>
      </c>
      <c r="S70" s="7">
        <v>3568.0</v>
      </c>
      <c r="T70" s="7">
        <v>3345.0</v>
      </c>
      <c r="U70" s="7">
        <v>3122.0</v>
      </c>
      <c r="V70" s="7">
        <v>2899.0</v>
      </c>
      <c r="W70" s="7">
        <v>2676.0</v>
      </c>
      <c r="X70" s="7">
        <v>2230.0</v>
      </c>
    </row>
    <row r="71">
      <c r="A71" s="4">
        <v>68.0</v>
      </c>
      <c r="B71" s="5">
        <v>67410.0</v>
      </c>
      <c r="C71" s="5">
        <v>22470.0</v>
      </c>
      <c r="D71" s="5">
        <v>21571.0</v>
      </c>
      <c r="E71" s="5">
        <v>20672.0</v>
      </c>
      <c r="F71" s="5">
        <v>19773.0</v>
      </c>
      <c r="G71" s="4">
        <v>18874.0</v>
      </c>
      <c r="H71" s="5">
        <v>17976.0</v>
      </c>
      <c r="I71" s="5">
        <v>16852.0</v>
      </c>
      <c r="J71" s="6">
        <v>15729.0</v>
      </c>
      <c r="K71" s="4">
        <v>14605.0</v>
      </c>
      <c r="L71" s="6">
        <v>13482.0</v>
      </c>
      <c r="M71" s="6">
        <v>12358.0</v>
      </c>
      <c r="N71" s="6">
        <v>10111.0</v>
      </c>
      <c r="O71" s="6">
        <v>7864.0</v>
      </c>
      <c r="P71" s="6">
        <v>5617.0</v>
      </c>
      <c r="Q71" s="6">
        <v>4494.0</v>
      </c>
      <c r="R71" s="6">
        <v>4044.0</v>
      </c>
      <c r="S71" s="6">
        <v>3595.0</v>
      </c>
      <c r="T71" s="6">
        <v>3370.0</v>
      </c>
      <c r="U71" s="7">
        <v>3145.0</v>
      </c>
      <c r="V71" s="6">
        <v>2921.0</v>
      </c>
      <c r="W71" s="5">
        <v>2696.0</v>
      </c>
      <c r="X71" s="6">
        <v>2247.0</v>
      </c>
    </row>
    <row r="72">
      <c r="A72" s="4">
        <v>69.0</v>
      </c>
      <c r="B72" s="5">
        <v>67530.0</v>
      </c>
      <c r="C72" s="5">
        <v>22510.0</v>
      </c>
      <c r="D72" s="5">
        <v>21609.0</v>
      </c>
      <c r="E72" s="5">
        <v>20709.0</v>
      </c>
      <c r="F72" s="5">
        <v>19808.0</v>
      </c>
      <c r="G72" s="5">
        <v>18908.0</v>
      </c>
      <c r="H72" s="5">
        <v>18008.0</v>
      </c>
      <c r="I72" s="5">
        <v>16882.0</v>
      </c>
      <c r="J72" s="7">
        <v>15757.0</v>
      </c>
      <c r="K72" s="7">
        <v>14631.0</v>
      </c>
      <c r="L72" s="7">
        <v>13506.0</v>
      </c>
      <c r="M72" s="7">
        <v>12380.0</v>
      </c>
      <c r="N72" s="7">
        <v>10129.0</v>
      </c>
      <c r="O72" s="7">
        <v>7878.0</v>
      </c>
      <c r="P72" s="7">
        <v>5627.0</v>
      </c>
      <c r="Q72" s="7">
        <v>4502.0</v>
      </c>
      <c r="R72" s="7">
        <v>4051.0</v>
      </c>
      <c r="S72" s="7">
        <v>3601.0</v>
      </c>
      <c r="T72" s="7">
        <v>3376.0</v>
      </c>
      <c r="U72" s="7">
        <v>3151.0</v>
      </c>
      <c r="V72" s="7">
        <v>2926.0</v>
      </c>
      <c r="W72" s="7">
        <v>2701.0</v>
      </c>
      <c r="X72" s="7">
        <v>2251.0</v>
      </c>
    </row>
    <row r="73">
      <c r="A73" s="4">
        <v>70.0</v>
      </c>
      <c r="B73" s="5">
        <v>68244.0</v>
      </c>
      <c r="C73" s="5">
        <v>22748.0</v>
      </c>
      <c r="D73" s="5">
        <v>21838.0</v>
      </c>
      <c r="E73" s="5">
        <v>20928.0</v>
      </c>
      <c r="F73" s="5">
        <v>20018.0</v>
      </c>
      <c r="G73" s="5">
        <v>19108.0</v>
      </c>
      <c r="H73" s="5">
        <v>18198.0</v>
      </c>
      <c r="I73" s="5">
        <v>17061.0</v>
      </c>
      <c r="J73" s="7">
        <v>15923.0</v>
      </c>
      <c r="K73" s="7">
        <v>14786.0</v>
      </c>
      <c r="L73" s="7">
        <v>13648.0</v>
      </c>
      <c r="M73" s="7">
        <v>12511.0</v>
      </c>
      <c r="N73" s="7">
        <v>10236.0</v>
      </c>
      <c r="O73" s="7">
        <v>7961.0</v>
      </c>
      <c r="P73" s="7">
        <v>5687.0</v>
      </c>
      <c r="Q73" s="7">
        <v>4549.0</v>
      </c>
      <c r="R73" s="7">
        <v>4094.0</v>
      </c>
      <c r="S73" s="7">
        <v>3639.0</v>
      </c>
      <c r="T73" s="7">
        <v>3412.0</v>
      </c>
      <c r="U73" s="7">
        <v>3184.0</v>
      </c>
      <c r="V73" s="7">
        <v>2957.0</v>
      </c>
      <c r="W73" s="7">
        <v>2729.0</v>
      </c>
      <c r="X73" s="7">
        <v>2274.0</v>
      </c>
    </row>
    <row r="74">
      <c r="A74" s="4">
        <v>71.0</v>
      </c>
      <c r="B74" s="5">
        <v>68250.0</v>
      </c>
      <c r="C74" s="5">
        <v>22750.0</v>
      </c>
      <c r="D74" s="5">
        <v>21840.0</v>
      </c>
      <c r="E74" s="5">
        <v>20930.0</v>
      </c>
      <c r="F74" s="5">
        <v>20020.0</v>
      </c>
      <c r="G74" s="5">
        <v>19110.0</v>
      </c>
      <c r="H74" s="5">
        <v>18200.0</v>
      </c>
      <c r="I74" s="5">
        <v>17062.0</v>
      </c>
      <c r="J74" s="7">
        <v>15925.0</v>
      </c>
      <c r="K74" s="4">
        <v>14787.0</v>
      </c>
      <c r="L74" s="7">
        <v>13650.0</v>
      </c>
      <c r="M74" s="7">
        <v>12512.0</v>
      </c>
      <c r="N74" s="7">
        <v>10237.0</v>
      </c>
      <c r="O74" s="7">
        <v>7962.0</v>
      </c>
      <c r="P74" s="7">
        <v>5687.0</v>
      </c>
      <c r="Q74" s="7">
        <v>4550.0</v>
      </c>
      <c r="R74" s="7">
        <v>4095.0</v>
      </c>
      <c r="S74" s="7">
        <v>3640.0</v>
      </c>
      <c r="T74" s="7">
        <v>3412.0</v>
      </c>
      <c r="U74" s="7">
        <v>3185.0</v>
      </c>
      <c r="V74" s="7">
        <v>2957.0</v>
      </c>
      <c r="W74" s="4">
        <v>2730.0</v>
      </c>
      <c r="X74" s="7">
        <v>2275.0</v>
      </c>
    </row>
    <row r="75">
      <c r="A75" s="4">
        <v>72.0</v>
      </c>
      <c r="B75" s="5">
        <v>70074.0</v>
      </c>
      <c r="C75" s="5">
        <v>23358.0</v>
      </c>
      <c r="D75" s="5">
        <v>22423.0</v>
      </c>
      <c r="E75" s="5">
        <v>21489.0</v>
      </c>
      <c r="F75" s="5">
        <v>20555.0</v>
      </c>
      <c r="G75" s="5">
        <v>19620.0</v>
      </c>
      <c r="H75" s="5">
        <v>18686.0</v>
      </c>
      <c r="I75" s="5">
        <v>17518.0</v>
      </c>
      <c r="J75" s="7">
        <v>16350.0</v>
      </c>
      <c r="K75" s="7">
        <v>15182.0</v>
      </c>
      <c r="L75" s="7">
        <v>14014.0</v>
      </c>
      <c r="M75" s="7">
        <v>12846.0</v>
      </c>
      <c r="N75" s="7">
        <v>10511.0</v>
      </c>
      <c r="O75" s="7">
        <v>8175.0</v>
      </c>
      <c r="P75" s="7">
        <v>5839.0</v>
      </c>
      <c r="Q75" s="7">
        <v>4671.0</v>
      </c>
      <c r="R75" s="7">
        <v>4204.0</v>
      </c>
      <c r="S75" s="7">
        <v>3737.0</v>
      </c>
      <c r="T75" s="7">
        <v>3503.0</v>
      </c>
      <c r="U75" s="7">
        <v>3270.0</v>
      </c>
      <c r="V75" s="7">
        <v>3036.0</v>
      </c>
      <c r="W75" s="7">
        <v>2802.0</v>
      </c>
      <c r="X75" s="7">
        <v>2335.0</v>
      </c>
    </row>
    <row r="76">
      <c r="A76" s="4">
        <v>73.0</v>
      </c>
      <c r="B76" s="5">
        <v>72552.0</v>
      </c>
      <c r="C76" s="5">
        <v>24184.0</v>
      </c>
      <c r="D76" s="5">
        <v>23216.0</v>
      </c>
      <c r="E76" s="5">
        <v>22249.0</v>
      </c>
      <c r="F76" s="5">
        <v>21281.0</v>
      </c>
      <c r="G76" s="5">
        <v>20314.0</v>
      </c>
      <c r="H76" s="5">
        <v>19347.0</v>
      </c>
      <c r="I76" s="5">
        <v>18138.0</v>
      </c>
      <c r="J76" s="7">
        <v>16928.0</v>
      </c>
      <c r="K76" s="7">
        <v>15719.0</v>
      </c>
      <c r="L76" s="7">
        <v>14510.0</v>
      </c>
      <c r="M76" s="7">
        <v>13301.0</v>
      </c>
      <c r="N76" s="7">
        <v>10882.0</v>
      </c>
      <c r="O76" s="7">
        <v>8464.0</v>
      </c>
      <c r="P76" s="7">
        <v>6046.0</v>
      </c>
      <c r="Q76" s="7">
        <v>4836.0</v>
      </c>
      <c r="R76" s="7">
        <v>4353.0</v>
      </c>
      <c r="S76" s="7">
        <v>3869.0</v>
      </c>
      <c r="T76" s="7">
        <v>3627.0</v>
      </c>
      <c r="U76" s="7">
        <v>3385.0</v>
      </c>
      <c r="V76" s="7">
        <v>3143.0</v>
      </c>
      <c r="W76" s="7">
        <v>2902.0</v>
      </c>
      <c r="X76" s="7">
        <v>2418.0</v>
      </c>
    </row>
    <row r="77">
      <c r="A77" s="4">
        <v>74.0</v>
      </c>
      <c r="B77" s="5">
        <v>77865.0</v>
      </c>
      <c r="C77" s="5">
        <v>25955.0</v>
      </c>
      <c r="D77" s="5">
        <v>24916.0</v>
      </c>
      <c r="E77" s="5">
        <v>23878.0</v>
      </c>
      <c r="F77" s="5">
        <v>22840.0</v>
      </c>
      <c r="G77" s="5">
        <v>21802.0</v>
      </c>
      <c r="H77" s="5">
        <v>20764.0</v>
      </c>
      <c r="I77" s="5">
        <v>19466.0</v>
      </c>
      <c r="J77" s="7">
        <v>18168.0</v>
      </c>
      <c r="K77" s="4">
        <v>16870.0</v>
      </c>
      <c r="L77" s="7">
        <v>15573.0</v>
      </c>
      <c r="M77" s="7">
        <v>14275.0</v>
      </c>
      <c r="N77" s="7">
        <v>11679.0</v>
      </c>
      <c r="O77" s="7">
        <v>9084.0</v>
      </c>
      <c r="P77" s="7">
        <v>6488.0</v>
      </c>
      <c r="Q77" s="7">
        <v>5191.0</v>
      </c>
      <c r="R77" s="7">
        <v>4671.0</v>
      </c>
      <c r="S77" s="7">
        <v>4152.0</v>
      </c>
      <c r="T77" s="7">
        <v>3893.0</v>
      </c>
      <c r="U77" s="7">
        <v>3633.0</v>
      </c>
      <c r="V77" s="7">
        <v>3374.0</v>
      </c>
      <c r="W77" s="4">
        <v>3114.0</v>
      </c>
      <c r="X77" s="7">
        <v>2595.0</v>
      </c>
    </row>
    <row r="78">
      <c r="A78" s="4">
        <v>75.0</v>
      </c>
      <c r="B78" s="5">
        <v>83079.0</v>
      </c>
      <c r="C78" s="5">
        <v>27693.0</v>
      </c>
      <c r="D78" s="5">
        <v>26585.0</v>
      </c>
      <c r="E78" s="5">
        <v>25477.0</v>
      </c>
      <c r="F78" s="5">
        <v>24369.0</v>
      </c>
      <c r="G78" s="5">
        <v>23262.0</v>
      </c>
      <c r="H78" s="5">
        <v>22154.0</v>
      </c>
      <c r="I78" s="5">
        <v>20769.0</v>
      </c>
      <c r="J78" s="7">
        <v>19385.0</v>
      </c>
      <c r="K78" s="7">
        <v>18000.0</v>
      </c>
      <c r="L78" s="7">
        <v>16615.0</v>
      </c>
      <c r="M78" s="7">
        <v>15231.0</v>
      </c>
      <c r="N78" s="7">
        <v>12461.0</v>
      </c>
      <c r="O78" s="7">
        <v>9692.0</v>
      </c>
      <c r="P78" s="7">
        <v>6923.0</v>
      </c>
      <c r="Q78" s="7">
        <v>5538.0</v>
      </c>
      <c r="R78" s="7">
        <v>4984.0</v>
      </c>
      <c r="S78" s="7">
        <v>4430.0</v>
      </c>
      <c r="T78" s="7">
        <v>4153.0</v>
      </c>
      <c r="U78" s="7">
        <v>3877.0</v>
      </c>
      <c r="V78" s="7">
        <v>3600.0</v>
      </c>
      <c r="W78" s="7">
        <v>3323.0</v>
      </c>
      <c r="X78" s="7">
        <v>2769.0</v>
      </c>
    </row>
    <row r="79">
      <c r="A79" s="4">
        <v>76.0</v>
      </c>
      <c r="B79" s="5">
        <v>89211.0</v>
      </c>
      <c r="C79" s="5">
        <v>29737.0</v>
      </c>
      <c r="D79" s="5">
        <v>28547.0</v>
      </c>
      <c r="E79" s="5">
        <v>27358.0</v>
      </c>
      <c r="F79" s="5">
        <v>26168.0</v>
      </c>
      <c r="G79" s="5">
        <v>24979.0</v>
      </c>
      <c r="H79" s="5">
        <v>23789.0</v>
      </c>
      <c r="I79" s="5">
        <v>22302.0</v>
      </c>
      <c r="J79" s="7">
        <v>20815.0</v>
      </c>
      <c r="K79" s="7">
        <v>19329.0</v>
      </c>
      <c r="L79" s="7">
        <v>17842.0</v>
      </c>
      <c r="M79" s="7">
        <v>16355.0</v>
      </c>
      <c r="N79" s="7">
        <v>13381.0</v>
      </c>
      <c r="O79" s="7">
        <v>10407.0</v>
      </c>
      <c r="P79" s="7">
        <v>7434.0</v>
      </c>
      <c r="Q79" s="7">
        <v>5947.0</v>
      </c>
      <c r="R79" s="7">
        <v>5352.0</v>
      </c>
      <c r="S79" s="7">
        <v>4757.0</v>
      </c>
      <c r="T79" s="7">
        <v>4460.0</v>
      </c>
      <c r="U79" s="7">
        <v>4163.0</v>
      </c>
      <c r="V79" s="7">
        <v>3865.0</v>
      </c>
      <c r="W79" s="7">
        <v>3568.0</v>
      </c>
      <c r="X79" s="7">
        <v>2973.0</v>
      </c>
    </row>
    <row r="80">
      <c r="A80" s="4">
        <v>77.0</v>
      </c>
      <c r="B80" s="5">
        <v>95982.0</v>
      </c>
      <c r="C80" s="5">
        <v>31994.0</v>
      </c>
      <c r="D80" s="5">
        <v>30714.0</v>
      </c>
      <c r="E80" s="5">
        <v>29434.0</v>
      </c>
      <c r="F80" s="5">
        <v>28154.0</v>
      </c>
      <c r="G80" s="5">
        <v>26874.0</v>
      </c>
      <c r="H80" s="5">
        <v>25595.0</v>
      </c>
      <c r="I80" s="5">
        <v>23995.0</v>
      </c>
      <c r="J80" s="7">
        <v>22395.0</v>
      </c>
      <c r="K80" s="4">
        <v>20796.0</v>
      </c>
      <c r="L80" s="7">
        <v>19196.0</v>
      </c>
      <c r="M80" s="7">
        <v>17596.0</v>
      </c>
      <c r="N80" s="7">
        <v>14397.0</v>
      </c>
      <c r="O80" s="7">
        <v>11197.0</v>
      </c>
      <c r="P80" s="7">
        <v>7998.0</v>
      </c>
      <c r="Q80" s="7">
        <v>6398.0</v>
      </c>
      <c r="R80" s="7">
        <v>5758.0</v>
      </c>
      <c r="S80" s="7">
        <v>5119.0</v>
      </c>
      <c r="T80" s="7">
        <v>4799.0</v>
      </c>
      <c r="U80" s="7">
        <v>4479.0</v>
      </c>
      <c r="V80" s="7">
        <v>4159.0</v>
      </c>
      <c r="W80" s="4">
        <v>3839.0</v>
      </c>
      <c r="X80" s="7">
        <v>3199.0</v>
      </c>
    </row>
    <row r="81">
      <c r="A81" s="4">
        <v>78.0</v>
      </c>
      <c r="B81" s="5">
        <v>103551.0</v>
      </c>
      <c r="C81" s="5">
        <v>34517.0</v>
      </c>
      <c r="D81" s="5">
        <v>33136.0</v>
      </c>
      <c r="E81" s="5">
        <v>31755.0</v>
      </c>
      <c r="F81" s="5">
        <v>30374.0</v>
      </c>
      <c r="G81" s="5">
        <v>28994.0</v>
      </c>
      <c r="H81" s="5">
        <v>27613.0</v>
      </c>
      <c r="I81" s="5">
        <v>25887.0</v>
      </c>
      <c r="J81" s="7">
        <v>24161.0</v>
      </c>
      <c r="K81" s="7">
        <v>22436.0</v>
      </c>
      <c r="L81" s="7">
        <v>20710.0</v>
      </c>
      <c r="M81" s="7">
        <v>18984.0</v>
      </c>
      <c r="N81" s="7">
        <v>15532.0</v>
      </c>
      <c r="O81" s="7">
        <v>12080.0</v>
      </c>
      <c r="P81" s="7">
        <v>8629.0</v>
      </c>
      <c r="Q81" s="7">
        <v>6903.0</v>
      </c>
      <c r="R81" s="7">
        <v>6213.0</v>
      </c>
      <c r="S81" s="7">
        <v>5522.0</v>
      </c>
      <c r="T81" s="7">
        <v>5177.0</v>
      </c>
      <c r="U81" s="7">
        <v>4832.0</v>
      </c>
      <c r="V81" s="7">
        <v>4487.0</v>
      </c>
      <c r="W81" s="7">
        <v>4142.0</v>
      </c>
      <c r="X81" s="7">
        <v>3451.0</v>
      </c>
    </row>
    <row r="82">
      <c r="A82" s="4">
        <v>79.0</v>
      </c>
      <c r="B82" s="5">
        <v>111990.0</v>
      </c>
      <c r="C82" s="5">
        <v>37330.0</v>
      </c>
      <c r="D82" s="5">
        <v>35836.0</v>
      </c>
      <c r="E82" s="5">
        <v>34343.0</v>
      </c>
      <c r="F82" s="5">
        <v>32850.0</v>
      </c>
      <c r="G82" s="5">
        <v>31357.0</v>
      </c>
      <c r="H82" s="5">
        <v>29864.0</v>
      </c>
      <c r="I82" s="5">
        <v>27997.0</v>
      </c>
      <c r="J82" s="7">
        <v>26131.0</v>
      </c>
      <c r="K82" s="7">
        <v>24264.0</v>
      </c>
      <c r="L82" s="7">
        <v>22398.0</v>
      </c>
      <c r="M82" s="7">
        <v>20531.0</v>
      </c>
      <c r="N82" s="7">
        <v>16798.0</v>
      </c>
      <c r="O82" s="7">
        <v>13065.0</v>
      </c>
      <c r="P82" s="7">
        <v>9332.0</v>
      </c>
      <c r="Q82" s="7">
        <v>7466.0</v>
      </c>
      <c r="R82" s="7">
        <v>6719.0</v>
      </c>
      <c r="S82" s="7">
        <v>5972.0</v>
      </c>
      <c r="T82" s="7">
        <v>5599.0</v>
      </c>
      <c r="U82" s="7">
        <v>5226.0</v>
      </c>
      <c r="V82" s="7">
        <v>4852.0</v>
      </c>
      <c r="W82" s="7">
        <v>4479.0</v>
      </c>
      <c r="X82" s="7">
        <v>3733.0</v>
      </c>
    </row>
    <row r="83">
      <c r="A83" s="4">
        <v>80.0</v>
      </c>
      <c r="B83" s="5">
        <v>134820.0</v>
      </c>
      <c r="C83" s="5">
        <v>44940.0</v>
      </c>
      <c r="D83" s="5">
        <v>43142.0</v>
      </c>
      <c r="E83" s="5">
        <v>41344.0</v>
      </c>
      <c r="F83" s="5">
        <v>39547.0</v>
      </c>
      <c r="G83" s="5">
        <v>37749.0</v>
      </c>
      <c r="H83" s="5">
        <v>35952.0</v>
      </c>
      <c r="I83" s="5">
        <v>33705.0</v>
      </c>
      <c r="J83" s="7">
        <v>31458.0</v>
      </c>
      <c r="K83" s="4">
        <v>29211.0</v>
      </c>
      <c r="L83" s="7">
        <v>26964.0</v>
      </c>
      <c r="M83" s="7">
        <v>24717.0</v>
      </c>
      <c r="N83" s="7">
        <v>20223.0</v>
      </c>
      <c r="O83" s="7">
        <v>15729.0</v>
      </c>
      <c r="P83" s="7">
        <v>11235.0</v>
      </c>
      <c r="Q83" s="7">
        <v>8988.0</v>
      </c>
      <c r="R83" s="7">
        <v>8089.0</v>
      </c>
      <c r="S83" s="7">
        <v>7190.0</v>
      </c>
      <c r="T83" s="7">
        <v>6741.0</v>
      </c>
      <c r="U83" s="7">
        <v>6291.0</v>
      </c>
      <c r="V83" s="7">
        <v>5842.0</v>
      </c>
      <c r="W83" s="4">
        <v>5392.0</v>
      </c>
      <c r="X83" s="7">
        <v>4494.0</v>
      </c>
    </row>
    <row r="84">
      <c r="A84" s="4">
        <v>81.0</v>
      </c>
      <c r="B84" s="5">
        <v>139553.0</v>
      </c>
      <c r="C84" s="4">
        <v>46517.0</v>
      </c>
      <c r="D84" s="4">
        <v>44656.0</v>
      </c>
      <c r="E84" s="4">
        <v>42796.0</v>
      </c>
      <c r="F84" s="4">
        <v>40935.0</v>
      </c>
      <c r="G84" s="4">
        <v>39074.0</v>
      </c>
      <c r="H84" s="4">
        <v>37214.0</v>
      </c>
      <c r="I84" s="4">
        <v>34888.0</v>
      </c>
      <c r="J84" s="7">
        <v>32562.0</v>
      </c>
      <c r="K84" s="7">
        <v>30236.0</v>
      </c>
      <c r="L84" s="7">
        <v>27910.0</v>
      </c>
      <c r="M84" s="7">
        <v>25584.0</v>
      </c>
      <c r="N84" s="7">
        <v>20932.0</v>
      </c>
      <c r="O84" s="7">
        <v>16281.0</v>
      </c>
      <c r="P84" s="7">
        <v>11629.0</v>
      </c>
      <c r="Q84" s="7">
        <v>9303.0</v>
      </c>
      <c r="R84" s="7">
        <v>8373.0</v>
      </c>
      <c r="S84" s="7">
        <v>7442.0</v>
      </c>
      <c r="T84" s="7">
        <v>6977.0</v>
      </c>
      <c r="U84" s="7">
        <v>6512.0</v>
      </c>
      <c r="V84" s="7">
        <v>6047.0</v>
      </c>
      <c r="W84" s="7">
        <v>5582.0</v>
      </c>
      <c r="X84" s="7">
        <v>4651.0</v>
      </c>
    </row>
    <row r="85">
      <c r="A85" s="4">
        <v>82.0</v>
      </c>
      <c r="B85" s="5">
        <v>154280.0</v>
      </c>
      <c r="C85" s="5">
        <v>51426.0</v>
      </c>
      <c r="D85" s="5">
        <v>49369.0</v>
      </c>
      <c r="E85" s="5">
        <v>47312.0</v>
      </c>
      <c r="F85" s="5">
        <v>45255.0</v>
      </c>
      <c r="G85" s="5">
        <v>43198.0</v>
      </c>
      <c r="H85" s="5">
        <v>41141.0</v>
      </c>
      <c r="I85" s="5">
        <v>38570.0</v>
      </c>
      <c r="J85" s="7">
        <v>35998.0</v>
      </c>
      <c r="K85" s="7">
        <v>33427.0</v>
      </c>
      <c r="L85" s="7">
        <v>30856.0</v>
      </c>
      <c r="M85" s="7">
        <v>28284.0</v>
      </c>
      <c r="N85" s="7">
        <v>23142.0</v>
      </c>
      <c r="O85" s="7">
        <v>17999.0</v>
      </c>
      <c r="P85" s="7">
        <v>12856.0</v>
      </c>
      <c r="Q85" s="7">
        <v>10285.0</v>
      </c>
      <c r="R85" s="7">
        <v>9256.0</v>
      </c>
      <c r="S85" s="7">
        <v>8228.0</v>
      </c>
      <c r="T85" s="7">
        <v>7714.0</v>
      </c>
      <c r="U85" s="7">
        <v>7199.0</v>
      </c>
      <c r="V85" s="7">
        <v>6685.0</v>
      </c>
      <c r="W85" s="7">
        <v>6171.0</v>
      </c>
      <c r="X85" s="7">
        <v>5142.0</v>
      </c>
    </row>
    <row r="86">
      <c r="A86" s="4">
        <v>83.0</v>
      </c>
      <c r="B86" s="5">
        <v>157261.0</v>
      </c>
      <c r="C86" s="5">
        <v>52420.0</v>
      </c>
      <c r="D86" s="5">
        <v>50323.0</v>
      </c>
      <c r="E86" s="5">
        <v>48226.0</v>
      </c>
      <c r="F86" s="5">
        <v>46129.0</v>
      </c>
      <c r="G86" s="5">
        <v>44033.0</v>
      </c>
      <c r="H86" s="5">
        <v>41936.0</v>
      </c>
      <c r="I86" s="5">
        <v>39315.0</v>
      </c>
      <c r="J86" s="7">
        <v>36694.0</v>
      </c>
      <c r="K86" s="7">
        <v>34073.0</v>
      </c>
      <c r="L86" s="7">
        <v>31452.0</v>
      </c>
      <c r="M86" s="7">
        <v>28831.0</v>
      </c>
      <c r="N86" s="7">
        <v>23589.0</v>
      </c>
      <c r="O86" s="7">
        <v>18347.0</v>
      </c>
      <c r="P86" s="7">
        <v>13105.0</v>
      </c>
      <c r="Q86" s="7">
        <v>10484.0</v>
      </c>
      <c r="R86" s="7">
        <v>9435.0</v>
      </c>
      <c r="S86" s="7">
        <v>8387.0</v>
      </c>
      <c r="T86" s="7">
        <v>7863.0</v>
      </c>
      <c r="U86" s="7">
        <v>7338.0</v>
      </c>
      <c r="V86" s="7">
        <v>6814.0</v>
      </c>
      <c r="W86" s="7">
        <v>6290.0</v>
      </c>
      <c r="X86" s="7">
        <v>5242.0</v>
      </c>
    </row>
    <row r="87">
      <c r="A87" s="4">
        <v>84.0</v>
      </c>
      <c r="B87" s="5">
        <v>175221.0</v>
      </c>
      <c r="C87" s="5">
        <v>58407.0</v>
      </c>
      <c r="D87" s="5">
        <v>56070.0</v>
      </c>
      <c r="E87" s="5">
        <v>53734.0</v>
      </c>
      <c r="F87" s="5">
        <v>51398.0</v>
      </c>
      <c r="G87" s="5">
        <v>49061.0</v>
      </c>
      <c r="H87" s="5">
        <v>46725.0</v>
      </c>
      <c r="I87" s="5">
        <v>43805.0</v>
      </c>
      <c r="J87" s="7">
        <v>40884.0</v>
      </c>
      <c r="K87" s="7">
        <v>37964.0</v>
      </c>
      <c r="L87" s="7">
        <v>35044.0</v>
      </c>
      <c r="M87" s="7">
        <v>32123.0</v>
      </c>
      <c r="N87" s="7">
        <v>26283.0</v>
      </c>
      <c r="O87" s="7">
        <v>20442.0</v>
      </c>
      <c r="P87" s="7">
        <v>14601.0</v>
      </c>
      <c r="Q87" s="7">
        <v>11681.0</v>
      </c>
      <c r="R87" s="7">
        <v>10513.0</v>
      </c>
      <c r="S87" s="7">
        <v>9345.0</v>
      </c>
      <c r="T87" s="7">
        <v>8761.0</v>
      </c>
      <c r="U87" s="7">
        <v>8176.0</v>
      </c>
      <c r="V87" s="7">
        <v>7592.0</v>
      </c>
      <c r="W87" s="7">
        <v>7008.0</v>
      </c>
      <c r="X87" s="7">
        <v>5840.0</v>
      </c>
    </row>
    <row r="88">
      <c r="A88" s="4">
        <v>85.0</v>
      </c>
      <c r="B88" s="5">
        <v>182593.0</v>
      </c>
      <c r="C88" s="5">
        <v>60864.0</v>
      </c>
      <c r="D88" s="5">
        <v>58429.0</v>
      </c>
      <c r="E88" s="5">
        <v>55995.0</v>
      </c>
      <c r="F88" s="5">
        <v>53560.0</v>
      </c>
      <c r="G88" s="5">
        <v>51126.0</v>
      </c>
      <c r="H88" s="5">
        <v>48691.0</v>
      </c>
      <c r="I88" s="5">
        <v>45648.0</v>
      </c>
      <c r="J88" s="7">
        <v>42605.0</v>
      </c>
      <c r="K88" s="7">
        <v>39561.0</v>
      </c>
      <c r="L88" s="7">
        <v>36518.0</v>
      </c>
      <c r="M88" s="7">
        <v>33475.0</v>
      </c>
      <c r="N88" s="7">
        <v>27388.0</v>
      </c>
      <c r="O88" s="7">
        <v>21302.0</v>
      </c>
      <c r="P88" s="7">
        <v>15216.0</v>
      </c>
      <c r="Q88" s="7">
        <v>12172.0</v>
      </c>
      <c r="R88" s="7">
        <v>10955.0</v>
      </c>
      <c r="S88" s="7">
        <v>9738.0</v>
      </c>
      <c r="T88" s="7">
        <v>9129.0</v>
      </c>
      <c r="U88" s="7">
        <v>8521.0</v>
      </c>
      <c r="V88" s="7">
        <v>7912.0</v>
      </c>
      <c r="W88" s="7">
        <v>7303.0</v>
      </c>
      <c r="X88" s="7">
        <v>6086.0</v>
      </c>
    </row>
    <row r="89">
      <c r="A89" s="4">
        <v>86.0</v>
      </c>
      <c r="B89" s="5">
        <v>202532.0</v>
      </c>
      <c r="C89" s="5">
        <v>67510.0</v>
      </c>
      <c r="D89" s="5">
        <v>64810.0</v>
      </c>
      <c r="E89" s="5">
        <v>62109.0</v>
      </c>
      <c r="F89" s="5">
        <v>59409.0</v>
      </c>
      <c r="G89" s="5">
        <v>56708.0</v>
      </c>
      <c r="H89" s="5">
        <v>54008.0</v>
      </c>
      <c r="I89" s="5">
        <v>50633.0</v>
      </c>
      <c r="J89" s="7">
        <v>47257.0</v>
      </c>
      <c r="K89" s="7">
        <v>43881.0</v>
      </c>
      <c r="L89" s="7">
        <v>40506.0</v>
      </c>
      <c r="M89" s="7">
        <v>37130.0</v>
      </c>
      <c r="N89" s="7">
        <v>30379.0</v>
      </c>
      <c r="O89" s="7">
        <v>23628.0</v>
      </c>
      <c r="P89" s="7">
        <v>16877.0</v>
      </c>
      <c r="Q89" s="7">
        <v>13502.0</v>
      </c>
      <c r="R89" s="7">
        <v>12151.0</v>
      </c>
      <c r="S89" s="7">
        <v>10801.0</v>
      </c>
      <c r="T89" s="7">
        <v>10126.0</v>
      </c>
      <c r="U89" s="7">
        <v>9451.0</v>
      </c>
      <c r="V89" s="7">
        <v>8776.0</v>
      </c>
      <c r="W89" s="7">
        <v>8101.0</v>
      </c>
      <c r="X89" s="7">
        <v>6751.0</v>
      </c>
    </row>
    <row r="90">
      <c r="A90" s="4">
        <v>87.0</v>
      </c>
      <c r="B90" s="5">
        <v>208955.0</v>
      </c>
      <c r="C90" s="5">
        <v>69651.0</v>
      </c>
      <c r="D90" s="5">
        <v>66865.0</v>
      </c>
      <c r="E90" s="5">
        <v>64079.0</v>
      </c>
      <c r="F90" s="5">
        <v>61293.0</v>
      </c>
      <c r="G90" s="5">
        <v>58507.0</v>
      </c>
      <c r="H90" s="5">
        <v>55721.0</v>
      </c>
      <c r="I90" s="5">
        <v>52238.0</v>
      </c>
      <c r="J90" s="7">
        <v>48756.0</v>
      </c>
      <c r="K90" s="7">
        <v>45273.0</v>
      </c>
      <c r="L90" s="7">
        <v>41791.0</v>
      </c>
      <c r="M90" s="7">
        <v>38308.0</v>
      </c>
      <c r="N90" s="7">
        <v>31343.0</v>
      </c>
      <c r="O90" s="7">
        <v>24378.0</v>
      </c>
      <c r="P90" s="7">
        <v>17412.0</v>
      </c>
      <c r="Q90" s="7">
        <v>13930.0</v>
      </c>
      <c r="R90" s="7">
        <v>12537.0</v>
      </c>
      <c r="S90" s="7">
        <v>11144.0</v>
      </c>
      <c r="T90" s="7">
        <v>10447.0</v>
      </c>
      <c r="U90" s="7">
        <v>9751.0</v>
      </c>
      <c r="V90" s="7">
        <v>9054.0</v>
      </c>
      <c r="W90" s="7">
        <v>8358.0</v>
      </c>
      <c r="X90" s="7">
        <v>6965.0</v>
      </c>
    </row>
    <row r="91">
      <c r="A91" s="4">
        <v>88.0</v>
      </c>
      <c r="B91" s="5">
        <v>226719.0</v>
      </c>
      <c r="C91" s="5">
        <v>75573.0</v>
      </c>
      <c r="D91" s="5">
        <v>72550.0</v>
      </c>
      <c r="E91" s="5">
        <v>69527.0</v>
      </c>
      <c r="F91" s="5">
        <v>66504.0</v>
      </c>
      <c r="G91" s="5">
        <v>63481.0</v>
      </c>
      <c r="H91" s="5">
        <v>60458.0</v>
      </c>
      <c r="I91" s="5">
        <v>56679.0</v>
      </c>
      <c r="J91" s="7">
        <v>52901.0</v>
      </c>
      <c r="K91" s="7">
        <v>49122.0</v>
      </c>
      <c r="L91" s="7">
        <v>45343.0</v>
      </c>
      <c r="M91" s="7">
        <v>41565.0</v>
      </c>
      <c r="N91" s="7">
        <v>34007.0</v>
      </c>
      <c r="O91" s="7">
        <v>26450.0</v>
      </c>
      <c r="P91" s="7">
        <v>18893.0</v>
      </c>
      <c r="Q91" s="7">
        <v>15114.0</v>
      </c>
      <c r="R91" s="7">
        <v>13603.0</v>
      </c>
      <c r="S91" s="7">
        <v>12091.0</v>
      </c>
      <c r="T91" s="7">
        <v>11335.0</v>
      </c>
      <c r="U91" s="7">
        <v>10580.0</v>
      </c>
      <c r="V91" s="7">
        <v>9824.0</v>
      </c>
      <c r="W91" s="7">
        <v>9068.0</v>
      </c>
      <c r="X91" s="7">
        <v>7557.0</v>
      </c>
    </row>
    <row r="92">
      <c r="A92" s="4">
        <v>89.0</v>
      </c>
      <c r="B92" s="5">
        <v>230926.0</v>
      </c>
      <c r="C92" s="5">
        <v>76975.0</v>
      </c>
      <c r="D92" s="5">
        <v>73896.0</v>
      </c>
      <c r="E92" s="5">
        <v>70817.0</v>
      </c>
      <c r="F92" s="5">
        <v>67738.0</v>
      </c>
      <c r="G92" s="5">
        <v>64659.0</v>
      </c>
      <c r="H92" s="5">
        <v>61580.0</v>
      </c>
      <c r="I92" s="5">
        <v>57731.0</v>
      </c>
      <c r="J92" s="7">
        <v>53882.0</v>
      </c>
      <c r="K92" s="4">
        <v>50033.0</v>
      </c>
      <c r="L92" s="7">
        <v>46185.0</v>
      </c>
      <c r="M92" s="7">
        <v>42336.0</v>
      </c>
      <c r="N92" s="7">
        <v>34638.0</v>
      </c>
      <c r="O92" s="7">
        <v>26941.0</v>
      </c>
      <c r="P92" s="7">
        <v>19243.0</v>
      </c>
      <c r="Q92" s="7">
        <v>15395.0</v>
      </c>
      <c r="R92" s="7">
        <v>13855.0</v>
      </c>
      <c r="S92" s="7">
        <v>12316.0</v>
      </c>
      <c r="T92" s="7">
        <v>11546.0</v>
      </c>
      <c r="U92" s="7">
        <v>10776.0</v>
      </c>
      <c r="V92" s="7">
        <v>10006.0</v>
      </c>
      <c r="W92" s="4">
        <v>9237.0</v>
      </c>
      <c r="X92" s="7">
        <v>7697.0</v>
      </c>
    </row>
    <row r="93">
      <c r="A93" s="4">
        <v>90.0</v>
      </c>
      <c r="B93" s="5">
        <v>239004.0</v>
      </c>
      <c r="C93" s="5">
        <v>79668.0</v>
      </c>
      <c r="D93" s="5">
        <v>76481.0</v>
      </c>
      <c r="E93" s="5">
        <v>73294.0</v>
      </c>
      <c r="F93" s="5">
        <v>70107.0</v>
      </c>
      <c r="G93" s="5">
        <v>66921.0</v>
      </c>
      <c r="H93" s="5">
        <v>63734.0</v>
      </c>
      <c r="I93" s="5">
        <v>59751.0</v>
      </c>
      <c r="J93" s="7">
        <v>55767.0</v>
      </c>
      <c r="K93" s="7">
        <v>51784.0</v>
      </c>
      <c r="L93" s="7">
        <v>47800.0</v>
      </c>
      <c r="M93" s="7">
        <v>43817.0</v>
      </c>
      <c r="N93" s="7">
        <v>35850.0</v>
      </c>
      <c r="O93" s="7">
        <v>27883.0</v>
      </c>
      <c r="P93" s="7">
        <v>19917.0</v>
      </c>
      <c r="Q93" s="7">
        <v>15933.0</v>
      </c>
      <c r="R93" s="7">
        <v>14340.0</v>
      </c>
      <c r="S93" s="7">
        <v>12746.0</v>
      </c>
      <c r="T93" s="7">
        <v>11950.0</v>
      </c>
      <c r="U93" s="7">
        <v>11153.0</v>
      </c>
      <c r="V93" s="7">
        <v>10356.0</v>
      </c>
      <c r="W93" s="7">
        <v>9560.0</v>
      </c>
      <c r="X93" s="7">
        <v>7966.0</v>
      </c>
    </row>
    <row r="94">
      <c r="A94" s="4">
        <v>91.0</v>
      </c>
      <c r="B94" s="5">
        <v>305279.0</v>
      </c>
      <c r="C94" s="5">
        <v>101759.0</v>
      </c>
      <c r="D94" s="5">
        <v>97689.0</v>
      </c>
      <c r="E94" s="5">
        <v>93618.0</v>
      </c>
      <c r="F94" s="5">
        <v>89548.0</v>
      </c>
      <c r="G94" s="5">
        <v>85478.0</v>
      </c>
      <c r="H94" s="5">
        <v>81407.0</v>
      </c>
      <c r="I94" s="5">
        <v>76319.0</v>
      </c>
      <c r="J94" s="7">
        <v>71231.0</v>
      </c>
      <c r="K94" s="7">
        <v>66143.0</v>
      </c>
      <c r="L94" s="7">
        <v>61055.0</v>
      </c>
      <c r="M94" s="7">
        <v>55967.0</v>
      </c>
      <c r="N94" s="7">
        <v>45791.0</v>
      </c>
      <c r="O94" s="7">
        <v>35615.0</v>
      </c>
      <c r="P94" s="7">
        <v>25439.0</v>
      </c>
      <c r="Q94" s="7">
        <v>20351.0</v>
      </c>
      <c r="R94" s="7">
        <v>18316.0</v>
      </c>
      <c r="S94" s="7">
        <v>16281.0</v>
      </c>
      <c r="T94" s="7">
        <v>15263.0</v>
      </c>
      <c r="U94" s="7">
        <v>14246.0</v>
      </c>
      <c r="V94" s="7">
        <v>13228.0</v>
      </c>
      <c r="W94" s="7">
        <v>12211.0</v>
      </c>
      <c r="X94" s="7">
        <v>10175.0</v>
      </c>
    </row>
    <row r="95">
      <c r="A95" s="4">
        <v>92.0</v>
      </c>
      <c r="B95" s="5">
        <v>340725.0</v>
      </c>
      <c r="C95" s="5">
        <v>113575.0</v>
      </c>
      <c r="D95" s="5">
        <v>109032.0</v>
      </c>
      <c r="E95" s="5">
        <v>104489.0</v>
      </c>
      <c r="F95" s="5">
        <v>99946.0</v>
      </c>
      <c r="G95" s="5">
        <v>95403.0</v>
      </c>
      <c r="H95" s="5">
        <v>90860.0</v>
      </c>
      <c r="I95" s="5">
        <v>85181.0</v>
      </c>
      <c r="J95" s="7">
        <v>79502.0</v>
      </c>
      <c r="K95" s="7">
        <v>73823.0</v>
      </c>
      <c r="L95" s="7">
        <v>68145.0</v>
      </c>
      <c r="M95" s="7">
        <v>62466.0</v>
      </c>
      <c r="N95" s="7">
        <v>51108.0</v>
      </c>
      <c r="O95" s="7">
        <v>39751.0</v>
      </c>
      <c r="P95" s="7">
        <v>28393.0</v>
      </c>
      <c r="Q95" s="7">
        <v>22715.0</v>
      </c>
      <c r="R95" s="7">
        <v>20443.0</v>
      </c>
      <c r="S95" s="7">
        <v>18172.0</v>
      </c>
      <c r="T95" s="7">
        <v>17036.0</v>
      </c>
      <c r="U95" s="7">
        <v>15900.0</v>
      </c>
      <c r="V95" s="7">
        <v>14764.0</v>
      </c>
      <c r="W95" s="7">
        <v>13629.0</v>
      </c>
      <c r="X95" s="7">
        <v>11357.0</v>
      </c>
    </row>
    <row r="96">
      <c r="A96" s="4">
        <v>93.0</v>
      </c>
      <c r="B96" s="5">
        <v>350860.0</v>
      </c>
      <c r="C96" s="5">
        <v>116953.0</v>
      </c>
      <c r="D96" s="5">
        <v>112275.0</v>
      </c>
      <c r="E96" s="5">
        <v>107597.0</v>
      </c>
      <c r="F96" s="5">
        <v>102918.0</v>
      </c>
      <c r="G96" s="5">
        <v>98240.0</v>
      </c>
      <c r="H96" s="5">
        <v>93562.0</v>
      </c>
      <c r="I96" s="5">
        <v>87715.0</v>
      </c>
      <c r="J96" s="7">
        <v>81867.0</v>
      </c>
      <c r="K96" s="7">
        <v>76019.0</v>
      </c>
      <c r="L96" s="7">
        <v>70172.0</v>
      </c>
      <c r="M96" s="7">
        <v>64324.0</v>
      </c>
      <c r="N96" s="7">
        <v>52629.0</v>
      </c>
      <c r="O96" s="7">
        <v>40933.0</v>
      </c>
      <c r="P96" s="7">
        <v>29238.0</v>
      </c>
      <c r="Q96" s="7">
        <v>23390.0</v>
      </c>
      <c r="R96" s="7">
        <v>21051.0</v>
      </c>
      <c r="S96" s="7">
        <v>18712.0</v>
      </c>
      <c r="T96" s="7">
        <v>17543.0</v>
      </c>
      <c r="U96" s="7">
        <v>16373.0</v>
      </c>
      <c r="V96" s="7">
        <v>15203.0</v>
      </c>
      <c r="W96" s="7">
        <v>14034.0</v>
      </c>
      <c r="X96" s="7">
        <v>11695.0</v>
      </c>
    </row>
    <row r="97">
      <c r="A97" s="4">
        <v>94.0</v>
      </c>
      <c r="B97" s="5">
        <v>383995.0</v>
      </c>
      <c r="C97" s="5">
        <v>127998.0</v>
      </c>
      <c r="D97" s="5">
        <v>122878.0</v>
      </c>
      <c r="E97" s="5">
        <v>117758.0</v>
      </c>
      <c r="F97" s="5">
        <v>112638.0</v>
      </c>
      <c r="G97" s="5">
        <v>107518.0</v>
      </c>
      <c r="H97" s="5">
        <v>102398.0</v>
      </c>
      <c r="I97" s="5">
        <v>95998.0</v>
      </c>
      <c r="J97" s="7">
        <v>89598.0</v>
      </c>
      <c r="K97" s="7">
        <v>83198.0</v>
      </c>
      <c r="L97" s="7">
        <v>76799.0</v>
      </c>
      <c r="M97" s="7">
        <v>70399.0</v>
      </c>
      <c r="N97" s="7">
        <v>57599.0</v>
      </c>
      <c r="O97" s="7">
        <v>44799.0</v>
      </c>
      <c r="P97" s="7">
        <v>31999.0</v>
      </c>
      <c r="Q97" s="7">
        <v>25599.0</v>
      </c>
      <c r="R97" s="7">
        <v>23039.0</v>
      </c>
      <c r="S97" s="7">
        <v>20479.0</v>
      </c>
      <c r="T97" s="7">
        <v>19199.0</v>
      </c>
      <c r="U97" s="7">
        <v>17919.0</v>
      </c>
      <c r="V97" s="7">
        <v>16639.0</v>
      </c>
      <c r="W97" s="7">
        <v>15359.0</v>
      </c>
      <c r="X97" s="7">
        <v>12799.0</v>
      </c>
    </row>
    <row r="98">
      <c r="A98" s="4">
        <v>95.0</v>
      </c>
      <c r="B98" s="5">
        <v>397220.0</v>
      </c>
      <c r="C98" s="5">
        <v>132406.0</v>
      </c>
      <c r="D98" s="5">
        <v>127110.0</v>
      </c>
      <c r="E98" s="5">
        <v>121814.0</v>
      </c>
      <c r="F98" s="5">
        <v>116517.0</v>
      </c>
      <c r="G98" s="5">
        <v>111221.0</v>
      </c>
      <c r="H98" s="5">
        <v>105925.0</v>
      </c>
      <c r="I98" s="5">
        <v>99305.0</v>
      </c>
      <c r="J98" s="7">
        <v>92684.0</v>
      </c>
      <c r="K98" s="7">
        <v>86064.0</v>
      </c>
      <c r="L98" s="7">
        <v>79444.0</v>
      </c>
      <c r="M98" s="7">
        <v>72823.0</v>
      </c>
      <c r="N98" s="7">
        <v>59583.0</v>
      </c>
      <c r="O98" s="7">
        <v>46342.0</v>
      </c>
      <c r="P98" s="7">
        <v>33101.0</v>
      </c>
      <c r="Q98" s="7">
        <v>26481.0</v>
      </c>
      <c r="R98" s="7">
        <v>23833.0</v>
      </c>
      <c r="S98" s="7">
        <v>21185.0</v>
      </c>
      <c r="T98" s="7">
        <v>19861.0</v>
      </c>
      <c r="U98" s="7">
        <v>18536.0</v>
      </c>
      <c r="V98" s="7">
        <v>17212.0</v>
      </c>
      <c r="W98" s="7">
        <v>15888.0</v>
      </c>
      <c r="X98" s="7">
        <v>13240.0</v>
      </c>
    </row>
    <row r="99">
      <c r="A99" s="4">
        <v>96.0</v>
      </c>
      <c r="B99" s="5">
        <v>438995.0</v>
      </c>
      <c r="C99" s="5">
        <v>146331.0</v>
      </c>
      <c r="D99" s="5">
        <v>140478.0</v>
      </c>
      <c r="E99" s="5">
        <v>134625.0</v>
      </c>
      <c r="F99" s="5">
        <v>128771.0</v>
      </c>
      <c r="G99" s="5">
        <v>122918.0</v>
      </c>
      <c r="H99" s="5">
        <v>117065.0</v>
      </c>
      <c r="I99" s="5">
        <v>109748.0</v>
      </c>
      <c r="J99" s="7">
        <v>102432.0</v>
      </c>
      <c r="K99" s="7">
        <v>95115.0</v>
      </c>
      <c r="L99" s="7">
        <v>87799.0</v>
      </c>
      <c r="M99" s="7">
        <v>80482.0</v>
      </c>
      <c r="N99" s="7">
        <v>65849.0</v>
      </c>
      <c r="O99" s="7">
        <v>51216.0</v>
      </c>
      <c r="P99" s="7">
        <v>36582.0</v>
      </c>
      <c r="Q99" s="7">
        <v>29266.0</v>
      </c>
      <c r="R99" s="7">
        <v>26339.0</v>
      </c>
      <c r="S99" s="7">
        <v>23413.0</v>
      </c>
      <c r="T99" s="7">
        <v>21949.0</v>
      </c>
      <c r="U99" s="7">
        <v>20486.0</v>
      </c>
      <c r="V99" s="7">
        <v>19023.0</v>
      </c>
      <c r="W99" s="7">
        <v>17559.0</v>
      </c>
      <c r="X99" s="7">
        <v>14633.0</v>
      </c>
    </row>
    <row r="100">
      <c r="A100" s="4">
        <v>97.0</v>
      </c>
      <c r="B100" s="5">
        <v>449528.0</v>
      </c>
      <c r="C100" s="5">
        <v>149842.0</v>
      </c>
      <c r="D100" s="5">
        <v>143848.0</v>
      </c>
      <c r="E100" s="5">
        <v>137855.0</v>
      </c>
      <c r="F100" s="5">
        <v>131861.0</v>
      </c>
      <c r="G100" s="5">
        <v>125867.0</v>
      </c>
      <c r="H100" s="5">
        <v>119874.0</v>
      </c>
      <c r="I100" s="5">
        <v>112382.0</v>
      </c>
      <c r="J100" s="7">
        <v>104889.0</v>
      </c>
      <c r="K100" s="7">
        <v>97397.0</v>
      </c>
      <c r="L100" s="7">
        <v>89905.0</v>
      </c>
      <c r="M100" s="7">
        <v>82413.0</v>
      </c>
      <c r="N100" s="7">
        <v>67429.0</v>
      </c>
      <c r="O100" s="7">
        <v>52444.0</v>
      </c>
      <c r="P100" s="7">
        <v>37460.0</v>
      </c>
      <c r="Q100" s="7">
        <v>29968.0</v>
      </c>
      <c r="R100" s="7">
        <v>26971.0</v>
      </c>
      <c r="S100" s="7">
        <v>23974.0</v>
      </c>
      <c r="T100" s="7">
        <v>22476.0</v>
      </c>
      <c r="U100" s="7">
        <v>20977.0</v>
      </c>
      <c r="V100" s="7">
        <v>19479.0</v>
      </c>
      <c r="W100" s="7">
        <v>17981.0</v>
      </c>
      <c r="X100" s="7">
        <v>14984.0</v>
      </c>
    </row>
    <row r="101">
      <c r="A101" s="4">
        <v>98.0</v>
      </c>
      <c r="B101" s="5">
        <v>489453.0</v>
      </c>
      <c r="C101" s="5">
        <v>163151.0</v>
      </c>
      <c r="D101" s="5">
        <v>156624.0</v>
      </c>
      <c r="E101" s="5">
        <v>150098.0</v>
      </c>
      <c r="F101" s="5">
        <v>143572.0</v>
      </c>
      <c r="G101" s="5">
        <v>137046.0</v>
      </c>
      <c r="H101" s="5">
        <v>130520.0</v>
      </c>
      <c r="I101" s="5">
        <v>122363.0</v>
      </c>
      <c r="J101" s="7">
        <v>114205.0</v>
      </c>
      <c r="K101" s="7">
        <v>106048.0</v>
      </c>
      <c r="L101" s="7">
        <v>97890.0</v>
      </c>
      <c r="M101" s="7">
        <v>89733.0</v>
      </c>
      <c r="N101" s="7">
        <v>73417.0</v>
      </c>
      <c r="O101" s="7">
        <v>57102.0</v>
      </c>
      <c r="P101" s="7">
        <v>40787.0</v>
      </c>
      <c r="Q101" s="7">
        <v>32630.0</v>
      </c>
      <c r="R101" s="7">
        <v>29367.0</v>
      </c>
      <c r="S101" s="7">
        <v>26104.0</v>
      </c>
      <c r="T101" s="7">
        <v>24472.0</v>
      </c>
      <c r="U101" s="7">
        <v>22841.0</v>
      </c>
      <c r="V101" s="7">
        <v>21209.0</v>
      </c>
      <c r="W101" s="7">
        <v>19578.0</v>
      </c>
      <c r="X101" s="7">
        <v>16315.0</v>
      </c>
    </row>
    <row r="102">
      <c r="A102" s="4">
        <v>99.0</v>
      </c>
      <c r="B102" s="5">
        <v>499569.0</v>
      </c>
      <c r="C102" s="5">
        <v>166523.0</v>
      </c>
      <c r="D102" s="5">
        <v>159862.0</v>
      </c>
      <c r="E102" s="5">
        <v>153201.0</v>
      </c>
      <c r="F102" s="5">
        <v>146540.0</v>
      </c>
      <c r="G102" s="5">
        <v>139879.0</v>
      </c>
      <c r="H102" s="5">
        <v>133218.0</v>
      </c>
      <c r="I102" s="5">
        <v>124892.0</v>
      </c>
      <c r="J102" s="7">
        <v>116566.0</v>
      </c>
      <c r="K102" s="7">
        <v>108239.0</v>
      </c>
      <c r="L102" s="7">
        <v>99913.0</v>
      </c>
      <c r="M102" s="7">
        <v>91587.0</v>
      </c>
      <c r="N102" s="7">
        <v>74935.0</v>
      </c>
      <c r="O102" s="7">
        <v>58283.0</v>
      </c>
      <c r="P102" s="7">
        <v>41630.0</v>
      </c>
      <c r="Q102" s="7">
        <v>33304.0</v>
      </c>
      <c r="R102" s="7">
        <v>29974.0</v>
      </c>
      <c r="S102" s="7">
        <v>26643.0</v>
      </c>
      <c r="T102" s="7">
        <v>24978.0</v>
      </c>
      <c r="U102" s="7">
        <v>23313.0</v>
      </c>
      <c r="V102" s="7">
        <v>21647.0</v>
      </c>
      <c r="W102" s="7">
        <v>19982.0</v>
      </c>
      <c r="X102" s="7">
        <v>16652.0</v>
      </c>
    </row>
    <row r="103">
      <c r="A103" s="4">
        <v>100.0</v>
      </c>
      <c r="B103" s="5">
        <v>522414.0</v>
      </c>
      <c r="C103" s="5">
        <v>174138.0</v>
      </c>
      <c r="D103" s="5">
        <v>167172.0</v>
      </c>
      <c r="E103" s="5">
        <v>160206.0</v>
      </c>
      <c r="F103" s="5">
        <v>153241.0</v>
      </c>
      <c r="G103" s="5">
        <v>146275.0</v>
      </c>
      <c r="H103" s="5">
        <v>139310.0</v>
      </c>
      <c r="I103" s="5">
        <v>130603.0</v>
      </c>
      <c r="J103" s="7">
        <v>121896.0</v>
      </c>
      <c r="K103" s="7">
        <v>113189.0</v>
      </c>
      <c r="L103" s="7">
        <v>104482.0</v>
      </c>
      <c r="M103" s="7">
        <v>95775.0</v>
      </c>
      <c r="N103" s="7">
        <v>78362.0</v>
      </c>
      <c r="O103" s="7">
        <v>60948.0</v>
      </c>
      <c r="P103" s="7">
        <v>43534.0</v>
      </c>
      <c r="Q103" s="7">
        <v>34827.0</v>
      </c>
      <c r="R103" s="7">
        <v>31344.0</v>
      </c>
      <c r="S103" s="7">
        <v>27862.0</v>
      </c>
      <c r="T103" s="7">
        <v>26120.0</v>
      </c>
      <c r="U103" s="7">
        <v>24379.0</v>
      </c>
      <c r="V103" s="7">
        <v>22637.0</v>
      </c>
      <c r="W103" s="7">
        <v>20896.0</v>
      </c>
      <c r="X103" s="7">
        <v>17413.0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4.63"/>
    <col customWidth="1" min="2" max="3" width="4.5"/>
    <col customWidth="1" min="4" max="4" width="8.25"/>
    <col customWidth="1" min="5" max="26" width="6.38"/>
    <col customWidth="1" hidden="1" min="27" max="49" width="8.88"/>
    <col customWidth="1" min="50" max="60" width="8.88"/>
  </cols>
  <sheetData>
    <row r="1" ht="15.75" customHeight="1">
      <c r="A1" s="8" t="s">
        <v>27</v>
      </c>
      <c r="B1" s="9" t="s">
        <v>28</v>
      </c>
      <c r="C1" s="10"/>
      <c r="D1" s="11"/>
      <c r="E1" s="12">
        <v>0.0</v>
      </c>
      <c r="F1" s="13">
        <v>1.0</v>
      </c>
      <c r="G1" s="13">
        <v>2.0</v>
      </c>
      <c r="H1" s="13">
        <v>3.0</v>
      </c>
      <c r="I1" s="13">
        <v>4.0</v>
      </c>
      <c r="J1" s="13">
        <v>5.0</v>
      </c>
      <c r="K1" s="13">
        <v>6.0</v>
      </c>
      <c r="L1" s="13">
        <v>7.0</v>
      </c>
      <c r="M1" s="13">
        <v>8.0</v>
      </c>
      <c r="N1" s="13">
        <v>9.0</v>
      </c>
      <c r="O1" s="13">
        <v>10.0</v>
      </c>
      <c r="P1" s="13">
        <v>11.0</v>
      </c>
      <c r="Q1" s="13">
        <v>12.0</v>
      </c>
      <c r="R1" s="13">
        <v>13.0</v>
      </c>
      <c r="S1" s="13">
        <v>14.0</v>
      </c>
      <c r="T1" s="13">
        <v>15.0</v>
      </c>
      <c r="U1" s="13">
        <v>16.0</v>
      </c>
      <c r="V1" s="13">
        <v>17.0</v>
      </c>
      <c r="W1" s="13">
        <v>18.0</v>
      </c>
      <c r="X1" s="13">
        <v>19.0</v>
      </c>
      <c r="Y1" s="13">
        <v>20.0</v>
      </c>
      <c r="Z1" s="14">
        <v>21.0</v>
      </c>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row>
    <row r="2" ht="15.75" customHeight="1">
      <c r="A2" s="16"/>
      <c r="B2" s="17" t="s">
        <v>29</v>
      </c>
      <c r="C2" s="18"/>
      <c r="D2" s="19">
        <v>300.0</v>
      </c>
      <c r="E2" s="20">
        <v>100.0</v>
      </c>
      <c r="F2" s="21">
        <v>96.0</v>
      </c>
      <c r="G2" s="21">
        <v>92.0</v>
      </c>
      <c r="H2" s="21">
        <v>88.0</v>
      </c>
      <c r="I2" s="21">
        <v>84.0</v>
      </c>
      <c r="J2" s="21">
        <v>80.0</v>
      </c>
      <c r="K2" s="21">
        <v>75.0</v>
      </c>
      <c r="L2" s="21">
        <v>70.0</v>
      </c>
      <c r="M2" s="21">
        <v>65.0</v>
      </c>
      <c r="N2" s="21">
        <v>60.0</v>
      </c>
      <c r="O2" s="21">
        <v>55.0</v>
      </c>
      <c r="P2" s="21">
        <v>45.0</v>
      </c>
      <c r="Q2" s="21">
        <v>35.0</v>
      </c>
      <c r="R2" s="21">
        <v>25.0</v>
      </c>
      <c r="S2" s="21">
        <v>20.0</v>
      </c>
      <c r="T2" s="21">
        <v>18.0</v>
      </c>
      <c r="U2" s="21">
        <v>16.0</v>
      </c>
      <c r="V2" s="21">
        <v>15.0</v>
      </c>
      <c r="W2" s="21">
        <v>14.0</v>
      </c>
      <c r="X2" s="21">
        <v>13.0</v>
      </c>
      <c r="Y2" s="21">
        <v>12.0</v>
      </c>
      <c r="Z2" s="22">
        <v>10.0</v>
      </c>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ht="15.75" customHeight="1">
      <c r="A3" s="24"/>
      <c r="B3" s="25" t="s">
        <v>30</v>
      </c>
      <c r="C3" s="26"/>
      <c r="D3" s="27">
        <v>200.0</v>
      </c>
      <c r="E3" s="28">
        <v>0.0</v>
      </c>
      <c r="F3" s="29">
        <v>4.0</v>
      </c>
      <c r="G3" s="29">
        <v>4.0</v>
      </c>
      <c r="H3" s="29">
        <v>4.0</v>
      </c>
      <c r="I3" s="29">
        <v>4.0</v>
      </c>
      <c r="J3" s="29">
        <v>4.0</v>
      </c>
      <c r="K3" s="29">
        <v>5.0</v>
      </c>
      <c r="L3" s="29">
        <v>5.0</v>
      </c>
      <c r="M3" s="29">
        <v>5.0</v>
      </c>
      <c r="N3" s="29">
        <v>5.0</v>
      </c>
      <c r="O3" s="29">
        <v>5.0</v>
      </c>
      <c r="P3" s="29">
        <v>10.0</v>
      </c>
      <c r="Q3" s="29">
        <v>10.0</v>
      </c>
      <c r="R3" s="29">
        <v>10.0</v>
      </c>
      <c r="S3" s="29">
        <v>5.0</v>
      </c>
      <c r="T3" s="29">
        <v>2.0</v>
      </c>
      <c r="U3" s="29">
        <v>2.0</v>
      </c>
      <c r="V3" s="29">
        <v>1.0</v>
      </c>
      <c r="W3" s="29">
        <v>1.0</v>
      </c>
      <c r="X3" s="29">
        <v>1.0</v>
      </c>
      <c r="Y3" s="29">
        <v>1.0</v>
      </c>
      <c r="Z3" s="30">
        <v>2.0</v>
      </c>
      <c r="AA3" s="23"/>
      <c r="AB3" s="23"/>
      <c r="AC3" s="23"/>
      <c r="AD3" s="23"/>
      <c r="AE3" s="23"/>
      <c r="AF3" s="23"/>
      <c r="AG3" s="23"/>
      <c r="AH3" s="23"/>
      <c r="AI3" s="23"/>
      <c r="AJ3" s="23"/>
      <c r="AK3" s="23"/>
      <c r="AL3" s="23"/>
      <c r="AM3" s="23"/>
      <c r="AN3" s="23"/>
      <c r="AO3" s="23"/>
      <c r="AP3" s="23"/>
      <c r="AQ3" s="23"/>
      <c r="AR3" s="23"/>
      <c r="AS3" s="23"/>
      <c r="AT3" s="23"/>
      <c r="AU3" s="23"/>
      <c r="AV3" s="23"/>
      <c r="AW3" s="23"/>
    </row>
    <row r="4">
      <c r="A4" s="31">
        <v>1.0</v>
      </c>
      <c r="B4" s="32" t="s">
        <v>31</v>
      </c>
      <c r="C4" s="33"/>
      <c r="D4" s="34">
        <f t="array" ref="D4">INDEX(RecipeMappedExp.csv!$B$4:$B$103,$A4,1)</f>
        <v>540</v>
      </c>
      <c r="E4" s="35">
        <f t="array" ref="E4">IFERROR(INDEX(RecipeMappedExp.csv!$C$4:$X$103,$A4,1 + E$1),"")</f>
        <v>180</v>
      </c>
      <c r="F4" s="36">
        <f t="array" ref="F4">IFERROR(INDEX(RecipeMappedExp.csv!$C$4:$X$103,$A4,1 + F$1),"")</f>
        <v>172</v>
      </c>
      <c r="G4" s="36">
        <f t="array" ref="G4">IFERROR(INDEX(RecipeMappedExp.csv!$C$4:$X$103,$A4,1 + G$1),"")</f>
        <v>165</v>
      </c>
      <c r="H4" s="36">
        <f t="array" ref="H4">IFERROR(INDEX(RecipeMappedExp.csv!$C$4:$X$103,$A4,1 + H$1),"")</f>
        <v>158</v>
      </c>
      <c r="I4" s="37">
        <f t="array" ref="I4">IFERROR(INDEX(RecipeMappedExp.csv!$C$4:$X$103,$A4,1 + I$1),"")</f>
        <v>151</v>
      </c>
      <c r="J4" s="36">
        <f t="array" ref="J4">IFERROR(INDEX(RecipeMappedExp.csv!$C$4:$X$103,$A4,1 + J$1),"")</f>
        <v>144</v>
      </c>
      <c r="K4" s="36">
        <f t="array" ref="K4">IFERROR(INDEX(RecipeMappedExp.csv!$C$4:$X$103,$A4,1 + K$1),"")</f>
        <v>135</v>
      </c>
      <c r="L4" s="38">
        <f t="array" ref="L4">IFERROR(INDEX(RecipeMappedExp.csv!$C$4:$X$103,$A4,1 + L$1),"")</f>
        <v>126</v>
      </c>
      <c r="M4" s="37">
        <f t="array" ref="M4">IFERROR(INDEX(RecipeMappedExp.csv!$C$4:$X$103,$A4,1 + M$1),"")</f>
        <v>117</v>
      </c>
      <c r="N4" s="38">
        <f t="array" ref="N4">IFERROR(INDEX(RecipeMappedExp.csv!$C$4:$X$103,$A4,1 + N$1),"")</f>
        <v>108</v>
      </c>
      <c r="O4" s="38">
        <f t="array" ref="O4">IFERROR(INDEX(RecipeMappedExp.csv!$C$4:$X$103,$A4,1 + O$1),"")</f>
        <v>99</v>
      </c>
      <c r="P4" s="38">
        <f t="array" ref="P4">IFERROR(INDEX(RecipeMappedExp.csv!$C$4:$X$103,$A4,1 + P$1),"")</f>
        <v>81</v>
      </c>
      <c r="Q4" s="38">
        <f t="array" ref="Q4">IFERROR(INDEX(RecipeMappedExp.csv!$C$4:$X$103,$A4,1 + Q$1),"")</f>
        <v>63</v>
      </c>
      <c r="R4" s="38">
        <f t="array" ref="R4">IFERROR(INDEX(RecipeMappedExp.csv!$C$4:$X$103,$A4,1 + R$1),"")</f>
        <v>45</v>
      </c>
      <c r="S4" s="38">
        <f t="array" ref="S4">IFERROR(INDEX(RecipeMappedExp.csv!$C$4:$X$103,$A4,1 + S$1),"")</f>
        <v>36</v>
      </c>
      <c r="T4" s="38">
        <f t="array" ref="T4">IFERROR(INDEX(RecipeMappedExp.csv!$C$4:$X$103,$A4,1 + T$1),"")</f>
        <v>32</v>
      </c>
      <c r="U4" s="38">
        <f t="array" ref="U4">IFERROR(INDEX(RecipeMappedExp.csv!$C$4:$X$103,$A4,1 + U$1),"")</f>
        <v>28</v>
      </c>
      <c r="V4" s="38">
        <f t="array" ref="V4">IFERROR(INDEX(RecipeMappedExp.csv!$C$4:$X$103,$A4,1 + V$1),"")</f>
        <v>27</v>
      </c>
      <c r="W4" s="39">
        <f t="array" ref="W4">IFERROR(INDEX(RecipeMappedExp.csv!$C$4:$X$103,$A4,1 + W$1),"")</f>
        <v>25</v>
      </c>
      <c r="X4" s="38">
        <f t="array" ref="X4">IFERROR(INDEX(RecipeMappedExp.csv!$C$4:$X$103,$A4,1 + X$1),"")</f>
        <v>23</v>
      </c>
      <c r="Y4" s="36">
        <f t="array" ref="Y4">IFERROR(INDEX(RecipeMappedExp.csv!$C$4:$X$103,$A4,1 + Y$1),"")</f>
        <v>21</v>
      </c>
      <c r="Z4" s="40">
        <f t="array" ref="Z4">IFERROR(INDEX(RecipeMappedExp.csv!$C$4:$X$103,$A4,1 + Z$1),"")</f>
        <v>18</v>
      </c>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row>
    <row r="5">
      <c r="A5" s="16"/>
      <c r="B5" s="17" t="s">
        <v>32</v>
      </c>
      <c r="C5" s="18"/>
      <c r="D5" s="42">
        <f>D4</f>
        <v>540</v>
      </c>
      <c r="E5" s="20">
        <f t="array" ref="E5:Z5">FLOOR($D4 / 3 * $E$2:$Z$2 / 100,1)</f>
        <v>180</v>
      </c>
      <c r="F5" s="21">
        <v>172.0</v>
      </c>
      <c r="G5" s="21">
        <v>165.0</v>
      </c>
      <c r="H5" s="21">
        <v>158.0</v>
      </c>
      <c r="I5" s="21">
        <v>151.0</v>
      </c>
      <c r="J5" s="21">
        <v>144.0</v>
      </c>
      <c r="K5" s="21">
        <v>135.0</v>
      </c>
      <c r="L5" s="43">
        <v>126.0</v>
      </c>
      <c r="M5" s="43">
        <v>117.0</v>
      </c>
      <c r="N5" s="43">
        <v>108.0</v>
      </c>
      <c r="O5" s="43">
        <v>99.0</v>
      </c>
      <c r="P5" s="43">
        <v>81.0</v>
      </c>
      <c r="Q5" s="43">
        <v>63.0</v>
      </c>
      <c r="R5" s="43">
        <v>45.0</v>
      </c>
      <c r="S5" s="43">
        <v>36.0</v>
      </c>
      <c r="T5" s="43">
        <v>32.0</v>
      </c>
      <c r="U5" s="43">
        <v>28.0</v>
      </c>
      <c r="V5" s="43">
        <v>27.0</v>
      </c>
      <c r="W5" s="43">
        <v>25.0</v>
      </c>
      <c r="X5" s="43">
        <v>23.0</v>
      </c>
      <c r="Y5" s="43">
        <v>21.0</v>
      </c>
      <c r="Z5" s="44">
        <v>18.0</v>
      </c>
      <c r="AA5" s="23" t="b">
        <f t="array" ref="AA5:AW5">IF($D5:$Z5 = $D4:$Z4,TRUE,FALSE)</f>
        <v>1</v>
      </c>
      <c r="AB5" s="23" t="b">
        <v>1</v>
      </c>
      <c r="AC5" s="23" t="b">
        <v>1</v>
      </c>
      <c r="AD5" s="23" t="b">
        <v>1</v>
      </c>
      <c r="AE5" s="23" t="b">
        <v>1</v>
      </c>
      <c r="AF5" s="23" t="b">
        <v>1</v>
      </c>
      <c r="AG5" s="23" t="b">
        <v>1</v>
      </c>
      <c r="AH5" s="23" t="b">
        <v>1</v>
      </c>
      <c r="AI5" s="23" t="b">
        <v>1</v>
      </c>
      <c r="AJ5" s="23" t="b">
        <v>1</v>
      </c>
      <c r="AK5" s="23" t="b">
        <v>1</v>
      </c>
      <c r="AL5" s="23" t="b">
        <v>1</v>
      </c>
      <c r="AM5" s="23" t="b">
        <v>1</v>
      </c>
      <c r="AN5" s="23" t="b">
        <v>1</v>
      </c>
      <c r="AO5" s="23" t="b">
        <v>1</v>
      </c>
      <c r="AP5" s="23" t="b">
        <v>1</v>
      </c>
      <c r="AQ5" s="23" t="b">
        <v>1</v>
      </c>
      <c r="AR5" s="23" t="b">
        <v>1</v>
      </c>
      <c r="AS5" s="23" t="b">
        <v>1</v>
      </c>
      <c r="AT5" s="23" t="b">
        <v>1</v>
      </c>
      <c r="AU5" s="23" t="b">
        <v>1</v>
      </c>
      <c r="AV5" s="23" t="b">
        <v>1</v>
      </c>
      <c r="AW5" s="23" t="b">
        <v>1</v>
      </c>
      <c r="AX5" s="23"/>
      <c r="AY5" s="23"/>
      <c r="AZ5" s="23"/>
      <c r="BA5" s="23"/>
      <c r="BB5" s="23"/>
      <c r="BC5" s="23"/>
      <c r="BD5" s="23"/>
      <c r="BE5" s="23"/>
      <c r="BF5" s="23"/>
      <c r="BG5" s="23"/>
      <c r="BH5" s="23"/>
    </row>
    <row r="6">
      <c r="A6" s="45"/>
      <c r="B6" s="46" t="s">
        <v>33</v>
      </c>
      <c r="C6" s="47"/>
      <c r="D6" s="48">
        <f t="array" ref="D6:Z6">IFERROR(ROUND(D4:Z4 / $E4 * 100,0),"")</f>
        <v>300</v>
      </c>
      <c r="E6" s="49">
        <v>100.0</v>
      </c>
      <c r="F6" s="50">
        <v>96.0</v>
      </c>
      <c r="G6" s="50">
        <v>92.0</v>
      </c>
      <c r="H6" s="50">
        <v>88.0</v>
      </c>
      <c r="I6" s="50">
        <v>84.0</v>
      </c>
      <c r="J6" s="50">
        <v>80.0</v>
      </c>
      <c r="K6" s="50">
        <v>75.0</v>
      </c>
      <c r="L6" s="51">
        <v>70.0</v>
      </c>
      <c r="M6" s="51">
        <v>65.0</v>
      </c>
      <c r="N6" s="51">
        <v>60.0</v>
      </c>
      <c r="O6" s="51">
        <v>55.0</v>
      </c>
      <c r="P6" s="51">
        <v>45.0</v>
      </c>
      <c r="Q6" s="51">
        <v>35.0</v>
      </c>
      <c r="R6" s="51">
        <v>25.0</v>
      </c>
      <c r="S6" s="51">
        <v>20.0</v>
      </c>
      <c r="T6" s="51">
        <v>18.0</v>
      </c>
      <c r="U6" s="51">
        <v>16.0</v>
      </c>
      <c r="V6" s="51">
        <v>15.0</v>
      </c>
      <c r="W6" s="51">
        <v>14.0</v>
      </c>
      <c r="X6" s="51">
        <v>13.0</v>
      </c>
      <c r="Y6" s="51">
        <v>12.0</v>
      </c>
      <c r="Z6" s="52">
        <v>10.0</v>
      </c>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row>
    <row r="7">
      <c r="A7" s="53">
        <v>2.0</v>
      </c>
      <c r="B7" s="54" t="s">
        <v>31</v>
      </c>
      <c r="C7" s="55"/>
      <c r="D7" s="56">
        <f t="array" ref="D7">INDEX(RecipeMappedExp.csv!$B$4:$B$103,$A7,1)</f>
        <v>582</v>
      </c>
      <c r="E7" s="57">
        <f t="array" ref="E7">IFERROR(INDEX(RecipeMappedExp.csv!$C$4:$X$103,$A7,1 + E$1),"")</f>
        <v>194</v>
      </c>
      <c r="F7" s="58">
        <f t="array" ref="F7">IFERROR(INDEX(RecipeMappedExp.csv!$C$4:$X$103,$A7,1 + F$1),"")</f>
        <v>186</v>
      </c>
      <c r="G7" s="58">
        <f t="array" ref="G7">IFERROR(INDEX(RecipeMappedExp.csv!$C$4:$X$103,$A7,1 + G$1),"")</f>
        <v>178</v>
      </c>
      <c r="H7" s="58">
        <f t="array" ref="H7">IFERROR(INDEX(RecipeMappedExp.csv!$C$4:$X$103,$A7,1 + H$1),"")</f>
        <v>170</v>
      </c>
      <c r="I7" s="59">
        <f t="array" ref="I7">IFERROR(INDEX(RecipeMappedExp.csv!$C$4:$X$103,$A7,1 + I$1),"")</f>
        <v>162</v>
      </c>
      <c r="J7" s="58">
        <f t="array" ref="J7">IFERROR(INDEX(RecipeMappedExp.csv!$C$4:$X$103,$A7,1 + J$1),"")</f>
        <v>155</v>
      </c>
      <c r="K7" s="58">
        <f t="array" ref="K7">IFERROR(INDEX(RecipeMappedExp.csv!$C$4:$X$103,$A7,1 + K$1),"")</f>
        <v>145</v>
      </c>
      <c r="L7" s="60">
        <f t="array" ref="L7">IFERROR(INDEX(RecipeMappedExp.csv!$C$4:$X$103,$A7,1 + L$1),"")</f>
        <v>135</v>
      </c>
      <c r="M7" s="59">
        <f t="array" ref="M7">IFERROR(INDEX(RecipeMappedExp.csv!$C$4:$X$103,$A7,1 + M$1),"")</f>
        <v>126</v>
      </c>
      <c r="N7" s="60">
        <f t="array" ref="N7">IFERROR(INDEX(RecipeMappedExp.csv!$C$4:$X$103,$A7,1 + N$1),"")</f>
        <v>116</v>
      </c>
      <c r="O7" s="60">
        <f t="array" ref="O7">IFERROR(INDEX(RecipeMappedExp.csv!$C$4:$X$103,$A7,1 + O$1),"")</f>
        <v>106</v>
      </c>
      <c r="P7" s="60">
        <f t="array" ref="P7">IFERROR(INDEX(RecipeMappedExp.csv!$C$4:$X$103,$A7,1 + P$1),"")</f>
        <v>87</v>
      </c>
      <c r="Q7" s="60">
        <f t="array" ref="Q7">IFERROR(INDEX(RecipeMappedExp.csv!$C$4:$X$103,$A7,1 + Q$1),"")</f>
        <v>67</v>
      </c>
      <c r="R7" s="60">
        <f t="array" ref="R7">IFERROR(INDEX(RecipeMappedExp.csv!$C$4:$X$103,$A7,1 + R$1),"")</f>
        <v>48</v>
      </c>
      <c r="S7" s="60">
        <f t="array" ref="S7">IFERROR(INDEX(RecipeMappedExp.csv!$C$4:$X$103,$A7,1 + S$1),"")</f>
        <v>38</v>
      </c>
      <c r="T7" s="60">
        <f t="array" ref="T7">IFERROR(INDEX(RecipeMappedExp.csv!$C$4:$X$103,$A7,1 + T$1),"")</f>
        <v>34</v>
      </c>
      <c r="U7" s="60">
        <f t="array" ref="U7">IFERROR(INDEX(RecipeMappedExp.csv!$C$4:$X$103,$A7,1 + U$1),"")</f>
        <v>31</v>
      </c>
      <c r="V7" s="60">
        <f t="array" ref="V7">IFERROR(INDEX(RecipeMappedExp.csv!$C$4:$X$103,$A7,1 + V$1),"")</f>
        <v>29</v>
      </c>
      <c r="W7" s="61">
        <f t="array" ref="W7">IFERROR(INDEX(RecipeMappedExp.csv!$C$4:$X$103,$A7,1 + W$1),"")</f>
        <v>27</v>
      </c>
      <c r="X7" s="60">
        <f t="array" ref="X7">IFERROR(INDEX(RecipeMappedExp.csv!$C$4:$X$103,$A7,1 + X$1),"")</f>
        <v>25</v>
      </c>
      <c r="Y7" s="58">
        <f t="array" ref="Y7">IFERROR(INDEX(RecipeMappedExp.csv!$C$4:$X$103,$A7,1 + Y$1),"")</f>
        <v>23</v>
      </c>
      <c r="Z7" s="62">
        <f t="array" ref="Z7">IFERROR(INDEX(RecipeMappedExp.csv!$C$4:$X$103,$A7,1 + Z$1),"")</f>
        <v>19</v>
      </c>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row>
    <row r="8">
      <c r="A8" s="16"/>
      <c r="B8" s="17" t="s">
        <v>32</v>
      </c>
      <c r="C8" s="18"/>
      <c r="D8" s="42">
        <f>D7</f>
        <v>582</v>
      </c>
      <c r="E8" s="20">
        <f t="array" ref="E8:Z8">FLOOR($D7 / 3 * $E$2:$Z$2 / 100,1)</f>
        <v>194</v>
      </c>
      <c r="F8" s="21">
        <v>186.0</v>
      </c>
      <c r="G8" s="21">
        <v>178.0</v>
      </c>
      <c r="H8" s="21">
        <v>170.0</v>
      </c>
      <c r="I8" s="21">
        <v>162.0</v>
      </c>
      <c r="J8" s="21">
        <v>155.0</v>
      </c>
      <c r="K8" s="21">
        <v>145.0</v>
      </c>
      <c r="L8" s="43">
        <v>135.0</v>
      </c>
      <c r="M8" s="43">
        <v>126.0</v>
      </c>
      <c r="N8" s="43">
        <v>116.0</v>
      </c>
      <c r="O8" s="43">
        <v>106.0</v>
      </c>
      <c r="P8" s="43">
        <v>87.0</v>
      </c>
      <c r="Q8" s="43">
        <v>67.0</v>
      </c>
      <c r="R8" s="43">
        <v>48.0</v>
      </c>
      <c r="S8" s="43">
        <v>38.0</v>
      </c>
      <c r="T8" s="43">
        <v>34.0</v>
      </c>
      <c r="U8" s="43">
        <v>31.0</v>
      </c>
      <c r="V8" s="43">
        <v>29.0</v>
      </c>
      <c r="W8" s="43">
        <v>27.0</v>
      </c>
      <c r="X8" s="43">
        <v>25.0</v>
      </c>
      <c r="Y8" s="43">
        <v>23.0</v>
      </c>
      <c r="Z8" s="44">
        <v>19.0</v>
      </c>
      <c r="AA8" s="23" t="b">
        <f t="array" ref="AA8:AW8">IF($D8:$Z8 = $D7:$Z7,TRUE,FALSE)</f>
        <v>1</v>
      </c>
      <c r="AB8" s="23" t="b">
        <v>1</v>
      </c>
      <c r="AC8" s="23" t="b">
        <v>1</v>
      </c>
      <c r="AD8" s="23" t="b">
        <v>1</v>
      </c>
      <c r="AE8" s="23" t="b">
        <v>1</v>
      </c>
      <c r="AF8" s="23" t="b">
        <v>1</v>
      </c>
      <c r="AG8" s="23" t="b">
        <v>1</v>
      </c>
      <c r="AH8" s="23" t="b">
        <v>1</v>
      </c>
      <c r="AI8" s="23" t="b">
        <v>1</v>
      </c>
      <c r="AJ8" s="23" t="b">
        <v>1</v>
      </c>
      <c r="AK8" s="23" t="b">
        <v>1</v>
      </c>
      <c r="AL8" s="23" t="b">
        <v>1</v>
      </c>
      <c r="AM8" s="23" t="b">
        <v>1</v>
      </c>
      <c r="AN8" s="23" t="b">
        <v>1</v>
      </c>
      <c r="AO8" s="23" t="b">
        <v>1</v>
      </c>
      <c r="AP8" s="23" t="b">
        <v>1</v>
      </c>
      <c r="AQ8" s="23" t="b">
        <v>1</v>
      </c>
      <c r="AR8" s="23" t="b">
        <v>1</v>
      </c>
      <c r="AS8" s="23" t="b">
        <v>1</v>
      </c>
      <c r="AT8" s="23" t="b">
        <v>1</v>
      </c>
      <c r="AU8" s="23" t="b">
        <v>1</v>
      </c>
      <c r="AV8" s="23" t="b">
        <v>1</v>
      </c>
      <c r="AW8" s="23" t="b">
        <v>1</v>
      </c>
      <c r="AX8" s="23"/>
      <c r="AY8" s="23"/>
      <c r="AZ8" s="23"/>
      <c r="BA8" s="23"/>
      <c r="BB8" s="23"/>
      <c r="BC8" s="23"/>
      <c r="BD8" s="23"/>
      <c r="BE8" s="23"/>
      <c r="BF8" s="23"/>
      <c r="BG8" s="23"/>
      <c r="BH8" s="23"/>
    </row>
    <row r="9">
      <c r="A9" s="45"/>
      <c r="B9" s="46" t="s">
        <v>33</v>
      </c>
      <c r="C9" s="47"/>
      <c r="D9" s="48">
        <f t="array" ref="D9:Z9">IFERROR(ROUND(D7:Z7 / $E7 * 100,0),"")</f>
        <v>300</v>
      </c>
      <c r="E9" s="49">
        <v>100.0</v>
      </c>
      <c r="F9" s="50">
        <v>96.0</v>
      </c>
      <c r="G9" s="50">
        <v>92.0</v>
      </c>
      <c r="H9" s="50">
        <v>88.0</v>
      </c>
      <c r="I9" s="50">
        <v>84.0</v>
      </c>
      <c r="J9" s="50">
        <v>80.0</v>
      </c>
      <c r="K9" s="50">
        <v>75.0</v>
      </c>
      <c r="L9" s="51">
        <v>70.0</v>
      </c>
      <c r="M9" s="51">
        <v>65.0</v>
      </c>
      <c r="N9" s="51">
        <v>60.0</v>
      </c>
      <c r="O9" s="51">
        <v>55.0</v>
      </c>
      <c r="P9" s="51">
        <v>45.0</v>
      </c>
      <c r="Q9" s="51">
        <v>35.0</v>
      </c>
      <c r="R9" s="51">
        <v>25.0</v>
      </c>
      <c r="S9" s="51">
        <v>20.0</v>
      </c>
      <c r="T9" s="51">
        <v>18.0</v>
      </c>
      <c r="U9" s="51">
        <v>16.0</v>
      </c>
      <c r="V9" s="51">
        <v>15.0</v>
      </c>
      <c r="W9" s="51">
        <v>14.0</v>
      </c>
      <c r="X9" s="51">
        <v>13.0</v>
      </c>
      <c r="Y9" s="51">
        <v>12.0</v>
      </c>
      <c r="Z9" s="52">
        <v>10.0</v>
      </c>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row>
    <row r="10">
      <c r="A10" s="53">
        <v>3.0</v>
      </c>
      <c r="B10" s="54" t="s">
        <v>31</v>
      </c>
      <c r="C10" s="55"/>
      <c r="D10" s="56">
        <f t="array" ref="D10">INDEX(RecipeMappedExp.csv!$B$4:$B$103,$A10,1)</f>
        <v>630</v>
      </c>
      <c r="E10" s="57">
        <f t="array" ref="E10">IFERROR(INDEX(RecipeMappedExp.csv!$C$4:$X$103,$A10,1 + E$1),"")</f>
        <v>210</v>
      </c>
      <c r="F10" s="58">
        <f t="array" ref="F10">IFERROR(INDEX(RecipeMappedExp.csv!$C$4:$X$103,$A10,1 + F$1),"")</f>
        <v>201</v>
      </c>
      <c r="G10" s="58">
        <f t="array" ref="G10">IFERROR(INDEX(RecipeMappedExp.csv!$C$4:$X$103,$A10,1 + G$1),"")</f>
        <v>193</v>
      </c>
      <c r="H10" s="58">
        <f t="array" ref="H10">IFERROR(INDEX(RecipeMappedExp.csv!$C$4:$X$103,$A10,1 + H$1),"")</f>
        <v>184</v>
      </c>
      <c r="I10" s="59">
        <f t="array" ref="I10">IFERROR(INDEX(RecipeMappedExp.csv!$C$4:$X$103,$A10,1 + I$1),"")</f>
        <v>176</v>
      </c>
      <c r="J10" s="58">
        <f t="array" ref="J10">IFERROR(INDEX(RecipeMappedExp.csv!$C$4:$X$103,$A10,1 + J$1),"")</f>
        <v>168</v>
      </c>
      <c r="K10" s="58">
        <f t="array" ref="K10">IFERROR(INDEX(RecipeMappedExp.csv!$C$4:$X$103,$A10,1 + K$1),"")</f>
        <v>157</v>
      </c>
      <c r="L10" s="60">
        <f t="array" ref="L10">IFERROR(INDEX(RecipeMappedExp.csv!$C$4:$X$103,$A10,1 + L$1),"")</f>
        <v>147</v>
      </c>
      <c r="M10" s="59">
        <f t="array" ref="M10">IFERROR(INDEX(RecipeMappedExp.csv!$C$4:$X$103,$A10,1 + M$1),"")</f>
        <v>136</v>
      </c>
      <c r="N10" s="60">
        <f t="array" ref="N10">IFERROR(INDEX(RecipeMappedExp.csv!$C$4:$X$103,$A10,1 + N$1),"")</f>
        <v>126</v>
      </c>
      <c r="O10" s="60">
        <f t="array" ref="O10">IFERROR(INDEX(RecipeMappedExp.csv!$C$4:$X$103,$A10,1 + O$1),"")</f>
        <v>115</v>
      </c>
      <c r="P10" s="60">
        <f t="array" ref="P10">IFERROR(INDEX(RecipeMappedExp.csv!$C$4:$X$103,$A10,1 + P$1),"")</f>
        <v>94</v>
      </c>
      <c r="Q10" s="60">
        <f t="array" ref="Q10">IFERROR(INDEX(RecipeMappedExp.csv!$C$4:$X$103,$A10,1 + Q$1),"")</f>
        <v>73</v>
      </c>
      <c r="R10" s="60">
        <f t="array" ref="R10">IFERROR(INDEX(RecipeMappedExp.csv!$C$4:$X$103,$A10,1 + R$1),"")</f>
        <v>52</v>
      </c>
      <c r="S10" s="60">
        <f t="array" ref="S10">IFERROR(INDEX(RecipeMappedExp.csv!$C$4:$X$103,$A10,1 + S$1),"")</f>
        <v>42</v>
      </c>
      <c r="T10" s="60">
        <f t="array" ref="T10">IFERROR(INDEX(RecipeMappedExp.csv!$C$4:$X$103,$A10,1 + T$1),"")</f>
        <v>37</v>
      </c>
      <c r="U10" s="60">
        <f t="array" ref="U10">IFERROR(INDEX(RecipeMappedExp.csv!$C$4:$X$103,$A10,1 + U$1),"")</f>
        <v>33</v>
      </c>
      <c r="V10" s="60">
        <f t="array" ref="V10">IFERROR(INDEX(RecipeMappedExp.csv!$C$4:$X$103,$A10,1 + V$1),"")</f>
        <v>31</v>
      </c>
      <c r="W10" s="61">
        <f t="array" ref="W10">IFERROR(INDEX(RecipeMappedExp.csv!$C$4:$X$103,$A10,1 + W$1),"")</f>
        <v>29</v>
      </c>
      <c r="X10" s="60">
        <f t="array" ref="X10">IFERROR(INDEX(RecipeMappedExp.csv!$C$4:$X$103,$A10,1 + X$1),"")</f>
        <v>27</v>
      </c>
      <c r="Y10" s="58">
        <f t="array" ref="Y10">IFERROR(INDEX(RecipeMappedExp.csv!$C$4:$X$103,$A10,1 + Y$1),"")</f>
        <v>25</v>
      </c>
      <c r="Z10" s="62">
        <f t="array" ref="Z10">IFERROR(INDEX(RecipeMappedExp.csv!$C$4:$X$103,$A10,1 + Z$1),"")</f>
        <v>21</v>
      </c>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row>
    <row r="11">
      <c r="A11" s="16"/>
      <c r="B11" s="17" t="s">
        <v>32</v>
      </c>
      <c r="C11" s="18"/>
      <c r="D11" s="42">
        <f>D10</f>
        <v>630</v>
      </c>
      <c r="E11" s="20">
        <f t="array" ref="E11:Z11">FLOOR($D10 / 3 * $E$2:$Z$2 / 100,1)</f>
        <v>210</v>
      </c>
      <c r="F11" s="21">
        <v>201.0</v>
      </c>
      <c r="G11" s="21">
        <v>193.0</v>
      </c>
      <c r="H11" s="21">
        <v>184.0</v>
      </c>
      <c r="I11" s="21">
        <v>176.0</v>
      </c>
      <c r="J11" s="21">
        <v>168.0</v>
      </c>
      <c r="K11" s="21">
        <v>157.0</v>
      </c>
      <c r="L11" s="43">
        <v>147.0</v>
      </c>
      <c r="M11" s="43">
        <v>136.0</v>
      </c>
      <c r="N11" s="43">
        <v>126.0</v>
      </c>
      <c r="O11" s="43">
        <v>115.0</v>
      </c>
      <c r="P11" s="43">
        <v>94.0</v>
      </c>
      <c r="Q11" s="43">
        <v>73.0</v>
      </c>
      <c r="R11" s="43">
        <v>52.0</v>
      </c>
      <c r="S11" s="43">
        <v>42.0</v>
      </c>
      <c r="T11" s="43">
        <v>37.0</v>
      </c>
      <c r="U11" s="43">
        <v>33.0</v>
      </c>
      <c r="V11" s="43">
        <v>31.0</v>
      </c>
      <c r="W11" s="43">
        <v>29.0</v>
      </c>
      <c r="X11" s="43">
        <v>27.0</v>
      </c>
      <c r="Y11" s="43">
        <v>25.0</v>
      </c>
      <c r="Z11" s="44">
        <v>21.0</v>
      </c>
      <c r="AA11" s="23" t="b">
        <f t="array" ref="AA11:AW11">IF($D11:$Z11 = $D10:$Z10,TRUE,FALSE)</f>
        <v>1</v>
      </c>
      <c r="AB11" s="23" t="b">
        <v>1</v>
      </c>
      <c r="AC11" s="23" t="b">
        <v>1</v>
      </c>
      <c r="AD11" s="23" t="b">
        <v>1</v>
      </c>
      <c r="AE11" s="23" t="b">
        <v>1</v>
      </c>
      <c r="AF11" s="23" t="b">
        <v>1</v>
      </c>
      <c r="AG11" s="23" t="b">
        <v>1</v>
      </c>
      <c r="AH11" s="23" t="b">
        <v>1</v>
      </c>
      <c r="AI11" s="23" t="b">
        <v>1</v>
      </c>
      <c r="AJ11" s="23" t="b">
        <v>1</v>
      </c>
      <c r="AK11" s="23" t="b">
        <v>1</v>
      </c>
      <c r="AL11" s="23" t="b">
        <v>1</v>
      </c>
      <c r="AM11" s="23" t="b">
        <v>1</v>
      </c>
      <c r="AN11" s="23" t="b">
        <v>1</v>
      </c>
      <c r="AO11" s="23" t="b">
        <v>1</v>
      </c>
      <c r="AP11" s="23" t="b">
        <v>1</v>
      </c>
      <c r="AQ11" s="23" t="b">
        <v>1</v>
      </c>
      <c r="AR11" s="23" t="b">
        <v>1</v>
      </c>
      <c r="AS11" s="23" t="b">
        <v>1</v>
      </c>
      <c r="AT11" s="23" t="b">
        <v>1</v>
      </c>
      <c r="AU11" s="23" t="b">
        <v>1</v>
      </c>
      <c r="AV11" s="23" t="b">
        <v>1</v>
      </c>
      <c r="AW11" s="23" t="b">
        <v>1</v>
      </c>
      <c r="AX11" s="23"/>
      <c r="AY11" s="23"/>
      <c r="AZ11" s="23"/>
      <c r="BA11" s="23"/>
      <c r="BB11" s="23"/>
      <c r="BC11" s="23"/>
      <c r="BD11" s="23"/>
      <c r="BE11" s="23"/>
      <c r="BF11" s="23"/>
      <c r="BG11" s="23"/>
      <c r="BH11" s="23"/>
    </row>
    <row r="12">
      <c r="A12" s="45"/>
      <c r="B12" s="46" t="s">
        <v>33</v>
      </c>
      <c r="C12" s="47"/>
      <c r="D12" s="48">
        <f t="array" ref="D12:Z12">IFERROR(ROUND(D10:Z10 / $E10 * 100,0),"")</f>
        <v>300</v>
      </c>
      <c r="E12" s="49">
        <v>100.0</v>
      </c>
      <c r="F12" s="50">
        <v>96.0</v>
      </c>
      <c r="G12" s="50">
        <v>92.0</v>
      </c>
      <c r="H12" s="50">
        <v>88.0</v>
      </c>
      <c r="I12" s="50">
        <v>84.0</v>
      </c>
      <c r="J12" s="50">
        <v>80.0</v>
      </c>
      <c r="K12" s="50">
        <v>75.0</v>
      </c>
      <c r="L12" s="51">
        <v>70.0</v>
      </c>
      <c r="M12" s="51">
        <v>65.0</v>
      </c>
      <c r="N12" s="51">
        <v>60.0</v>
      </c>
      <c r="O12" s="51">
        <v>55.0</v>
      </c>
      <c r="P12" s="51">
        <v>45.0</v>
      </c>
      <c r="Q12" s="51">
        <v>35.0</v>
      </c>
      <c r="R12" s="51">
        <v>25.0</v>
      </c>
      <c r="S12" s="51">
        <v>20.0</v>
      </c>
      <c r="T12" s="51">
        <v>18.0</v>
      </c>
      <c r="U12" s="51">
        <v>16.0</v>
      </c>
      <c r="V12" s="51">
        <v>15.0</v>
      </c>
      <c r="W12" s="51">
        <v>14.0</v>
      </c>
      <c r="X12" s="51">
        <v>13.0</v>
      </c>
      <c r="Y12" s="51">
        <v>12.0</v>
      </c>
      <c r="Z12" s="52">
        <v>10.0</v>
      </c>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row>
    <row r="13">
      <c r="A13" s="53">
        <v>4.0</v>
      </c>
      <c r="B13" s="54" t="s">
        <v>31</v>
      </c>
      <c r="C13" s="55"/>
      <c r="D13" s="56">
        <f t="array" ref="D13">INDEX(RecipeMappedExp.csv!$B$4:$B$103,$A13,1)</f>
        <v>795</v>
      </c>
      <c r="E13" s="57">
        <f t="array" ref="E13">IFERROR(INDEX(RecipeMappedExp.csv!$C$4:$X$103,$A13,1 + E$1),"")</f>
        <v>265</v>
      </c>
      <c r="F13" s="58">
        <f t="array" ref="F13">IFERROR(INDEX(RecipeMappedExp.csv!$C$4:$X$103,$A13,1 + F$1),"")</f>
        <v>254</v>
      </c>
      <c r="G13" s="58">
        <f t="array" ref="G13">IFERROR(INDEX(RecipeMappedExp.csv!$C$4:$X$103,$A13,1 + G$1),"")</f>
        <v>243</v>
      </c>
      <c r="H13" s="58">
        <f t="array" ref="H13">IFERROR(INDEX(RecipeMappedExp.csv!$C$4:$X$103,$A13,1 + H$1),"")</f>
        <v>233</v>
      </c>
      <c r="I13" s="59">
        <f t="array" ref="I13">IFERROR(INDEX(RecipeMappedExp.csv!$C$4:$X$103,$A13,1 + I$1),"")</f>
        <v>222</v>
      </c>
      <c r="J13" s="58">
        <f t="array" ref="J13">IFERROR(INDEX(RecipeMappedExp.csv!$C$4:$X$103,$A13,1 + J$1),"")</f>
        <v>212</v>
      </c>
      <c r="K13" s="58">
        <f t="array" ref="K13">IFERROR(INDEX(RecipeMappedExp.csv!$C$4:$X$103,$A13,1 + K$1),"")</f>
        <v>198</v>
      </c>
      <c r="L13" s="60">
        <f t="array" ref="L13">IFERROR(INDEX(RecipeMappedExp.csv!$C$4:$X$103,$A13,1 + L$1),"")</f>
        <v>185</v>
      </c>
      <c r="M13" s="59">
        <f t="array" ref="M13">IFERROR(INDEX(RecipeMappedExp.csv!$C$4:$X$103,$A13,1 + M$1),"")</f>
        <v>172</v>
      </c>
      <c r="N13" s="60">
        <f t="array" ref="N13">IFERROR(INDEX(RecipeMappedExp.csv!$C$4:$X$103,$A13,1 + N$1),"")</f>
        <v>159</v>
      </c>
      <c r="O13" s="60">
        <f t="array" ref="O13">IFERROR(INDEX(RecipeMappedExp.csv!$C$4:$X$103,$A13,1 + O$1),"")</f>
        <v>145</v>
      </c>
      <c r="P13" s="60">
        <f t="array" ref="P13">IFERROR(INDEX(RecipeMappedExp.csv!$C$4:$X$103,$A13,1 + P$1),"")</f>
        <v>119</v>
      </c>
      <c r="Q13" s="60">
        <f t="array" ref="Q13">IFERROR(INDEX(RecipeMappedExp.csv!$C$4:$X$103,$A13,1 + Q$1),"")</f>
        <v>92</v>
      </c>
      <c r="R13" s="60">
        <f t="array" ref="R13">IFERROR(INDEX(RecipeMappedExp.csv!$C$4:$X$103,$A13,1 + R$1),"")</f>
        <v>66</v>
      </c>
      <c r="S13" s="60">
        <f t="array" ref="S13">IFERROR(INDEX(RecipeMappedExp.csv!$C$4:$X$103,$A13,1 + S$1),"")</f>
        <v>53</v>
      </c>
      <c r="T13" s="60">
        <f t="array" ref="T13">IFERROR(INDEX(RecipeMappedExp.csv!$C$4:$X$103,$A13,1 + T$1),"")</f>
        <v>47</v>
      </c>
      <c r="U13" s="60">
        <f t="array" ref="U13">IFERROR(INDEX(RecipeMappedExp.csv!$C$4:$X$103,$A13,1 + U$1),"")</f>
        <v>42</v>
      </c>
      <c r="V13" s="60">
        <f t="array" ref="V13">IFERROR(INDEX(RecipeMappedExp.csv!$C$4:$X$103,$A13,1 + V$1),"")</f>
        <v>39</v>
      </c>
      <c r="W13" s="61">
        <f t="array" ref="W13">IFERROR(INDEX(RecipeMappedExp.csv!$C$4:$X$103,$A13,1 + W$1),"")</f>
        <v>37</v>
      </c>
      <c r="X13" s="60">
        <f t="array" ref="X13">IFERROR(INDEX(RecipeMappedExp.csv!$C$4:$X$103,$A13,1 + X$1),"")</f>
        <v>34</v>
      </c>
      <c r="Y13" s="58">
        <f t="array" ref="Y13">IFERROR(INDEX(RecipeMappedExp.csv!$C$4:$X$103,$A13,1 + Y$1),"")</f>
        <v>31</v>
      </c>
      <c r="Z13" s="62">
        <f t="array" ref="Z13">IFERROR(INDEX(RecipeMappedExp.csv!$C$4:$X$103,$A13,1 + Z$1),"")</f>
        <v>26</v>
      </c>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row>
    <row r="14">
      <c r="A14" s="16"/>
      <c r="B14" s="17" t="s">
        <v>32</v>
      </c>
      <c r="C14" s="18"/>
      <c r="D14" s="42">
        <f>D13</f>
        <v>795</v>
      </c>
      <c r="E14" s="20">
        <f t="array" ref="E14:Z14">FLOOR($D13 / 3 * $E$2:$Z$2 / 100,1)</f>
        <v>265</v>
      </c>
      <c r="F14" s="21">
        <v>254.0</v>
      </c>
      <c r="G14" s="21">
        <v>243.0</v>
      </c>
      <c r="H14" s="21">
        <v>233.0</v>
      </c>
      <c r="I14" s="21">
        <v>222.0</v>
      </c>
      <c r="J14" s="21">
        <v>212.0</v>
      </c>
      <c r="K14" s="21">
        <v>198.0</v>
      </c>
      <c r="L14" s="43">
        <v>185.0</v>
      </c>
      <c r="M14" s="43">
        <v>172.0</v>
      </c>
      <c r="N14" s="43">
        <v>159.0</v>
      </c>
      <c r="O14" s="43">
        <v>145.0</v>
      </c>
      <c r="P14" s="43">
        <v>119.0</v>
      </c>
      <c r="Q14" s="43">
        <v>92.0</v>
      </c>
      <c r="R14" s="43">
        <v>66.0</v>
      </c>
      <c r="S14" s="43">
        <v>53.0</v>
      </c>
      <c r="T14" s="43">
        <v>47.0</v>
      </c>
      <c r="U14" s="43">
        <v>42.0</v>
      </c>
      <c r="V14" s="43">
        <v>39.0</v>
      </c>
      <c r="W14" s="43">
        <v>37.0</v>
      </c>
      <c r="X14" s="43">
        <v>34.0</v>
      </c>
      <c r="Y14" s="43">
        <v>31.0</v>
      </c>
      <c r="Z14" s="44">
        <v>26.0</v>
      </c>
      <c r="AA14" s="23" t="b">
        <f t="array" ref="AA14:AW14">IF($D14:$Z14 = $D13:$Z13,TRUE,FALSE)</f>
        <v>1</v>
      </c>
      <c r="AB14" s="23" t="b">
        <v>1</v>
      </c>
      <c r="AC14" s="23" t="b">
        <v>1</v>
      </c>
      <c r="AD14" s="23" t="b">
        <v>1</v>
      </c>
      <c r="AE14" s="23" t="b">
        <v>1</v>
      </c>
      <c r="AF14" s="23" t="b">
        <v>1</v>
      </c>
      <c r="AG14" s="23" t="b">
        <v>1</v>
      </c>
      <c r="AH14" s="23" t="b">
        <v>1</v>
      </c>
      <c r="AI14" s="23" t="b">
        <v>1</v>
      </c>
      <c r="AJ14" s="23" t="b">
        <v>1</v>
      </c>
      <c r="AK14" s="23" t="b">
        <v>1</v>
      </c>
      <c r="AL14" s="23" t="b">
        <v>1</v>
      </c>
      <c r="AM14" s="23" t="b">
        <v>1</v>
      </c>
      <c r="AN14" s="23" t="b">
        <v>1</v>
      </c>
      <c r="AO14" s="23" t="b">
        <v>1</v>
      </c>
      <c r="AP14" s="23" t="b">
        <v>1</v>
      </c>
      <c r="AQ14" s="23" t="b">
        <v>1</v>
      </c>
      <c r="AR14" s="23" t="b">
        <v>1</v>
      </c>
      <c r="AS14" s="23" t="b">
        <v>1</v>
      </c>
      <c r="AT14" s="23" t="b">
        <v>1</v>
      </c>
      <c r="AU14" s="23" t="b">
        <v>1</v>
      </c>
      <c r="AV14" s="23" t="b">
        <v>1</v>
      </c>
      <c r="AW14" s="23" t="b">
        <v>1</v>
      </c>
      <c r="AX14" s="23"/>
      <c r="AY14" s="23"/>
      <c r="AZ14" s="23"/>
      <c r="BA14" s="23"/>
      <c r="BB14" s="23"/>
      <c r="BC14" s="23"/>
      <c r="BD14" s="23"/>
      <c r="BE14" s="23"/>
      <c r="BF14" s="23"/>
      <c r="BG14" s="23"/>
      <c r="BH14" s="23"/>
    </row>
    <row r="15">
      <c r="A15" s="45"/>
      <c r="B15" s="46" t="s">
        <v>33</v>
      </c>
      <c r="C15" s="47"/>
      <c r="D15" s="48">
        <f t="array" ref="D15:Z15">IFERROR(ROUND(D13:Z13 / $E13 * 100,0),"")</f>
        <v>300</v>
      </c>
      <c r="E15" s="49">
        <v>100.0</v>
      </c>
      <c r="F15" s="50">
        <v>96.0</v>
      </c>
      <c r="G15" s="50">
        <v>92.0</v>
      </c>
      <c r="H15" s="50">
        <v>88.0</v>
      </c>
      <c r="I15" s="50">
        <v>84.0</v>
      </c>
      <c r="J15" s="50">
        <v>80.0</v>
      </c>
      <c r="K15" s="50">
        <v>75.0</v>
      </c>
      <c r="L15" s="51">
        <v>70.0</v>
      </c>
      <c r="M15" s="51">
        <v>65.0</v>
      </c>
      <c r="N15" s="51">
        <v>60.0</v>
      </c>
      <c r="O15" s="51">
        <v>55.0</v>
      </c>
      <c r="P15" s="51">
        <v>45.0</v>
      </c>
      <c r="Q15" s="51">
        <v>35.0</v>
      </c>
      <c r="R15" s="51">
        <v>25.0</v>
      </c>
      <c r="S15" s="51">
        <v>20.0</v>
      </c>
      <c r="T15" s="51">
        <v>18.0</v>
      </c>
      <c r="U15" s="51">
        <v>16.0</v>
      </c>
      <c r="V15" s="51">
        <v>15.0</v>
      </c>
      <c r="W15" s="51">
        <v>14.0</v>
      </c>
      <c r="X15" s="51">
        <v>13.0</v>
      </c>
      <c r="Y15" s="51">
        <v>12.0</v>
      </c>
      <c r="Z15" s="52">
        <v>10.0</v>
      </c>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row>
    <row r="16">
      <c r="A16" s="53">
        <v>5.0</v>
      </c>
      <c r="B16" s="54" t="s">
        <v>31</v>
      </c>
      <c r="C16" s="55"/>
      <c r="D16" s="56">
        <f t="array" ref="D16">INDEX(RecipeMappedExp.csv!$B$4:$B$103,$A16,1)</f>
        <v>996</v>
      </c>
      <c r="E16" s="57">
        <f t="array" ref="E16">IFERROR(INDEX(RecipeMappedExp.csv!$C$4:$X$103,$A16,1 + E$1),"")</f>
        <v>332</v>
      </c>
      <c r="F16" s="58">
        <f t="array" ref="F16">IFERROR(INDEX(RecipeMappedExp.csv!$C$4:$X$103,$A16,1 + F$1),"")</f>
        <v>318</v>
      </c>
      <c r="G16" s="58">
        <f t="array" ref="G16">IFERROR(INDEX(RecipeMappedExp.csv!$C$4:$X$103,$A16,1 + G$1),"")</f>
        <v>305</v>
      </c>
      <c r="H16" s="58">
        <f t="array" ref="H16">IFERROR(INDEX(RecipeMappedExp.csv!$C$4:$X$103,$A16,1 + H$1),"")</f>
        <v>292</v>
      </c>
      <c r="I16" s="59">
        <f t="array" ref="I16">IFERROR(INDEX(RecipeMappedExp.csv!$C$4:$X$103,$A16,1 + I$1),"")</f>
        <v>278</v>
      </c>
      <c r="J16" s="58">
        <f t="array" ref="J16">IFERROR(INDEX(RecipeMappedExp.csv!$C$4:$X$103,$A16,1 + J$1),"")</f>
        <v>265</v>
      </c>
      <c r="K16" s="58">
        <f t="array" ref="K16">IFERROR(INDEX(RecipeMappedExp.csv!$C$4:$X$103,$A16,1 + K$1),"")</f>
        <v>249</v>
      </c>
      <c r="L16" s="60">
        <f t="array" ref="L16">IFERROR(INDEX(RecipeMappedExp.csv!$C$4:$X$103,$A16,1 + L$1),"")</f>
        <v>232</v>
      </c>
      <c r="M16" s="59">
        <f t="array" ref="M16">IFERROR(INDEX(RecipeMappedExp.csv!$C$4:$X$103,$A16,1 + M$1),"")</f>
        <v>215</v>
      </c>
      <c r="N16" s="60">
        <f t="array" ref="N16">IFERROR(INDEX(RecipeMappedExp.csv!$C$4:$X$103,$A16,1 + N$1),"")</f>
        <v>199</v>
      </c>
      <c r="O16" s="60">
        <f t="array" ref="O16">IFERROR(INDEX(RecipeMappedExp.csv!$C$4:$X$103,$A16,1 + O$1),"")</f>
        <v>182</v>
      </c>
      <c r="P16" s="60">
        <f t="array" ref="P16">IFERROR(INDEX(RecipeMappedExp.csv!$C$4:$X$103,$A16,1 + P$1),"")</f>
        <v>149</v>
      </c>
      <c r="Q16" s="60">
        <f t="array" ref="Q16">IFERROR(INDEX(RecipeMappedExp.csv!$C$4:$X$103,$A16,1 + Q$1),"")</f>
        <v>116</v>
      </c>
      <c r="R16" s="60">
        <f t="array" ref="R16">IFERROR(INDEX(RecipeMappedExp.csv!$C$4:$X$103,$A16,1 + R$1),"")</f>
        <v>83</v>
      </c>
      <c r="S16" s="60">
        <f t="array" ref="S16">IFERROR(INDEX(RecipeMappedExp.csv!$C$4:$X$103,$A16,1 + S$1),"")</f>
        <v>66</v>
      </c>
      <c r="T16" s="60">
        <f t="array" ref="T16">IFERROR(INDEX(RecipeMappedExp.csv!$C$4:$X$103,$A16,1 + T$1),"")</f>
        <v>59</v>
      </c>
      <c r="U16" s="60">
        <f t="array" ref="U16">IFERROR(INDEX(RecipeMappedExp.csv!$C$4:$X$103,$A16,1 + U$1),"")</f>
        <v>53</v>
      </c>
      <c r="V16" s="60">
        <f t="array" ref="V16">IFERROR(INDEX(RecipeMappedExp.csv!$C$4:$X$103,$A16,1 + V$1),"")</f>
        <v>49</v>
      </c>
      <c r="W16" s="61">
        <f t="array" ref="W16">IFERROR(INDEX(RecipeMappedExp.csv!$C$4:$X$103,$A16,1 + W$1),"")</f>
        <v>46</v>
      </c>
      <c r="X16" s="60">
        <f t="array" ref="X16">IFERROR(INDEX(RecipeMappedExp.csv!$C$4:$X$103,$A16,1 + X$1),"")</f>
        <v>43</v>
      </c>
      <c r="Y16" s="58">
        <f t="array" ref="Y16">IFERROR(INDEX(RecipeMappedExp.csv!$C$4:$X$103,$A16,1 + Y$1),"")</f>
        <v>39</v>
      </c>
      <c r="Z16" s="62">
        <f t="array" ref="Z16">IFERROR(INDEX(RecipeMappedExp.csv!$C$4:$X$103,$A16,1 + Z$1),"")</f>
        <v>33</v>
      </c>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row>
    <row r="17">
      <c r="A17" s="16"/>
      <c r="B17" s="17" t="s">
        <v>32</v>
      </c>
      <c r="C17" s="18"/>
      <c r="D17" s="42">
        <f>D16</f>
        <v>996</v>
      </c>
      <c r="E17" s="20">
        <f t="array" ref="E17:Z17">FLOOR($D16 / 3 * $E$2:$Z$2 / 100,1)</f>
        <v>332</v>
      </c>
      <c r="F17" s="21">
        <v>318.0</v>
      </c>
      <c r="G17" s="21">
        <v>305.0</v>
      </c>
      <c r="H17" s="21">
        <v>292.0</v>
      </c>
      <c r="I17" s="21">
        <v>278.0</v>
      </c>
      <c r="J17" s="21">
        <v>265.0</v>
      </c>
      <c r="K17" s="21">
        <v>249.0</v>
      </c>
      <c r="L17" s="43">
        <v>232.0</v>
      </c>
      <c r="M17" s="43">
        <v>215.0</v>
      </c>
      <c r="N17" s="43">
        <v>199.0</v>
      </c>
      <c r="O17" s="43">
        <v>182.0</v>
      </c>
      <c r="P17" s="43">
        <v>149.0</v>
      </c>
      <c r="Q17" s="43">
        <v>116.0</v>
      </c>
      <c r="R17" s="43">
        <v>83.0</v>
      </c>
      <c r="S17" s="43">
        <v>66.0</v>
      </c>
      <c r="T17" s="43">
        <v>59.0</v>
      </c>
      <c r="U17" s="43">
        <v>53.0</v>
      </c>
      <c r="V17" s="43">
        <v>49.0</v>
      </c>
      <c r="W17" s="43">
        <v>46.0</v>
      </c>
      <c r="X17" s="43">
        <v>43.0</v>
      </c>
      <c r="Y17" s="43">
        <v>39.0</v>
      </c>
      <c r="Z17" s="44">
        <v>33.0</v>
      </c>
      <c r="AA17" s="23" t="b">
        <f t="array" ref="AA17:AW17">IF($D17:$Z17 = $D16:$Z16,TRUE,FALSE)</f>
        <v>1</v>
      </c>
      <c r="AB17" s="23" t="b">
        <v>1</v>
      </c>
      <c r="AC17" s="23" t="b">
        <v>1</v>
      </c>
      <c r="AD17" s="23" t="b">
        <v>1</v>
      </c>
      <c r="AE17" s="23" t="b">
        <v>1</v>
      </c>
      <c r="AF17" s="23" t="b">
        <v>1</v>
      </c>
      <c r="AG17" s="23" t="b">
        <v>1</v>
      </c>
      <c r="AH17" s="23" t="b">
        <v>1</v>
      </c>
      <c r="AI17" s="23" t="b">
        <v>1</v>
      </c>
      <c r="AJ17" s="23" t="b">
        <v>1</v>
      </c>
      <c r="AK17" s="23" t="b">
        <v>1</v>
      </c>
      <c r="AL17" s="23" t="b">
        <v>1</v>
      </c>
      <c r="AM17" s="23" t="b">
        <v>1</v>
      </c>
      <c r="AN17" s="23" t="b">
        <v>1</v>
      </c>
      <c r="AO17" s="23" t="b">
        <v>1</v>
      </c>
      <c r="AP17" s="23" t="b">
        <v>1</v>
      </c>
      <c r="AQ17" s="23" t="b">
        <v>1</v>
      </c>
      <c r="AR17" s="23" t="b">
        <v>1</v>
      </c>
      <c r="AS17" s="23" t="b">
        <v>1</v>
      </c>
      <c r="AT17" s="23" t="b">
        <v>1</v>
      </c>
      <c r="AU17" s="23" t="b">
        <v>1</v>
      </c>
      <c r="AV17" s="23" t="b">
        <v>1</v>
      </c>
      <c r="AW17" s="23" t="b">
        <v>1</v>
      </c>
      <c r="AX17" s="23"/>
      <c r="AY17" s="23"/>
      <c r="AZ17" s="23"/>
      <c r="BA17" s="23"/>
      <c r="BB17" s="23"/>
      <c r="BC17" s="23"/>
      <c r="BD17" s="23"/>
      <c r="BE17" s="23"/>
      <c r="BF17" s="23"/>
      <c r="BG17" s="23"/>
      <c r="BH17" s="23"/>
    </row>
    <row r="18">
      <c r="A18" s="45"/>
      <c r="B18" s="46" t="s">
        <v>33</v>
      </c>
      <c r="C18" s="47"/>
      <c r="D18" s="48">
        <f t="array" ref="D18:Z18">IFERROR(ROUND(D16:Z16 / $E16 * 100,0),"")</f>
        <v>300</v>
      </c>
      <c r="E18" s="49">
        <v>100.0</v>
      </c>
      <c r="F18" s="50">
        <v>96.0</v>
      </c>
      <c r="G18" s="50">
        <v>92.0</v>
      </c>
      <c r="H18" s="50">
        <v>88.0</v>
      </c>
      <c r="I18" s="50">
        <v>84.0</v>
      </c>
      <c r="J18" s="50">
        <v>80.0</v>
      </c>
      <c r="K18" s="50">
        <v>75.0</v>
      </c>
      <c r="L18" s="51">
        <v>70.0</v>
      </c>
      <c r="M18" s="51">
        <v>65.0</v>
      </c>
      <c r="N18" s="51">
        <v>60.0</v>
      </c>
      <c r="O18" s="51">
        <v>55.0</v>
      </c>
      <c r="P18" s="51">
        <v>45.0</v>
      </c>
      <c r="Q18" s="51">
        <v>35.0</v>
      </c>
      <c r="R18" s="51">
        <v>25.0</v>
      </c>
      <c r="S18" s="51">
        <v>20.0</v>
      </c>
      <c r="T18" s="51">
        <v>18.0</v>
      </c>
      <c r="U18" s="51">
        <v>16.0</v>
      </c>
      <c r="V18" s="51">
        <v>15.0</v>
      </c>
      <c r="W18" s="51">
        <v>14.0</v>
      </c>
      <c r="X18" s="51">
        <v>13.0</v>
      </c>
      <c r="Y18" s="51">
        <v>12.0</v>
      </c>
      <c r="Z18" s="52">
        <v>10.0</v>
      </c>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row>
    <row r="19">
      <c r="A19" s="53">
        <v>6.0</v>
      </c>
      <c r="B19" s="54" t="s">
        <v>31</v>
      </c>
      <c r="C19" s="55"/>
      <c r="D19" s="56">
        <f t="array" ref="D19">INDEX(RecipeMappedExp.csv!$B$4:$B$103,$A19,1)</f>
        <v>1050</v>
      </c>
      <c r="E19" s="57">
        <f t="array" ref="E19">IFERROR(INDEX(RecipeMappedExp.csv!$C$4:$X$103,$A19,1 + E$1),"")</f>
        <v>350</v>
      </c>
      <c r="F19" s="58">
        <f t="array" ref="F19">IFERROR(INDEX(RecipeMappedExp.csv!$C$4:$X$103,$A19,1 + F$1),"")</f>
        <v>336</v>
      </c>
      <c r="G19" s="58">
        <f t="array" ref="G19">IFERROR(INDEX(RecipeMappedExp.csv!$C$4:$X$103,$A19,1 + G$1),"")</f>
        <v>322</v>
      </c>
      <c r="H19" s="58">
        <f t="array" ref="H19">IFERROR(INDEX(RecipeMappedExp.csv!$C$4:$X$103,$A19,1 + H$1),"")</f>
        <v>308</v>
      </c>
      <c r="I19" s="59">
        <f t="array" ref="I19">IFERROR(INDEX(RecipeMappedExp.csv!$C$4:$X$103,$A19,1 + I$1),"")</f>
        <v>294</v>
      </c>
      <c r="J19" s="58">
        <f t="array" ref="J19">IFERROR(INDEX(RecipeMappedExp.csv!$C$4:$X$103,$A19,1 + J$1),"")</f>
        <v>280</v>
      </c>
      <c r="K19" s="58">
        <f t="array" ref="K19">IFERROR(INDEX(RecipeMappedExp.csv!$C$4:$X$103,$A19,1 + K$1),"")</f>
        <v>262</v>
      </c>
      <c r="L19" s="60">
        <f t="array" ref="L19">IFERROR(INDEX(RecipeMappedExp.csv!$C$4:$X$103,$A19,1 + L$1),"")</f>
        <v>245</v>
      </c>
      <c r="M19" s="59">
        <f t="array" ref="M19">IFERROR(INDEX(RecipeMappedExp.csv!$C$4:$X$103,$A19,1 + M$1),"")</f>
        <v>227</v>
      </c>
      <c r="N19" s="60">
        <f t="array" ref="N19">IFERROR(INDEX(RecipeMappedExp.csv!$C$4:$X$103,$A19,1 + N$1),"")</f>
        <v>210</v>
      </c>
      <c r="O19" s="60">
        <f t="array" ref="O19">IFERROR(INDEX(RecipeMappedExp.csv!$C$4:$X$103,$A19,1 + O$1),"")</f>
        <v>192</v>
      </c>
      <c r="P19" s="60">
        <f t="array" ref="P19">IFERROR(INDEX(RecipeMappedExp.csv!$C$4:$X$103,$A19,1 + P$1),"")</f>
        <v>157</v>
      </c>
      <c r="Q19" s="60">
        <f t="array" ref="Q19">IFERROR(INDEX(RecipeMappedExp.csv!$C$4:$X$103,$A19,1 + Q$1),"")</f>
        <v>122</v>
      </c>
      <c r="R19" s="60">
        <f t="array" ref="R19">IFERROR(INDEX(RecipeMappedExp.csv!$C$4:$X$103,$A19,1 + R$1),"")</f>
        <v>87</v>
      </c>
      <c r="S19" s="60">
        <f t="array" ref="S19">IFERROR(INDEX(RecipeMappedExp.csv!$C$4:$X$103,$A19,1 + S$1),"")</f>
        <v>70</v>
      </c>
      <c r="T19" s="60">
        <f t="array" ref="T19">IFERROR(INDEX(RecipeMappedExp.csv!$C$4:$X$103,$A19,1 + T$1),"")</f>
        <v>63</v>
      </c>
      <c r="U19" s="60">
        <f t="array" ref="U19">IFERROR(INDEX(RecipeMappedExp.csv!$C$4:$X$103,$A19,1 + U$1),"")</f>
        <v>56</v>
      </c>
      <c r="V19" s="60">
        <f t="array" ref="V19">IFERROR(INDEX(RecipeMappedExp.csv!$C$4:$X$103,$A19,1 + V$1),"")</f>
        <v>52</v>
      </c>
      <c r="W19" s="61">
        <f t="array" ref="W19">IFERROR(INDEX(RecipeMappedExp.csv!$C$4:$X$103,$A19,1 + W$1),"")</f>
        <v>49</v>
      </c>
      <c r="X19" s="60">
        <f t="array" ref="X19">IFERROR(INDEX(RecipeMappedExp.csv!$C$4:$X$103,$A19,1 + X$1),"")</f>
        <v>45</v>
      </c>
      <c r="Y19" s="58">
        <f t="array" ref="Y19">IFERROR(INDEX(RecipeMappedExp.csv!$C$4:$X$103,$A19,1 + Y$1),"")</f>
        <v>42</v>
      </c>
      <c r="Z19" s="62">
        <f t="array" ref="Z19">IFERROR(INDEX(RecipeMappedExp.csv!$C$4:$X$103,$A19,1 + Z$1),"")</f>
        <v>35</v>
      </c>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row>
    <row r="20">
      <c r="A20" s="16"/>
      <c r="B20" s="17" t="s">
        <v>32</v>
      </c>
      <c r="C20" s="18"/>
      <c r="D20" s="42">
        <f>D19</f>
        <v>1050</v>
      </c>
      <c r="E20" s="20">
        <f t="array" ref="E20:Z20">FLOOR($D19 / 3 * $E$2:$Z$2 / 100,1)</f>
        <v>350</v>
      </c>
      <c r="F20" s="21">
        <v>336.0</v>
      </c>
      <c r="G20" s="21">
        <v>322.0</v>
      </c>
      <c r="H20" s="21">
        <v>308.0</v>
      </c>
      <c r="I20" s="21">
        <v>294.0</v>
      </c>
      <c r="J20" s="21">
        <v>280.0</v>
      </c>
      <c r="K20" s="21">
        <v>262.0</v>
      </c>
      <c r="L20" s="43">
        <v>245.0</v>
      </c>
      <c r="M20" s="43">
        <v>227.0</v>
      </c>
      <c r="N20" s="43">
        <v>210.0</v>
      </c>
      <c r="O20" s="43">
        <v>192.0</v>
      </c>
      <c r="P20" s="43">
        <v>157.0</v>
      </c>
      <c r="Q20" s="43">
        <v>122.0</v>
      </c>
      <c r="R20" s="43">
        <v>87.0</v>
      </c>
      <c r="S20" s="43">
        <v>70.0</v>
      </c>
      <c r="T20" s="43">
        <v>63.0</v>
      </c>
      <c r="U20" s="43">
        <v>56.0</v>
      </c>
      <c r="V20" s="43">
        <v>52.0</v>
      </c>
      <c r="W20" s="43">
        <v>49.0</v>
      </c>
      <c r="X20" s="43">
        <v>45.0</v>
      </c>
      <c r="Y20" s="43">
        <v>42.0</v>
      </c>
      <c r="Z20" s="44">
        <v>35.0</v>
      </c>
      <c r="AA20" s="23" t="b">
        <f t="array" ref="AA20:AW20">IF($D20:$Z20 = $D19:$Z19,TRUE,FALSE)</f>
        <v>1</v>
      </c>
      <c r="AB20" s="23" t="b">
        <v>1</v>
      </c>
      <c r="AC20" s="23" t="b">
        <v>1</v>
      </c>
      <c r="AD20" s="23" t="b">
        <v>1</v>
      </c>
      <c r="AE20" s="23" t="b">
        <v>1</v>
      </c>
      <c r="AF20" s="23" t="b">
        <v>1</v>
      </c>
      <c r="AG20" s="23" t="b">
        <v>1</v>
      </c>
      <c r="AH20" s="23" t="b">
        <v>1</v>
      </c>
      <c r="AI20" s="23" t="b">
        <v>1</v>
      </c>
      <c r="AJ20" s="23" t="b">
        <v>1</v>
      </c>
      <c r="AK20" s="23" t="b">
        <v>1</v>
      </c>
      <c r="AL20" s="23" t="b">
        <v>1</v>
      </c>
      <c r="AM20" s="23" t="b">
        <v>1</v>
      </c>
      <c r="AN20" s="23" t="b">
        <v>1</v>
      </c>
      <c r="AO20" s="23" t="b">
        <v>1</v>
      </c>
      <c r="AP20" s="23" t="b">
        <v>1</v>
      </c>
      <c r="AQ20" s="23" t="b">
        <v>1</v>
      </c>
      <c r="AR20" s="23" t="b">
        <v>1</v>
      </c>
      <c r="AS20" s="23" t="b">
        <v>1</v>
      </c>
      <c r="AT20" s="23" t="b">
        <v>1</v>
      </c>
      <c r="AU20" s="23" t="b">
        <v>1</v>
      </c>
      <c r="AV20" s="23" t="b">
        <v>1</v>
      </c>
      <c r="AW20" s="23" t="b">
        <v>1</v>
      </c>
      <c r="AX20" s="23"/>
      <c r="AY20" s="23"/>
      <c r="AZ20" s="23"/>
      <c r="BA20" s="23"/>
      <c r="BB20" s="23"/>
      <c r="BC20" s="23"/>
      <c r="BD20" s="23"/>
      <c r="BE20" s="23"/>
      <c r="BF20" s="23"/>
      <c r="BG20" s="23"/>
      <c r="BH20" s="23"/>
    </row>
    <row r="21">
      <c r="A21" s="45"/>
      <c r="B21" s="46" t="s">
        <v>33</v>
      </c>
      <c r="C21" s="47"/>
      <c r="D21" s="48">
        <f t="array" ref="D21:Z21">IFERROR(ROUND(D19:Z19 / $E19 * 100,0),"")</f>
        <v>300</v>
      </c>
      <c r="E21" s="49">
        <v>100.0</v>
      </c>
      <c r="F21" s="50">
        <v>96.0</v>
      </c>
      <c r="G21" s="50">
        <v>92.0</v>
      </c>
      <c r="H21" s="50">
        <v>88.0</v>
      </c>
      <c r="I21" s="50">
        <v>84.0</v>
      </c>
      <c r="J21" s="50">
        <v>80.0</v>
      </c>
      <c r="K21" s="50">
        <v>75.0</v>
      </c>
      <c r="L21" s="51">
        <v>70.0</v>
      </c>
      <c r="M21" s="51">
        <v>65.0</v>
      </c>
      <c r="N21" s="51">
        <v>60.0</v>
      </c>
      <c r="O21" s="51">
        <v>55.0</v>
      </c>
      <c r="P21" s="51">
        <v>45.0</v>
      </c>
      <c r="Q21" s="51">
        <v>35.0</v>
      </c>
      <c r="R21" s="51">
        <v>25.0</v>
      </c>
      <c r="S21" s="51">
        <v>20.0</v>
      </c>
      <c r="T21" s="51">
        <v>18.0</v>
      </c>
      <c r="U21" s="51">
        <v>16.0</v>
      </c>
      <c r="V21" s="51">
        <v>15.0</v>
      </c>
      <c r="W21" s="51">
        <v>14.0</v>
      </c>
      <c r="X21" s="51">
        <v>13.0</v>
      </c>
      <c r="Y21" s="51">
        <v>12.0</v>
      </c>
      <c r="Z21" s="52">
        <v>10.0</v>
      </c>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row>
    <row r="22">
      <c r="A22" s="53">
        <v>7.0</v>
      </c>
      <c r="B22" s="54" t="s">
        <v>31</v>
      </c>
      <c r="C22" s="55"/>
      <c r="D22" s="56">
        <f t="array" ref="D22">INDEX(RecipeMappedExp.csv!$B$4:$B$103,$A22,1)</f>
        <v>1176</v>
      </c>
      <c r="E22" s="57">
        <f t="array" ref="E22">IFERROR(INDEX(RecipeMappedExp.csv!$C$4:$X$103,$A22,1 + E$1),"")</f>
        <v>392</v>
      </c>
      <c r="F22" s="58">
        <f t="array" ref="F22">IFERROR(INDEX(RecipeMappedExp.csv!$C$4:$X$103,$A22,1 + F$1),"")</f>
        <v>376</v>
      </c>
      <c r="G22" s="58">
        <f t="array" ref="G22">IFERROR(INDEX(RecipeMappedExp.csv!$C$4:$X$103,$A22,1 + G$1),"")</f>
        <v>360</v>
      </c>
      <c r="H22" s="58">
        <f t="array" ref="H22">IFERROR(INDEX(RecipeMappedExp.csv!$C$4:$X$103,$A22,1 + H$1),"")</f>
        <v>344</v>
      </c>
      <c r="I22" s="59">
        <f t="array" ref="I22">IFERROR(INDEX(RecipeMappedExp.csv!$C$4:$X$103,$A22,1 + I$1),"")</f>
        <v>329</v>
      </c>
      <c r="J22" s="58">
        <f t="array" ref="J22">IFERROR(INDEX(RecipeMappedExp.csv!$C$4:$X$103,$A22,1 + J$1),"")</f>
        <v>313</v>
      </c>
      <c r="K22" s="58">
        <f t="array" ref="K22">IFERROR(INDEX(RecipeMappedExp.csv!$C$4:$X$103,$A22,1 + K$1),"")</f>
        <v>294</v>
      </c>
      <c r="L22" s="60">
        <f t="array" ref="L22">IFERROR(INDEX(RecipeMappedExp.csv!$C$4:$X$103,$A22,1 + L$1),"")</f>
        <v>274</v>
      </c>
      <c r="M22" s="59">
        <f t="array" ref="M22">IFERROR(INDEX(RecipeMappedExp.csv!$C$4:$X$103,$A22,1 + M$1),"")</f>
        <v>254</v>
      </c>
      <c r="N22" s="60">
        <f t="array" ref="N22">IFERROR(INDEX(RecipeMappedExp.csv!$C$4:$X$103,$A22,1 + N$1),"")</f>
        <v>235</v>
      </c>
      <c r="O22" s="60">
        <f t="array" ref="O22">IFERROR(INDEX(RecipeMappedExp.csv!$C$4:$X$103,$A22,1 + O$1),"")</f>
        <v>215</v>
      </c>
      <c r="P22" s="60">
        <f t="array" ref="P22">IFERROR(INDEX(RecipeMappedExp.csv!$C$4:$X$103,$A22,1 + P$1),"")</f>
        <v>176</v>
      </c>
      <c r="Q22" s="60">
        <f t="array" ref="Q22">IFERROR(INDEX(RecipeMappedExp.csv!$C$4:$X$103,$A22,1 + Q$1),"")</f>
        <v>137</v>
      </c>
      <c r="R22" s="60">
        <f t="array" ref="R22">IFERROR(INDEX(RecipeMappedExp.csv!$C$4:$X$103,$A22,1 + R$1),"")</f>
        <v>98</v>
      </c>
      <c r="S22" s="60">
        <f t="array" ref="S22">IFERROR(INDEX(RecipeMappedExp.csv!$C$4:$X$103,$A22,1 + S$1),"")</f>
        <v>78</v>
      </c>
      <c r="T22" s="60">
        <f t="array" ref="T22">IFERROR(INDEX(RecipeMappedExp.csv!$C$4:$X$103,$A22,1 + T$1),"")</f>
        <v>70</v>
      </c>
      <c r="U22" s="60">
        <f t="array" ref="U22">IFERROR(INDEX(RecipeMappedExp.csv!$C$4:$X$103,$A22,1 + U$1),"")</f>
        <v>62</v>
      </c>
      <c r="V22" s="60">
        <f t="array" ref="V22">IFERROR(INDEX(RecipeMappedExp.csv!$C$4:$X$103,$A22,1 + V$1),"")</f>
        <v>58</v>
      </c>
      <c r="W22" s="61">
        <f t="array" ref="W22">IFERROR(INDEX(RecipeMappedExp.csv!$C$4:$X$103,$A22,1 + W$1),"")</f>
        <v>54</v>
      </c>
      <c r="X22" s="60">
        <f t="array" ref="X22">IFERROR(INDEX(RecipeMappedExp.csv!$C$4:$X$103,$A22,1 + X$1),"")</f>
        <v>50</v>
      </c>
      <c r="Y22" s="58">
        <f t="array" ref="Y22">IFERROR(INDEX(RecipeMappedExp.csv!$C$4:$X$103,$A22,1 + Y$1),"")</f>
        <v>47</v>
      </c>
      <c r="Z22" s="62">
        <f t="array" ref="Z22">IFERROR(INDEX(RecipeMappedExp.csv!$C$4:$X$103,$A22,1 + Z$1),"")</f>
        <v>39</v>
      </c>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row>
    <row r="23">
      <c r="A23" s="16"/>
      <c r="B23" s="17" t="s">
        <v>32</v>
      </c>
      <c r="C23" s="18"/>
      <c r="D23" s="42">
        <f>D22</f>
        <v>1176</v>
      </c>
      <c r="E23" s="20">
        <f t="array" ref="E23:Z23">FLOOR($D22 / 3 * $E$2:$Z$2 / 100,1)</f>
        <v>392</v>
      </c>
      <c r="F23" s="21">
        <v>376.0</v>
      </c>
      <c r="G23" s="21">
        <v>360.0</v>
      </c>
      <c r="H23" s="21">
        <v>344.0</v>
      </c>
      <c r="I23" s="21">
        <v>329.0</v>
      </c>
      <c r="J23" s="21">
        <v>313.0</v>
      </c>
      <c r="K23" s="21">
        <v>294.0</v>
      </c>
      <c r="L23" s="43">
        <v>274.0</v>
      </c>
      <c r="M23" s="43">
        <v>254.0</v>
      </c>
      <c r="N23" s="43">
        <v>235.0</v>
      </c>
      <c r="O23" s="43">
        <v>215.0</v>
      </c>
      <c r="P23" s="43">
        <v>176.0</v>
      </c>
      <c r="Q23" s="43">
        <v>137.0</v>
      </c>
      <c r="R23" s="43">
        <v>98.0</v>
      </c>
      <c r="S23" s="43">
        <v>78.0</v>
      </c>
      <c r="T23" s="43">
        <v>70.0</v>
      </c>
      <c r="U23" s="43">
        <v>62.0</v>
      </c>
      <c r="V23" s="43">
        <v>58.0</v>
      </c>
      <c r="W23" s="43">
        <v>54.0</v>
      </c>
      <c r="X23" s="43">
        <v>50.0</v>
      </c>
      <c r="Y23" s="43">
        <v>47.0</v>
      </c>
      <c r="Z23" s="44">
        <v>39.0</v>
      </c>
      <c r="AA23" s="23" t="b">
        <f t="array" ref="AA23:AW23">IF($D23:$Z23 = $D22:$Z22,TRUE,FALSE)</f>
        <v>1</v>
      </c>
      <c r="AB23" s="23" t="b">
        <v>1</v>
      </c>
      <c r="AC23" s="23" t="b">
        <v>1</v>
      </c>
      <c r="AD23" s="23" t="b">
        <v>1</v>
      </c>
      <c r="AE23" s="23" t="b">
        <v>1</v>
      </c>
      <c r="AF23" s="23" t="b">
        <v>1</v>
      </c>
      <c r="AG23" s="23" t="b">
        <v>1</v>
      </c>
      <c r="AH23" s="23" t="b">
        <v>1</v>
      </c>
      <c r="AI23" s="23" t="b">
        <v>1</v>
      </c>
      <c r="AJ23" s="23" t="b">
        <v>1</v>
      </c>
      <c r="AK23" s="23" t="b">
        <v>1</v>
      </c>
      <c r="AL23" s="23" t="b">
        <v>1</v>
      </c>
      <c r="AM23" s="23" t="b">
        <v>1</v>
      </c>
      <c r="AN23" s="23" t="b">
        <v>1</v>
      </c>
      <c r="AO23" s="23" t="b">
        <v>1</v>
      </c>
      <c r="AP23" s="23" t="b">
        <v>1</v>
      </c>
      <c r="AQ23" s="23" t="b">
        <v>1</v>
      </c>
      <c r="AR23" s="23" t="b">
        <v>1</v>
      </c>
      <c r="AS23" s="23" t="b">
        <v>1</v>
      </c>
      <c r="AT23" s="23" t="b">
        <v>1</v>
      </c>
      <c r="AU23" s="23" t="b">
        <v>1</v>
      </c>
      <c r="AV23" s="23" t="b">
        <v>1</v>
      </c>
      <c r="AW23" s="23" t="b">
        <v>1</v>
      </c>
      <c r="AX23" s="23"/>
      <c r="AY23" s="23"/>
      <c r="AZ23" s="23"/>
      <c r="BA23" s="23"/>
      <c r="BB23" s="23"/>
      <c r="BC23" s="23"/>
      <c r="BD23" s="23"/>
      <c r="BE23" s="23"/>
      <c r="BF23" s="23"/>
      <c r="BG23" s="23"/>
      <c r="BH23" s="23"/>
    </row>
    <row r="24">
      <c r="A24" s="45"/>
      <c r="B24" s="46" t="s">
        <v>33</v>
      </c>
      <c r="C24" s="47"/>
      <c r="D24" s="48">
        <f t="array" ref="D24:Z24">IFERROR(ROUND(D22:Z22 / $E22 * 100,0),"")</f>
        <v>300</v>
      </c>
      <c r="E24" s="49">
        <v>100.0</v>
      </c>
      <c r="F24" s="50">
        <v>96.0</v>
      </c>
      <c r="G24" s="50">
        <v>92.0</v>
      </c>
      <c r="H24" s="50">
        <v>88.0</v>
      </c>
      <c r="I24" s="50">
        <v>84.0</v>
      </c>
      <c r="J24" s="50">
        <v>80.0</v>
      </c>
      <c r="K24" s="50">
        <v>75.0</v>
      </c>
      <c r="L24" s="51">
        <v>70.0</v>
      </c>
      <c r="M24" s="51">
        <v>65.0</v>
      </c>
      <c r="N24" s="51">
        <v>60.0</v>
      </c>
      <c r="O24" s="51">
        <v>55.0</v>
      </c>
      <c r="P24" s="51">
        <v>45.0</v>
      </c>
      <c r="Q24" s="51">
        <v>35.0</v>
      </c>
      <c r="R24" s="51">
        <v>25.0</v>
      </c>
      <c r="S24" s="51">
        <v>20.0</v>
      </c>
      <c r="T24" s="51">
        <v>18.0</v>
      </c>
      <c r="U24" s="51">
        <v>16.0</v>
      </c>
      <c r="V24" s="51">
        <v>15.0</v>
      </c>
      <c r="W24" s="51">
        <v>14.0</v>
      </c>
      <c r="X24" s="51">
        <v>13.0</v>
      </c>
      <c r="Y24" s="51">
        <v>12.0</v>
      </c>
      <c r="Z24" s="52">
        <v>10.0</v>
      </c>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row>
    <row r="25">
      <c r="A25" s="53">
        <v>8.0</v>
      </c>
      <c r="B25" s="54" t="s">
        <v>31</v>
      </c>
      <c r="C25" s="55"/>
      <c r="D25" s="56">
        <f t="array" ref="D25">INDEX(RecipeMappedExp.csv!$B$4:$B$103,$A25,1)</f>
        <v>1263</v>
      </c>
      <c r="E25" s="57">
        <f t="array" ref="E25">IFERROR(INDEX(RecipeMappedExp.csv!$C$4:$X$103,$A25,1 + E$1),"")</f>
        <v>421</v>
      </c>
      <c r="F25" s="58">
        <f t="array" ref="F25">IFERROR(INDEX(RecipeMappedExp.csv!$C$4:$X$103,$A25,1 + F$1),"")</f>
        <v>404</v>
      </c>
      <c r="G25" s="58">
        <f t="array" ref="G25">IFERROR(INDEX(RecipeMappedExp.csv!$C$4:$X$103,$A25,1 + G$1),"")</f>
        <v>387</v>
      </c>
      <c r="H25" s="58">
        <f t="array" ref="H25">IFERROR(INDEX(RecipeMappedExp.csv!$C$4:$X$103,$A25,1 + H$1),"")</f>
        <v>370</v>
      </c>
      <c r="I25" s="59">
        <f t="array" ref="I25">IFERROR(INDEX(RecipeMappedExp.csv!$C$4:$X$103,$A25,1 + I$1),"")</f>
        <v>353</v>
      </c>
      <c r="J25" s="58">
        <f t="array" ref="J25">IFERROR(INDEX(RecipeMappedExp.csv!$C$4:$X$103,$A25,1 + J$1),"")</f>
        <v>336</v>
      </c>
      <c r="K25" s="58">
        <f t="array" ref="K25">IFERROR(INDEX(RecipeMappedExp.csv!$C$4:$X$103,$A25,1 + K$1),"")</f>
        <v>315</v>
      </c>
      <c r="L25" s="60">
        <f t="array" ref="L25">IFERROR(INDEX(RecipeMappedExp.csv!$C$4:$X$103,$A25,1 + L$1),"")</f>
        <v>294</v>
      </c>
      <c r="M25" s="59">
        <f t="array" ref="M25">IFERROR(INDEX(RecipeMappedExp.csv!$C$4:$X$103,$A25,1 + M$1),"")</f>
        <v>273</v>
      </c>
      <c r="N25" s="60">
        <f t="array" ref="N25">IFERROR(INDEX(RecipeMappedExp.csv!$C$4:$X$103,$A25,1 + N$1),"")</f>
        <v>252</v>
      </c>
      <c r="O25" s="60">
        <f t="array" ref="O25">IFERROR(INDEX(RecipeMappedExp.csv!$C$4:$X$103,$A25,1 + O$1),"")</f>
        <v>231</v>
      </c>
      <c r="P25" s="60">
        <f t="array" ref="P25">IFERROR(INDEX(RecipeMappedExp.csv!$C$4:$X$103,$A25,1 + P$1),"")</f>
        <v>189</v>
      </c>
      <c r="Q25" s="60">
        <f t="array" ref="Q25">IFERROR(INDEX(RecipeMappedExp.csv!$C$4:$X$103,$A25,1 + Q$1),"")</f>
        <v>147</v>
      </c>
      <c r="R25" s="60">
        <f t="array" ref="R25">IFERROR(INDEX(RecipeMappedExp.csv!$C$4:$X$103,$A25,1 + R$1),"")</f>
        <v>105</v>
      </c>
      <c r="S25" s="60">
        <f t="array" ref="S25">IFERROR(INDEX(RecipeMappedExp.csv!$C$4:$X$103,$A25,1 + S$1),"")</f>
        <v>84</v>
      </c>
      <c r="T25" s="60">
        <f t="array" ref="T25">IFERROR(INDEX(RecipeMappedExp.csv!$C$4:$X$103,$A25,1 + T$1),"")</f>
        <v>75</v>
      </c>
      <c r="U25" s="60">
        <f t="array" ref="U25">IFERROR(INDEX(RecipeMappedExp.csv!$C$4:$X$103,$A25,1 + U$1),"")</f>
        <v>67</v>
      </c>
      <c r="V25" s="60">
        <f t="array" ref="V25">IFERROR(INDEX(RecipeMappedExp.csv!$C$4:$X$103,$A25,1 + V$1),"")</f>
        <v>63</v>
      </c>
      <c r="W25" s="61">
        <f t="array" ref="W25">IFERROR(INDEX(RecipeMappedExp.csv!$C$4:$X$103,$A25,1 + W$1),"")</f>
        <v>58</v>
      </c>
      <c r="X25" s="60">
        <f t="array" ref="X25">IFERROR(INDEX(RecipeMappedExp.csv!$C$4:$X$103,$A25,1 + X$1),"")</f>
        <v>54</v>
      </c>
      <c r="Y25" s="58">
        <f t="array" ref="Y25">IFERROR(INDEX(RecipeMappedExp.csv!$C$4:$X$103,$A25,1 + Y$1),"")</f>
        <v>50</v>
      </c>
      <c r="Z25" s="62">
        <f t="array" ref="Z25">IFERROR(INDEX(RecipeMappedExp.csv!$C$4:$X$103,$A25,1 + Z$1),"")</f>
        <v>42</v>
      </c>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row>
    <row r="26">
      <c r="A26" s="16"/>
      <c r="B26" s="17" t="s">
        <v>32</v>
      </c>
      <c r="C26" s="18"/>
      <c r="D26" s="42">
        <f>D25</f>
        <v>1263</v>
      </c>
      <c r="E26" s="20">
        <f t="array" ref="E26:Z26">FLOOR($D25 / 3 * $E$2:$Z$2 / 100,1)</f>
        <v>421</v>
      </c>
      <c r="F26" s="21">
        <v>404.0</v>
      </c>
      <c r="G26" s="21">
        <v>387.0</v>
      </c>
      <c r="H26" s="21">
        <v>370.0</v>
      </c>
      <c r="I26" s="21">
        <v>353.0</v>
      </c>
      <c r="J26" s="21">
        <v>336.0</v>
      </c>
      <c r="K26" s="21">
        <v>315.0</v>
      </c>
      <c r="L26" s="43">
        <v>294.0</v>
      </c>
      <c r="M26" s="43">
        <v>273.0</v>
      </c>
      <c r="N26" s="43">
        <v>252.0</v>
      </c>
      <c r="O26" s="43">
        <v>231.0</v>
      </c>
      <c r="P26" s="43">
        <v>189.0</v>
      </c>
      <c r="Q26" s="43">
        <v>147.0</v>
      </c>
      <c r="R26" s="43">
        <v>105.0</v>
      </c>
      <c r="S26" s="43">
        <v>84.0</v>
      </c>
      <c r="T26" s="43">
        <v>75.0</v>
      </c>
      <c r="U26" s="43">
        <v>67.0</v>
      </c>
      <c r="V26" s="43">
        <v>63.0</v>
      </c>
      <c r="W26" s="43">
        <v>58.0</v>
      </c>
      <c r="X26" s="43">
        <v>54.0</v>
      </c>
      <c r="Y26" s="43">
        <v>50.0</v>
      </c>
      <c r="Z26" s="44">
        <v>42.0</v>
      </c>
      <c r="AA26" s="23" t="b">
        <f t="array" ref="AA26:AW26">IF($D26:$Z26 = $D25:$Z25,TRUE,FALSE)</f>
        <v>1</v>
      </c>
      <c r="AB26" s="23" t="b">
        <v>1</v>
      </c>
      <c r="AC26" s="23" t="b">
        <v>1</v>
      </c>
      <c r="AD26" s="23" t="b">
        <v>1</v>
      </c>
      <c r="AE26" s="23" t="b">
        <v>1</v>
      </c>
      <c r="AF26" s="23" t="b">
        <v>1</v>
      </c>
      <c r="AG26" s="23" t="b">
        <v>1</v>
      </c>
      <c r="AH26" s="23" t="b">
        <v>1</v>
      </c>
      <c r="AI26" s="23" t="b">
        <v>1</v>
      </c>
      <c r="AJ26" s="23" t="b">
        <v>1</v>
      </c>
      <c r="AK26" s="23" t="b">
        <v>1</v>
      </c>
      <c r="AL26" s="23" t="b">
        <v>1</v>
      </c>
      <c r="AM26" s="23" t="b">
        <v>1</v>
      </c>
      <c r="AN26" s="23" t="b">
        <v>1</v>
      </c>
      <c r="AO26" s="23" t="b">
        <v>1</v>
      </c>
      <c r="AP26" s="23" t="b">
        <v>1</v>
      </c>
      <c r="AQ26" s="23" t="b">
        <v>1</v>
      </c>
      <c r="AR26" s="23" t="b">
        <v>1</v>
      </c>
      <c r="AS26" s="23" t="b">
        <v>1</v>
      </c>
      <c r="AT26" s="23" t="b">
        <v>1</v>
      </c>
      <c r="AU26" s="23" t="b">
        <v>1</v>
      </c>
      <c r="AV26" s="23" t="b">
        <v>1</v>
      </c>
      <c r="AW26" s="23" t="b">
        <v>1</v>
      </c>
      <c r="AX26" s="23"/>
      <c r="AY26" s="23"/>
      <c r="AZ26" s="23"/>
      <c r="BA26" s="23"/>
      <c r="BB26" s="23"/>
      <c r="BC26" s="23"/>
      <c r="BD26" s="23"/>
      <c r="BE26" s="23"/>
      <c r="BF26" s="23"/>
      <c r="BG26" s="23"/>
      <c r="BH26" s="23"/>
    </row>
    <row r="27">
      <c r="A27" s="45"/>
      <c r="B27" s="46" t="s">
        <v>33</v>
      </c>
      <c r="C27" s="47"/>
      <c r="D27" s="48">
        <f t="array" ref="D27:Z27">IFERROR(ROUND(D25:Z25 / $E25 * 100,0),"")</f>
        <v>300</v>
      </c>
      <c r="E27" s="49">
        <v>100.0</v>
      </c>
      <c r="F27" s="50">
        <v>96.0</v>
      </c>
      <c r="G27" s="50">
        <v>92.0</v>
      </c>
      <c r="H27" s="50">
        <v>88.0</v>
      </c>
      <c r="I27" s="50">
        <v>84.0</v>
      </c>
      <c r="J27" s="50">
        <v>80.0</v>
      </c>
      <c r="K27" s="50">
        <v>75.0</v>
      </c>
      <c r="L27" s="51">
        <v>70.0</v>
      </c>
      <c r="M27" s="51">
        <v>65.0</v>
      </c>
      <c r="N27" s="51">
        <v>60.0</v>
      </c>
      <c r="O27" s="51">
        <v>55.0</v>
      </c>
      <c r="P27" s="51">
        <v>45.0</v>
      </c>
      <c r="Q27" s="51">
        <v>35.0</v>
      </c>
      <c r="R27" s="51">
        <v>25.0</v>
      </c>
      <c r="S27" s="51">
        <v>20.0</v>
      </c>
      <c r="T27" s="51">
        <v>18.0</v>
      </c>
      <c r="U27" s="51">
        <v>16.0</v>
      </c>
      <c r="V27" s="51">
        <v>15.0</v>
      </c>
      <c r="W27" s="51">
        <v>14.0</v>
      </c>
      <c r="X27" s="51">
        <v>13.0</v>
      </c>
      <c r="Y27" s="51">
        <v>12.0</v>
      </c>
      <c r="Z27" s="52">
        <v>10.0</v>
      </c>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row>
    <row r="28">
      <c r="A28" s="53">
        <v>9.0</v>
      </c>
      <c r="B28" s="54" t="s">
        <v>31</v>
      </c>
      <c r="C28" s="55"/>
      <c r="D28" s="56">
        <f t="array" ref="D28">INDEX(RecipeMappedExp.csv!$B$4:$B$103,$A28,1)</f>
        <v>1356</v>
      </c>
      <c r="E28" s="57">
        <f t="array" ref="E28">IFERROR(INDEX(RecipeMappedExp.csv!$C$4:$X$103,$A28,1 + E$1),"")</f>
        <v>452</v>
      </c>
      <c r="F28" s="58">
        <f t="array" ref="F28">IFERROR(INDEX(RecipeMappedExp.csv!$C$4:$X$103,$A28,1 + F$1),"")</f>
        <v>433</v>
      </c>
      <c r="G28" s="58">
        <f t="array" ref="G28">IFERROR(INDEX(RecipeMappedExp.csv!$C$4:$X$103,$A28,1 + G$1),"")</f>
        <v>415</v>
      </c>
      <c r="H28" s="58">
        <f t="array" ref="H28">IFERROR(INDEX(RecipeMappedExp.csv!$C$4:$X$103,$A28,1 + H$1),"")</f>
        <v>397</v>
      </c>
      <c r="I28" s="59">
        <f t="array" ref="I28">IFERROR(INDEX(RecipeMappedExp.csv!$C$4:$X$103,$A28,1 + I$1),"")</f>
        <v>379</v>
      </c>
      <c r="J28" s="58">
        <f t="array" ref="J28">IFERROR(INDEX(RecipeMappedExp.csv!$C$4:$X$103,$A28,1 + J$1),"")</f>
        <v>361</v>
      </c>
      <c r="K28" s="58">
        <f t="array" ref="K28">IFERROR(INDEX(RecipeMappedExp.csv!$C$4:$X$103,$A28,1 + K$1),"")</f>
        <v>339</v>
      </c>
      <c r="L28" s="60">
        <f t="array" ref="L28">IFERROR(INDEX(RecipeMappedExp.csv!$C$4:$X$103,$A28,1 + L$1),"")</f>
        <v>316</v>
      </c>
      <c r="M28" s="59">
        <f t="array" ref="M28">IFERROR(INDEX(RecipeMappedExp.csv!$C$4:$X$103,$A28,1 + M$1),"")</f>
        <v>293</v>
      </c>
      <c r="N28" s="60">
        <f t="array" ref="N28">IFERROR(INDEX(RecipeMappedExp.csv!$C$4:$X$103,$A28,1 + N$1),"")</f>
        <v>271</v>
      </c>
      <c r="O28" s="60">
        <f t="array" ref="O28">IFERROR(INDEX(RecipeMappedExp.csv!$C$4:$X$103,$A28,1 + O$1),"")</f>
        <v>248</v>
      </c>
      <c r="P28" s="60">
        <f t="array" ref="P28">IFERROR(INDEX(RecipeMappedExp.csv!$C$4:$X$103,$A28,1 + P$1),"")</f>
        <v>203</v>
      </c>
      <c r="Q28" s="60">
        <f t="array" ref="Q28">IFERROR(INDEX(RecipeMappedExp.csv!$C$4:$X$103,$A28,1 + Q$1),"")</f>
        <v>158</v>
      </c>
      <c r="R28" s="60">
        <f t="array" ref="R28">IFERROR(INDEX(RecipeMappedExp.csv!$C$4:$X$103,$A28,1 + R$1),"")</f>
        <v>113</v>
      </c>
      <c r="S28" s="60">
        <f t="array" ref="S28">IFERROR(INDEX(RecipeMappedExp.csv!$C$4:$X$103,$A28,1 + S$1),"")</f>
        <v>90</v>
      </c>
      <c r="T28" s="60">
        <f t="array" ref="T28">IFERROR(INDEX(RecipeMappedExp.csv!$C$4:$X$103,$A28,1 + T$1),"")</f>
        <v>81</v>
      </c>
      <c r="U28" s="60">
        <f t="array" ref="U28">IFERROR(INDEX(RecipeMappedExp.csv!$C$4:$X$103,$A28,1 + U$1),"")</f>
        <v>72</v>
      </c>
      <c r="V28" s="60">
        <f t="array" ref="V28">IFERROR(INDEX(RecipeMappedExp.csv!$C$4:$X$103,$A28,1 + V$1),"")</f>
        <v>67</v>
      </c>
      <c r="W28" s="61">
        <f t="array" ref="W28">IFERROR(INDEX(RecipeMappedExp.csv!$C$4:$X$103,$A28,1 + W$1),"")</f>
        <v>63</v>
      </c>
      <c r="X28" s="60">
        <f t="array" ref="X28">IFERROR(INDEX(RecipeMappedExp.csv!$C$4:$X$103,$A28,1 + X$1),"")</f>
        <v>58</v>
      </c>
      <c r="Y28" s="58">
        <f t="array" ref="Y28">IFERROR(INDEX(RecipeMappedExp.csv!$C$4:$X$103,$A28,1 + Y$1),"")</f>
        <v>54</v>
      </c>
      <c r="Z28" s="62">
        <f t="array" ref="Z28">IFERROR(INDEX(RecipeMappedExp.csv!$C$4:$X$103,$A28,1 + Z$1),"")</f>
        <v>45</v>
      </c>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row>
    <row r="29">
      <c r="A29" s="16"/>
      <c r="B29" s="17" t="s">
        <v>32</v>
      </c>
      <c r="C29" s="18"/>
      <c r="D29" s="42">
        <f>D28</f>
        <v>1356</v>
      </c>
      <c r="E29" s="20">
        <f t="array" ref="E29:Z29">FLOOR($D28 / 3 * $E$2:$Z$2 / 100,1)</f>
        <v>452</v>
      </c>
      <c r="F29" s="21">
        <v>433.0</v>
      </c>
      <c r="G29" s="21">
        <v>415.0</v>
      </c>
      <c r="H29" s="21">
        <v>397.0</v>
      </c>
      <c r="I29" s="21">
        <v>379.0</v>
      </c>
      <c r="J29" s="21">
        <v>361.0</v>
      </c>
      <c r="K29" s="21">
        <v>339.0</v>
      </c>
      <c r="L29" s="43">
        <v>316.0</v>
      </c>
      <c r="M29" s="43">
        <v>293.0</v>
      </c>
      <c r="N29" s="43">
        <v>271.0</v>
      </c>
      <c r="O29" s="43">
        <v>248.0</v>
      </c>
      <c r="P29" s="43">
        <v>203.0</v>
      </c>
      <c r="Q29" s="43">
        <v>158.0</v>
      </c>
      <c r="R29" s="43">
        <v>113.0</v>
      </c>
      <c r="S29" s="43">
        <v>90.0</v>
      </c>
      <c r="T29" s="43">
        <v>81.0</v>
      </c>
      <c r="U29" s="43">
        <v>72.0</v>
      </c>
      <c r="V29" s="43">
        <v>67.0</v>
      </c>
      <c r="W29" s="43">
        <v>63.0</v>
      </c>
      <c r="X29" s="43">
        <v>58.0</v>
      </c>
      <c r="Y29" s="43">
        <v>54.0</v>
      </c>
      <c r="Z29" s="44">
        <v>45.0</v>
      </c>
      <c r="AA29" s="23" t="b">
        <f t="array" ref="AA29:AW29">IF($D29:$Z29 = $D28:$Z28,TRUE,FALSE)</f>
        <v>1</v>
      </c>
      <c r="AB29" s="23" t="b">
        <v>1</v>
      </c>
      <c r="AC29" s="23" t="b">
        <v>1</v>
      </c>
      <c r="AD29" s="23" t="b">
        <v>1</v>
      </c>
      <c r="AE29" s="23" t="b">
        <v>1</v>
      </c>
      <c r="AF29" s="23" t="b">
        <v>1</v>
      </c>
      <c r="AG29" s="23" t="b">
        <v>1</v>
      </c>
      <c r="AH29" s="23" t="b">
        <v>1</v>
      </c>
      <c r="AI29" s="23" t="b">
        <v>1</v>
      </c>
      <c r="AJ29" s="23" t="b">
        <v>1</v>
      </c>
      <c r="AK29" s="23" t="b">
        <v>1</v>
      </c>
      <c r="AL29" s="23" t="b">
        <v>1</v>
      </c>
      <c r="AM29" s="23" t="b">
        <v>1</v>
      </c>
      <c r="AN29" s="23" t="b">
        <v>1</v>
      </c>
      <c r="AO29" s="23" t="b">
        <v>1</v>
      </c>
      <c r="AP29" s="23" t="b">
        <v>1</v>
      </c>
      <c r="AQ29" s="23" t="b">
        <v>1</v>
      </c>
      <c r="AR29" s="23" t="b">
        <v>1</v>
      </c>
      <c r="AS29" s="23" t="b">
        <v>1</v>
      </c>
      <c r="AT29" s="23" t="b">
        <v>1</v>
      </c>
      <c r="AU29" s="23" t="b">
        <v>1</v>
      </c>
      <c r="AV29" s="23" t="b">
        <v>1</v>
      </c>
      <c r="AW29" s="23" t="b">
        <v>1</v>
      </c>
      <c r="AX29" s="23"/>
      <c r="AY29" s="23"/>
      <c r="AZ29" s="23"/>
      <c r="BA29" s="23"/>
      <c r="BB29" s="23"/>
      <c r="BC29" s="23"/>
      <c r="BD29" s="23"/>
      <c r="BE29" s="23"/>
      <c r="BF29" s="23"/>
      <c r="BG29" s="23"/>
      <c r="BH29" s="23"/>
    </row>
    <row r="30">
      <c r="A30" s="45"/>
      <c r="B30" s="46" t="s">
        <v>33</v>
      </c>
      <c r="C30" s="47"/>
      <c r="D30" s="48">
        <f t="array" ref="D30:Z30">IFERROR(ROUND(D28:Z28 / $E28 * 100,0),"")</f>
        <v>300</v>
      </c>
      <c r="E30" s="49">
        <v>100.0</v>
      </c>
      <c r="F30" s="50">
        <v>96.0</v>
      </c>
      <c r="G30" s="50">
        <v>92.0</v>
      </c>
      <c r="H30" s="50">
        <v>88.0</v>
      </c>
      <c r="I30" s="50">
        <v>84.0</v>
      </c>
      <c r="J30" s="50">
        <v>80.0</v>
      </c>
      <c r="K30" s="50">
        <v>75.0</v>
      </c>
      <c r="L30" s="51">
        <v>70.0</v>
      </c>
      <c r="M30" s="51">
        <v>65.0</v>
      </c>
      <c r="N30" s="51">
        <v>60.0</v>
      </c>
      <c r="O30" s="51">
        <v>55.0</v>
      </c>
      <c r="P30" s="51">
        <v>45.0</v>
      </c>
      <c r="Q30" s="51">
        <v>35.0</v>
      </c>
      <c r="R30" s="51">
        <v>25.0</v>
      </c>
      <c r="S30" s="51">
        <v>20.0</v>
      </c>
      <c r="T30" s="51">
        <v>18.0</v>
      </c>
      <c r="U30" s="51">
        <v>16.0</v>
      </c>
      <c r="V30" s="51">
        <v>15.0</v>
      </c>
      <c r="W30" s="51">
        <v>14.0</v>
      </c>
      <c r="X30" s="51">
        <v>13.0</v>
      </c>
      <c r="Y30" s="51">
        <v>12.0</v>
      </c>
      <c r="Z30" s="52">
        <v>10.0</v>
      </c>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row>
    <row r="31">
      <c r="A31" s="53">
        <v>10.0</v>
      </c>
      <c r="B31" s="54" t="s">
        <v>31</v>
      </c>
      <c r="C31" s="55"/>
      <c r="D31" s="56">
        <f t="array" ref="D31">INDEX(RecipeMappedExp.csv!$B$4:$B$103,$A31,1)</f>
        <v>1437</v>
      </c>
      <c r="E31" s="57">
        <f t="array" ref="E31">IFERROR(INDEX(RecipeMappedExp.csv!$C$4:$X$103,$A31,1 + E$1),"")</f>
        <v>479</v>
      </c>
      <c r="F31" s="58">
        <f t="array" ref="F31">IFERROR(INDEX(RecipeMappedExp.csv!$C$4:$X$103,$A31,1 + F$1),"")</f>
        <v>459</v>
      </c>
      <c r="G31" s="58">
        <f t="array" ref="G31">IFERROR(INDEX(RecipeMappedExp.csv!$C$4:$X$103,$A31,1 + G$1),"")</f>
        <v>440</v>
      </c>
      <c r="H31" s="58">
        <f t="array" ref="H31">IFERROR(INDEX(RecipeMappedExp.csv!$C$4:$X$103,$A31,1 + H$1),"")</f>
        <v>421</v>
      </c>
      <c r="I31" s="59">
        <f t="array" ref="I31">IFERROR(INDEX(RecipeMappedExp.csv!$C$4:$X$103,$A31,1 + I$1),"")</f>
        <v>402</v>
      </c>
      <c r="J31" s="58">
        <f t="array" ref="J31">IFERROR(INDEX(RecipeMappedExp.csv!$C$4:$X$103,$A31,1 + J$1),"")</f>
        <v>383</v>
      </c>
      <c r="K31" s="58">
        <f t="array" ref="K31">IFERROR(INDEX(RecipeMappedExp.csv!$C$4:$X$103,$A31,1 + K$1),"")</f>
        <v>359</v>
      </c>
      <c r="L31" s="60">
        <f t="array" ref="L31">IFERROR(INDEX(RecipeMappedExp.csv!$C$4:$X$103,$A31,1 + L$1),"")</f>
        <v>335</v>
      </c>
      <c r="M31" s="59">
        <f t="array" ref="M31">IFERROR(INDEX(RecipeMappedExp.csv!$C$4:$X$103,$A31,1 + M$1),"")</f>
        <v>311</v>
      </c>
      <c r="N31" s="60">
        <f t="array" ref="N31">IFERROR(INDEX(RecipeMappedExp.csv!$C$4:$X$103,$A31,1 + N$1),"")</f>
        <v>287</v>
      </c>
      <c r="O31" s="60">
        <f t="array" ref="O31">IFERROR(INDEX(RecipeMappedExp.csv!$C$4:$X$103,$A31,1 + O$1),"")</f>
        <v>263</v>
      </c>
      <c r="P31" s="60">
        <f t="array" ref="P31">IFERROR(INDEX(RecipeMappedExp.csv!$C$4:$X$103,$A31,1 + P$1),"")</f>
        <v>215</v>
      </c>
      <c r="Q31" s="60">
        <f t="array" ref="Q31">IFERROR(INDEX(RecipeMappedExp.csv!$C$4:$X$103,$A31,1 + Q$1),"")</f>
        <v>167</v>
      </c>
      <c r="R31" s="60">
        <f t="array" ref="R31">IFERROR(INDEX(RecipeMappedExp.csv!$C$4:$X$103,$A31,1 + R$1),"")</f>
        <v>119</v>
      </c>
      <c r="S31" s="60">
        <f t="array" ref="S31">IFERROR(INDEX(RecipeMappedExp.csv!$C$4:$X$103,$A31,1 + S$1),"")</f>
        <v>95</v>
      </c>
      <c r="T31" s="60">
        <f t="array" ref="T31">IFERROR(INDEX(RecipeMappedExp.csv!$C$4:$X$103,$A31,1 + T$1),"")</f>
        <v>86</v>
      </c>
      <c r="U31" s="60">
        <f t="array" ref="U31">IFERROR(INDEX(RecipeMappedExp.csv!$C$4:$X$103,$A31,1 + U$1),"")</f>
        <v>76</v>
      </c>
      <c r="V31" s="60">
        <f t="array" ref="V31">IFERROR(INDEX(RecipeMappedExp.csv!$C$4:$X$103,$A31,1 + V$1),"")</f>
        <v>71</v>
      </c>
      <c r="W31" s="61">
        <f t="array" ref="W31">IFERROR(INDEX(RecipeMappedExp.csv!$C$4:$X$103,$A31,1 + W$1),"")</f>
        <v>67</v>
      </c>
      <c r="X31" s="60">
        <f t="array" ref="X31">IFERROR(INDEX(RecipeMappedExp.csv!$C$4:$X$103,$A31,1 + X$1),"")</f>
        <v>62</v>
      </c>
      <c r="Y31" s="58">
        <f t="array" ref="Y31">IFERROR(INDEX(RecipeMappedExp.csv!$C$4:$X$103,$A31,1 + Y$1),"")</f>
        <v>57</v>
      </c>
      <c r="Z31" s="62">
        <f t="array" ref="Z31">IFERROR(INDEX(RecipeMappedExp.csv!$C$4:$X$103,$A31,1 + Z$1),"")</f>
        <v>47</v>
      </c>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row>
    <row r="32">
      <c r="A32" s="16"/>
      <c r="B32" s="17" t="s">
        <v>32</v>
      </c>
      <c r="C32" s="18"/>
      <c r="D32" s="42">
        <f>D31</f>
        <v>1437</v>
      </c>
      <c r="E32" s="20">
        <f t="array" ref="E32:Z32">FLOOR($D31 / 3 * $E$2:$Z$2 / 100,1)</f>
        <v>479</v>
      </c>
      <c r="F32" s="21">
        <v>459.0</v>
      </c>
      <c r="G32" s="21">
        <v>440.0</v>
      </c>
      <c r="H32" s="21">
        <v>421.0</v>
      </c>
      <c r="I32" s="21">
        <v>402.0</v>
      </c>
      <c r="J32" s="21">
        <v>383.0</v>
      </c>
      <c r="K32" s="21">
        <v>359.0</v>
      </c>
      <c r="L32" s="43">
        <v>335.0</v>
      </c>
      <c r="M32" s="43">
        <v>311.0</v>
      </c>
      <c r="N32" s="43">
        <v>287.0</v>
      </c>
      <c r="O32" s="43">
        <v>263.0</v>
      </c>
      <c r="P32" s="43">
        <v>215.0</v>
      </c>
      <c r="Q32" s="43">
        <v>167.0</v>
      </c>
      <c r="R32" s="43">
        <v>119.0</v>
      </c>
      <c r="S32" s="43">
        <v>95.0</v>
      </c>
      <c r="T32" s="43">
        <v>86.0</v>
      </c>
      <c r="U32" s="43">
        <v>76.0</v>
      </c>
      <c r="V32" s="43">
        <v>71.0</v>
      </c>
      <c r="W32" s="43">
        <v>67.0</v>
      </c>
      <c r="X32" s="43">
        <v>62.0</v>
      </c>
      <c r="Y32" s="43">
        <v>57.0</v>
      </c>
      <c r="Z32" s="44">
        <v>47.0</v>
      </c>
      <c r="AA32" s="23" t="b">
        <f t="array" ref="AA32:AW32">IF($D32:$Z32 = $D31:$Z31,TRUE,FALSE)</f>
        <v>1</v>
      </c>
      <c r="AB32" s="23" t="b">
        <v>1</v>
      </c>
      <c r="AC32" s="23" t="b">
        <v>1</v>
      </c>
      <c r="AD32" s="23" t="b">
        <v>1</v>
      </c>
      <c r="AE32" s="23" t="b">
        <v>1</v>
      </c>
      <c r="AF32" s="23" t="b">
        <v>1</v>
      </c>
      <c r="AG32" s="23" t="b">
        <v>1</v>
      </c>
      <c r="AH32" s="23" t="b">
        <v>1</v>
      </c>
      <c r="AI32" s="23" t="b">
        <v>1</v>
      </c>
      <c r="AJ32" s="23" t="b">
        <v>1</v>
      </c>
      <c r="AK32" s="23" t="b">
        <v>1</v>
      </c>
      <c r="AL32" s="23" t="b">
        <v>1</v>
      </c>
      <c r="AM32" s="23" t="b">
        <v>1</v>
      </c>
      <c r="AN32" s="23" t="b">
        <v>1</v>
      </c>
      <c r="AO32" s="23" t="b">
        <v>1</v>
      </c>
      <c r="AP32" s="23" t="b">
        <v>1</v>
      </c>
      <c r="AQ32" s="23" t="b">
        <v>1</v>
      </c>
      <c r="AR32" s="23" t="b">
        <v>1</v>
      </c>
      <c r="AS32" s="23" t="b">
        <v>1</v>
      </c>
      <c r="AT32" s="23" t="b">
        <v>1</v>
      </c>
      <c r="AU32" s="23" t="b">
        <v>1</v>
      </c>
      <c r="AV32" s="23" t="b">
        <v>1</v>
      </c>
      <c r="AW32" s="23" t="b">
        <v>1</v>
      </c>
      <c r="AX32" s="23"/>
      <c r="AY32" s="23"/>
      <c r="AZ32" s="23"/>
      <c r="BA32" s="23"/>
      <c r="BB32" s="23"/>
      <c r="BC32" s="23"/>
      <c r="BD32" s="23"/>
      <c r="BE32" s="23"/>
      <c r="BF32" s="23"/>
      <c r="BG32" s="23"/>
      <c r="BH32" s="23"/>
    </row>
    <row r="33">
      <c r="A33" s="45"/>
      <c r="B33" s="46" t="s">
        <v>33</v>
      </c>
      <c r="C33" s="47"/>
      <c r="D33" s="48">
        <f t="array" ref="D33:Z33">IFERROR(ROUND(D31:Z31 / $E31 * 100,0),"")</f>
        <v>300</v>
      </c>
      <c r="E33" s="49">
        <v>100.0</v>
      </c>
      <c r="F33" s="50">
        <v>96.0</v>
      </c>
      <c r="G33" s="50">
        <v>92.0</v>
      </c>
      <c r="H33" s="50">
        <v>88.0</v>
      </c>
      <c r="I33" s="50">
        <v>84.0</v>
      </c>
      <c r="J33" s="50">
        <v>80.0</v>
      </c>
      <c r="K33" s="50">
        <v>75.0</v>
      </c>
      <c r="L33" s="51">
        <v>70.0</v>
      </c>
      <c r="M33" s="51">
        <v>65.0</v>
      </c>
      <c r="N33" s="51">
        <v>60.0</v>
      </c>
      <c r="O33" s="51">
        <v>55.0</v>
      </c>
      <c r="P33" s="51">
        <v>45.0</v>
      </c>
      <c r="Q33" s="51">
        <v>35.0</v>
      </c>
      <c r="R33" s="51">
        <v>25.0</v>
      </c>
      <c r="S33" s="51">
        <v>20.0</v>
      </c>
      <c r="T33" s="51">
        <v>18.0</v>
      </c>
      <c r="U33" s="51">
        <v>16.0</v>
      </c>
      <c r="V33" s="51">
        <v>15.0</v>
      </c>
      <c r="W33" s="51">
        <v>14.0</v>
      </c>
      <c r="X33" s="51">
        <v>13.0</v>
      </c>
      <c r="Y33" s="51">
        <v>12.0</v>
      </c>
      <c r="Z33" s="52">
        <v>10.0</v>
      </c>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row>
    <row r="34">
      <c r="A34" s="53">
        <v>11.0</v>
      </c>
      <c r="B34" s="54" t="s">
        <v>31</v>
      </c>
      <c r="C34" s="55"/>
      <c r="D34" s="56">
        <f t="array" ref="D34">INDEX(RecipeMappedExp.csv!$B$4:$B$103,$A34,1)</f>
        <v>1629</v>
      </c>
      <c r="E34" s="57">
        <f t="array" ref="E34">IFERROR(INDEX(RecipeMappedExp.csv!$C$4:$X$103,$A34,1 + E$1),"")</f>
        <v>543</v>
      </c>
      <c r="F34" s="58">
        <f t="array" ref="F34">IFERROR(INDEX(RecipeMappedExp.csv!$C$4:$X$103,$A34,1 + F$1),"")</f>
        <v>521</v>
      </c>
      <c r="G34" s="58">
        <f t="array" ref="G34">IFERROR(INDEX(RecipeMappedExp.csv!$C$4:$X$103,$A34,1 + G$1),"")</f>
        <v>499</v>
      </c>
      <c r="H34" s="58">
        <f t="array" ref="H34">IFERROR(INDEX(RecipeMappedExp.csv!$C$4:$X$103,$A34,1 + H$1),"")</f>
        <v>477</v>
      </c>
      <c r="I34" s="59">
        <f t="array" ref="I34">IFERROR(INDEX(RecipeMappedExp.csv!$C$4:$X$103,$A34,1 + I$1),"")</f>
        <v>456</v>
      </c>
      <c r="J34" s="58">
        <f t="array" ref="J34">IFERROR(INDEX(RecipeMappedExp.csv!$C$4:$X$103,$A34,1 + J$1),"")</f>
        <v>434</v>
      </c>
      <c r="K34" s="58">
        <f t="array" ref="K34">IFERROR(INDEX(RecipeMappedExp.csv!$C$4:$X$103,$A34,1 + K$1),"")</f>
        <v>407</v>
      </c>
      <c r="L34" s="60">
        <f t="array" ref="L34">IFERROR(INDEX(RecipeMappedExp.csv!$C$4:$X$103,$A34,1 + L$1),"")</f>
        <v>380</v>
      </c>
      <c r="M34" s="59">
        <f t="array" ref="M34">IFERROR(INDEX(RecipeMappedExp.csv!$C$4:$X$103,$A34,1 + M$1),"")</f>
        <v>352</v>
      </c>
      <c r="N34" s="60">
        <f t="array" ref="N34">IFERROR(INDEX(RecipeMappedExp.csv!$C$4:$X$103,$A34,1 + N$1),"")</f>
        <v>325</v>
      </c>
      <c r="O34" s="60">
        <f t="array" ref="O34">IFERROR(INDEX(RecipeMappedExp.csv!$C$4:$X$103,$A34,1 + O$1),"")</f>
        <v>298</v>
      </c>
      <c r="P34" s="60">
        <f t="array" ref="P34">IFERROR(INDEX(RecipeMappedExp.csv!$C$4:$X$103,$A34,1 + P$1),"")</f>
        <v>244</v>
      </c>
      <c r="Q34" s="60">
        <f t="array" ref="Q34">IFERROR(INDEX(RecipeMappedExp.csv!$C$4:$X$103,$A34,1 + Q$1),"")</f>
        <v>190</v>
      </c>
      <c r="R34" s="60">
        <f t="array" ref="R34">IFERROR(INDEX(RecipeMappedExp.csv!$C$4:$X$103,$A34,1 + R$1),"")</f>
        <v>135</v>
      </c>
      <c r="S34" s="60">
        <f t="array" ref="S34">IFERROR(INDEX(RecipeMappedExp.csv!$C$4:$X$103,$A34,1 + S$1),"")</f>
        <v>108</v>
      </c>
      <c r="T34" s="60">
        <f t="array" ref="T34">IFERROR(INDEX(RecipeMappedExp.csv!$C$4:$X$103,$A34,1 + T$1),"")</f>
        <v>97</v>
      </c>
      <c r="U34" s="60">
        <f t="array" ref="U34">IFERROR(INDEX(RecipeMappedExp.csv!$C$4:$X$103,$A34,1 + U$1),"")</f>
        <v>86</v>
      </c>
      <c r="V34" s="60">
        <f t="array" ref="V34">IFERROR(INDEX(RecipeMappedExp.csv!$C$4:$X$103,$A34,1 + V$1),"")</f>
        <v>81</v>
      </c>
      <c r="W34" s="61">
        <f t="array" ref="W34">IFERROR(INDEX(RecipeMappedExp.csv!$C$4:$X$103,$A34,1 + W$1),"")</f>
        <v>76</v>
      </c>
      <c r="X34" s="60">
        <f t="array" ref="X34">IFERROR(INDEX(RecipeMappedExp.csv!$C$4:$X$103,$A34,1 + X$1),"")</f>
        <v>70</v>
      </c>
      <c r="Y34" s="58">
        <f t="array" ref="Y34">IFERROR(INDEX(RecipeMappedExp.csv!$C$4:$X$103,$A34,1 + Y$1),"")</f>
        <v>65</v>
      </c>
      <c r="Z34" s="62">
        <f t="array" ref="Z34">IFERROR(INDEX(RecipeMappedExp.csv!$C$4:$X$103,$A34,1 + Z$1),"")</f>
        <v>54</v>
      </c>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row>
    <row r="35">
      <c r="A35" s="16"/>
      <c r="B35" s="17" t="s">
        <v>32</v>
      </c>
      <c r="C35" s="18"/>
      <c r="D35" s="42">
        <f>D34</f>
        <v>1629</v>
      </c>
      <c r="E35" s="20">
        <f t="array" ref="E35:Z35">FLOOR($D34 / 3 * $E$2:$Z$2 / 100,1)</f>
        <v>543</v>
      </c>
      <c r="F35" s="21">
        <v>521.0</v>
      </c>
      <c r="G35" s="21">
        <v>499.0</v>
      </c>
      <c r="H35" s="21">
        <v>477.0</v>
      </c>
      <c r="I35" s="21">
        <v>456.0</v>
      </c>
      <c r="J35" s="21">
        <v>434.0</v>
      </c>
      <c r="K35" s="21">
        <v>407.0</v>
      </c>
      <c r="L35" s="43">
        <v>380.0</v>
      </c>
      <c r="M35" s="43">
        <v>352.0</v>
      </c>
      <c r="N35" s="43">
        <v>325.0</v>
      </c>
      <c r="O35" s="43">
        <v>298.0</v>
      </c>
      <c r="P35" s="43">
        <v>244.0</v>
      </c>
      <c r="Q35" s="43">
        <v>190.0</v>
      </c>
      <c r="R35" s="43">
        <v>135.0</v>
      </c>
      <c r="S35" s="43">
        <v>108.0</v>
      </c>
      <c r="T35" s="43">
        <v>97.0</v>
      </c>
      <c r="U35" s="43">
        <v>86.0</v>
      </c>
      <c r="V35" s="43">
        <v>81.0</v>
      </c>
      <c r="W35" s="43">
        <v>76.0</v>
      </c>
      <c r="X35" s="43">
        <v>70.0</v>
      </c>
      <c r="Y35" s="43">
        <v>65.0</v>
      </c>
      <c r="Z35" s="44">
        <v>54.0</v>
      </c>
      <c r="AA35" s="23" t="b">
        <f t="array" ref="AA35:AW35">IF($D35:$Z35 = $D34:$Z34,TRUE,FALSE)</f>
        <v>1</v>
      </c>
      <c r="AB35" s="23" t="b">
        <v>1</v>
      </c>
      <c r="AC35" s="23" t="b">
        <v>1</v>
      </c>
      <c r="AD35" s="23" t="b">
        <v>1</v>
      </c>
      <c r="AE35" s="23" t="b">
        <v>1</v>
      </c>
      <c r="AF35" s="23" t="b">
        <v>1</v>
      </c>
      <c r="AG35" s="23" t="b">
        <v>1</v>
      </c>
      <c r="AH35" s="23" t="b">
        <v>1</v>
      </c>
      <c r="AI35" s="23" t="b">
        <v>1</v>
      </c>
      <c r="AJ35" s="23" t="b">
        <v>1</v>
      </c>
      <c r="AK35" s="23" t="b">
        <v>1</v>
      </c>
      <c r="AL35" s="23" t="b">
        <v>1</v>
      </c>
      <c r="AM35" s="23" t="b">
        <v>1</v>
      </c>
      <c r="AN35" s="23" t="b">
        <v>1</v>
      </c>
      <c r="AO35" s="23" t="b">
        <v>1</v>
      </c>
      <c r="AP35" s="23" t="b">
        <v>1</v>
      </c>
      <c r="AQ35" s="23" t="b">
        <v>1</v>
      </c>
      <c r="AR35" s="23" t="b">
        <v>1</v>
      </c>
      <c r="AS35" s="23" t="b">
        <v>1</v>
      </c>
      <c r="AT35" s="23" t="b">
        <v>1</v>
      </c>
      <c r="AU35" s="23" t="b">
        <v>1</v>
      </c>
      <c r="AV35" s="23" t="b">
        <v>1</v>
      </c>
      <c r="AW35" s="23" t="b">
        <v>1</v>
      </c>
      <c r="AX35" s="23"/>
      <c r="AY35" s="23"/>
      <c r="AZ35" s="23"/>
      <c r="BA35" s="23"/>
      <c r="BB35" s="23"/>
      <c r="BC35" s="23"/>
      <c r="BD35" s="23"/>
      <c r="BE35" s="23"/>
      <c r="BF35" s="23"/>
      <c r="BG35" s="23"/>
      <c r="BH35" s="23"/>
    </row>
    <row r="36">
      <c r="A36" s="45"/>
      <c r="B36" s="46" t="s">
        <v>33</v>
      </c>
      <c r="C36" s="47"/>
      <c r="D36" s="48">
        <f t="array" ref="D36:Z36">IFERROR(ROUND(D34:Z34 / $E34 * 100,0),"")</f>
        <v>300</v>
      </c>
      <c r="E36" s="49">
        <v>100.0</v>
      </c>
      <c r="F36" s="50">
        <v>96.0</v>
      </c>
      <c r="G36" s="50">
        <v>92.0</v>
      </c>
      <c r="H36" s="50">
        <v>88.0</v>
      </c>
      <c r="I36" s="50">
        <v>84.0</v>
      </c>
      <c r="J36" s="50">
        <v>80.0</v>
      </c>
      <c r="K36" s="50">
        <v>75.0</v>
      </c>
      <c r="L36" s="51">
        <v>70.0</v>
      </c>
      <c r="M36" s="51">
        <v>65.0</v>
      </c>
      <c r="N36" s="51">
        <v>60.0</v>
      </c>
      <c r="O36" s="51">
        <v>55.0</v>
      </c>
      <c r="P36" s="51">
        <v>45.0</v>
      </c>
      <c r="Q36" s="51">
        <v>35.0</v>
      </c>
      <c r="R36" s="51">
        <v>25.0</v>
      </c>
      <c r="S36" s="51">
        <v>20.0</v>
      </c>
      <c r="T36" s="51">
        <v>18.0</v>
      </c>
      <c r="U36" s="51">
        <v>16.0</v>
      </c>
      <c r="V36" s="51">
        <v>15.0</v>
      </c>
      <c r="W36" s="51">
        <v>14.0</v>
      </c>
      <c r="X36" s="51">
        <v>13.0</v>
      </c>
      <c r="Y36" s="51">
        <v>12.0</v>
      </c>
      <c r="Z36" s="52">
        <v>10.0</v>
      </c>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row>
    <row r="37">
      <c r="A37" s="53">
        <v>12.0</v>
      </c>
      <c r="B37" s="54" t="s">
        <v>31</v>
      </c>
      <c r="C37" s="55"/>
      <c r="D37" s="56">
        <f t="array" ref="D37">INDEX(RecipeMappedExp.csv!$B$4:$B$103,$A37,1)</f>
        <v>1725</v>
      </c>
      <c r="E37" s="57">
        <f t="array" ref="E37">IFERROR(INDEX(RecipeMappedExp.csv!$C$4:$X$103,$A37,1 + E$1),"")</f>
        <v>575</v>
      </c>
      <c r="F37" s="58">
        <f t="array" ref="F37">IFERROR(INDEX(RecipeMappedExp.csv!$C$4:$X$103,$A37,1 + F$1),"")</f>
        <v>552</v>
      </c>
      <c r="G37" s="58">
        <f t="array" ref="G37">IFERROR(INDEX(RecipeMappedExp.csv!$C$4:$X$103,$A37,1 + G$1),"")</f>
        <v>529</v>
      </c>
      <c r="H37" s="58">
        <f t="array" ref="H37">IFERROR(INDEX(RecipeMappedExp.csv!$C$4:$X$103,$A37,1 + H$1),"")</f>
        <v>506</v>
      </c>
      <c r="I37" s="59">
        <f t="array" ref="I37">IFERROR(INDEX(RecipeMappedExp.csv!$C$4:$X$103,$A37,1 + I$1),"")</f>
        <v>483</v>
      </c>
      <c r="J37" s="58">
        <f t="array" ref="J37">IFERROR(INDEX(RecipeMappedExp.csv!$C$4:$X$103,$A37,1 + J$1),"")</f>
        <v>460</v>
      </c>
      <c r="K37" s="58">
        <f t="array" ref="K37">IFERROR(INDEX(RecipeMappedExp.csv!$C$4:$X$103,$A37,1 + K$1),"")</f>
        <v>431</v>
      </c>
      <c r="L37" s="60">
        <f t="array" ref="L37">IFERROR(INDEX(RecipeMappedExp.csv!$C$4:$X$103,$A37,1 + L$1),"")</f>
        <v>402</v>
      </c>
      <c r="M37" s="59">
        <f t="array" ref="M37">IFERROR(INDEX(RecipeMappedExp.csv!$C$4:$X$103,$A37,1 + M$1),"")</f>
        <v>373</v>
      </c>
      <c r="N37" s="60">
        <f t="array" ref="N37">IFERROR(INDEX(RecipeMappedExp.csv!$C$4:$X$103,$A37,1 + N$1),"")</f>
        <v>345</v>
      </c>
      <c r="O37" s="60">
        <f t="array" ref="O37">IFERROR(INDEX(RecipeMappedExp.csv!$C$4:$X$103,$A37,1 + O$1),"")</f>
        <v>316</v>
      </c>
      <c r="P37" s="60">
        <f t="array" ref="P37">IFERROR(INDEX(RecipeMappedExp.csv!$C$4:$X$103,$A37,1 + P$1),"")</f>
        <v>258</v>
      </c>
      <c r="Q37" s="60">
        <f t="array" ref="Q37">IFERROR(INDEX(RecipeMappedExp.csv!$C$4:$X$103,$A37,1 + Q$1),"")</f>
        <v>201</v>
      </c>
      <c r="R37" s="60">
        <f t="array" ref="R37">IFERROR(INDEX(RecipeMappedExp.csv!$C$4:$X$103,$A37,1 + R$1),"")</f>
        <v>143</v>
      </c>
      <c r="S37" s="60">
        <f t="array" ref="S37">IFERROR(INDEX(RecipeMappedExp.csv!$C$4:$X$103,$A37,1 + S$1),"")</f>
        <v>115</v>
      </c>
      <c r="T37" s="60">
        <f t="array" ref="T37">IFERROR(INDEX(RecipeMappedExp.csv!$C$4:$X$103,$A37,1 + T$1),"")</f>
        <v>103</v>
      </c>
      <c r="U37" s="60">
        <f t="array" ref="U37">IFERROR(INDEX(RecipeMappedExp.csv!$C$4:$X$103,$A37,1 + U$1),"")</f>
        <v>92</v>
      </c>
      <c r="V37" s="60">
        <f t="array" ref="V37">IFERROR(INDEX(RecipeMappedExp.csv!$C$4:$X$103,$A37,1 + V$1),"")</f>
        <v>86</v>
      </c>
      <c r="W37" s="61">
        <f t="array" ref="W37">IFERROR(INDEX(RecipeMappedExp.csv!$C$4:$X$103,$A37,1 + W$1),"")</f>
        <v>80</v>
      </c>
      <c r="X37" s="60">
        <f t="array" ref="X37">IFERROR(INDEX(RecipeMappedExp.csv!$C$4:$X$103,$A37,1 + X$1),"")</f>
        <v>74</v>
      </c>
      <c r="Y37" s="58">
        <f t="array" ref="Y37">IFERROR(INDEX(RecipeMappedExp.csv!$C$4:$X$103,$A37,1 + Y$1),"")</f>
        <v>69</v>
      </c>
      <c r="Z37" s="62">
        <f t="array" ref="Z37">IFERROR(INDEX(RecipeMappedExp.csv!$C$4:$X$103,$A37,1 + Z$1),"")</f>
        <v>57</v>
      </c>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row>
    <row r="38">
      <c r="A38" s="16"/>
      <c r="B38" s="17" t="s">
        <v>32</v>
      </c>
      <c r="C38" s="18"/>
      <c r="D38" s="42">
        <f>D37</f>
        <v>1725</v>
      </c>
      <c r="E38" s="20">
        <f t="array" ref="E38:Z38">FLOOR($D37 / 3 * $E$2:$Z$2 / 100,1)</f>
        <v>575</v>
      </c>
      <c r="F38" s="21">
        <v>552.0</v>
      </c>
      <c r="G38" s="21">
        <v>529.0</v>
      </c>
      <c r="H38" s="21">
        <v>506.0</v>
      </c>
      <c r="I38" s="21">
        <v>483.0</v>
      </c>
      <c r="J38" s="21">
        <v>460.0</v>
      </c>
      <c r="K38" s="21">
        <v>431.0</v>
      </c>
      <c r="L38" s="43">
        <v>402.0</v>
      </c>
      <c r="M38" s="43">
        <v>373.0</v>
      </c>
      <c r="N38" s="43">
        <v>345.0</v>
      </c>
      <c r="O38" s="43">
        <v>316.0</v>
      </c>
      <c r="P38" s="43">
        <v>258.0</v>
      </c>
      <c r="Q38" s="43">
        <v>201.0</v>
      </c>
      <c r="R38" s="43">
        <v>143.0</v>
      </c>
      <c r="S38" s="43">
        <v>115.0</v>
      </c>
      <c r="T38" s="43">
        <v>103.0</v>
      </c>
      <c r="U38" s="43">
        <v>92.0</v>
      </c>
      <c r="V38" s="43">
        <v>86.0</v>
      </c>
      <c r="W38" s="43">
        <v>80.0</v>
      </c>
      <c r="X38" s="43">
        <v>74.0</v>
      </c>
      <c r="Y38" s="43">
        <v>69.0</v>
      </c>
      <c r="Z38" s="44">
        <v>57.0</v>
      </c>
      <c r="AA38" s="23" t="b">
        <f t="array" ref="AA38:AW38">IF($D38:$Z38 = $D37:$Z37,TRUE,FALSE)</f>
        <v>1</v>
      </c>
      <c r="AB38" s="23" t="b">
        <v>1</v>
      </c>
      <c r="AC38" s="23" t="b">
        <v>1</v>
      </c>
      <c r="AD38" s="23" t="b">
        <v>1</v>
      </c>
      <c r="AE38" s="23" t="b">
        <v>1</v>
      </c>
      <c r="AF38" s="23" t="b">
        <v>1</v>
      </c>
      <c r="AG38" s="23" t="b">
        <v>1</v>
      </c>
      <c r="AH38" s="23" t="b">
        <v>1</v>
      </c>
      <c r="AI38" s="23" t="b">
        <v>1</v>
      </c>
      <c r="AJ38" s="23" t="b">
        <v>1</v>
      </c>
      <c r="AK38" s="23" t="b">
        <v>1</v>
      </c>
      <c r="AL38" s="23" t="b">
        <v>1</v>
      </c>
      <c r="AM38" s="23" t="b">
        <v>1</v>
      </c>
      <c r="AN38" s="23" t="b">
        <v>1</v>
      </c>
      <c r="AO38" s="23" t="b">
        <v>1</v>
      </c>
      <c r="AP38" s="23" t="b">
        <v>1</v>
      </c>
      <c r="AQ38" s="23" t="b">
        <v>1</v>
      </c>
      <c r="AR38" s="23" t="b">
        <v>1</v>
      </c>
      <c r="AS38" s="23" t="b">
        <v>1</v>
      </c>
      <c r="AT38" s="23" t="b">
        <v>1</v>
      </c>
      <c r="AU38" s="23" t="b">
        <v>1</v>
      </c>
      <c r="AV38" s="23" t="b">
        <v>1</v>
      </c>
      <c r="AW38" s="23" t="b">
        <v>1</v>
      </c>
      <c r="AX38" s="23"/>
      <c r="AY38" s="23"/>
      <c r="AZ38" s="23"/>
      <c r="BA38" s="23"/>
      <c r="BB38" s="23"/>
      <c r="BC38" s="23"/>
      <c r="BD38" s="23"/>
      <c r="BE38" s="23"/>
      <c r="BF38" s="23"/>
      <c r="BG38" s="23"/>
      <c r="BH38" s="23"/>
    </row>
    <row r="39">
      <c r="A39" s="45"/>
      <c r="B39" s="46" t="s">
        <v>33</v>
      </c>
      <c r="C39" s="47"/>
      <c r="D39" s="48">
        <f t="array" ref="D39:Z39">IFERROR(ROUND(D37:Z37 / $E37 * 100,0),"")</f>
        <v>300</v>
      </c>
      <c r="E39" s="49">
        <v>100.0</v>
      </c>
      <c r="F39" s="50">
        <v>96.0</v>
      </c>
      <c r="G39" s="50">
        <v>92.0</v>
      </c>
      <c r="H39" s="50">
        <v>88.0</v>
      </c>
      <c r="I39" s="50">
        <v>84.0</v>
      </c>
      <c r="J39" s="50">
        <v>80.0</v>
      </c>
      <c r="K39" s="50">
        <v>75.0</v>
      </c>
      <c r="L39" s="51">
        <v>70.0</v>
      </c>
      <c r="M39" s="51">
        <v>65.0</v>
      </c>
      <c r="N39" s="51">
        <v>60.0</v>
      </c>
      <c r="O39" s="51">
        <v>55.0</v>
      </c>
      <c r="P39" s="51">
        <v>45.0</v>
      </c>
      <c r="Q39" s="51">
        <v>35.0</v>
      </c>
      <c r="R39" s="51">
        <v>25.0</v>
      </c>
      <c r="S39" s="51">
        <v>20.0</v>
      </c>
      <c r="T39" s="51">
        <v>18.0</v>
      </c>
      <c r="U39" s="51">
        <v>16.0</v>
      </c>
      <c r="V39" s="51">
        <v>15.0</v>
      </c>
      <c r="W39" s="51">
        <v>14.0</v>
      </c>
      <c r="X39" s="51">
        <v>13.0</v>
      </c>
      <c r="Y39" s="51">
        <v>12.0</v>
      </c>
      <c r="Z39" s="52">
        <v>10.0</v>
      </c>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row>
    <row r="40">
      <c r="A40" s="53">
        <v>13.0</v>
      </c>
      <c r="B40" s="54" t="s">
        <v>31</v>
      </c>
      <c r="C40" s="55"/>
      <c r="D40" s="56">
        <f t="array" ref="D40">INDEX(RecipeMappedExp.csv!$B$4:$B$103,$A40,1)</f>
        <v>1875</v>
      </c>
      <c r="E40" s="57">
        <f t="array" ref="E40">IFERROR(INDEX(RecipeMappedExp.csv!$C$4:$X$103,$A40,1 + E$1),"")</f>
        <v>625</v>
      </c>
      <c r="F40" s="58">
        <f t="array" ref="F40">IFERROR(INDEX(RecipeMappedExp.csv!$C$4:$X$103,$A40,1 + F$1),"")</f>
        <v>600</v>
      </c>
      <c r="G40" s="58">
        <f t="array" ref="G40">IFERROR(INDEX(RecipeMappedExp.csv!$C$4:$X$103,$A40,1 + G$1),"")</f>
        <v>575</v>
      </c>
      <c r="H40" s="58">
        <f t="array" ref="H40">IFERROR(INDEX(RecipeMappedExp.csv!$C$4:$X$103,$A40,1 + H$1),"")</f>
        <v>550</v>
      </c>
      <c r="I40" s="59">
        <f t="array" ref="I40">IFERROR(INDEX(RecipeMappedExp.csv!$C$4:$X$103,$A40,1 + I$1),"")</f>
        <v>525</v>
      </c>
      <c r="J40" s="58">
        <f t="array" ref="J40">IFERROR(INDEX(RecipeMappedExp.csv!$C$4:$X$103,$A40,1 + J$1),"")</f>
        <v>500</v>
      </c>
      <c r="K40" s="58">
        <f t="array" ref="K40">IFERROR(INDEX(RecipeMappedExp.csv!$C$4:$X$103,$A40,1 + K$1),"")</f>
        <v>468</v>
      </c>
      <c r="L40" s="60">
        <f t="array" ref="L40">IFERROR(INDEX(RecipeMappedExp.csv!$C$4:$X$103,$A40,1 + L$1),"")</f>
        <v>437</v>
      </c>
      <c r="M40" s="59">
        <f t="array" ref="M40">IFERROR(INDEX(RecipeMappedExp.csv!$C$4:$X$103,$A40,1 + M$1),"")</f>
        <v>406</v>
      </c>
      <c r="N40" s="60">
        <f t="array" ref="N40">IFERROR(INDEX(RecipeMappedExp.csv!$C$4:$X$103,$A40,1 + N$1),"")</f>
        <v>375</v>
      </c>
      <c r="O40" s="60">
        <f t="array" ref="O40">IFERROR(INDEX(RecipeMappedExp.csv!$C$4:$X$103,$A40,1 + O$1),"")</f>
        <v>343</v>
      </c>
      <c r="P40" s="60">
        <f t="array" ref="P40">IFERROR(INDEX(RecipeMappedExp.csv!$C$4:$X$103,$A40,1 + P$1),"")</f>
        <v>281</v>
      </c>
      <c r="Q40" s="60">
        <f t="array" ref="Q40">IFERROR(INDEX(RecipeMappedExp.csv!$C$4:$X$103,$A40,1 + Q$1),"")</f>
        <v>218</v>
      </c>
      <c r="R40" s="60">
        <f t="array" ref="R40">IFERROR(INDEX(RecipeMappedExp.csv!$C$4:$X$103,$A40,1 + R$1),"")</f>
        <v>156</v>
      </c>
      <c r="S40" s="60">
        <f t="array" ref="S40">IFERROR(INDEX(RecipeMappedExp.csv!$C$4:$X$103,$A40,1 + S$1),"")</f>
        <v>125</v>
      </c>
      <c r="T40" s="60">
        <f t="array" ref="T40">IFERROR(INDEX(RecipeMappedExp.csv!$C$4:$X$103,$A40,1 + T$1),"")</f>
        <v>112</v>
      </c>
      <c r="U40" s="60">
        <f t="array" ref="U40">IFERROR(INDEX(RecipeMappedExp.csv!$C$4:$X$103,$A40,1 + U$1),"")</f>
        <v>100</v>
      </c>
      <c r="V40" s="60">
        <f t="array" ref="V40">IFERROR(INDEX(RecipeMappedExp.csv!$C$4:$X$103,$A40,1 + V$1),"")</f>
        <v>93</v>
      </c>
      <c r="W40" s="61">
        <f t="array" ref="W40">IFERROR(INDEX(RecipeMappedExp.csv!$C$4:$X$103,$A40,1 + W$1),"")</f>
        <v>87</v>
      </c>
      <c r="X40" s="60">
        <f t="array" ref="X40">IFERROR(INDEX(RecipeMappedExp.csv!$C$4:$X$103,$A40,1 + X$1),"")</f>
        <v>81</v>
      </c>
      <c r="Y40" s="58">
        <f t="array" ref="Y40">IFERROR(INDEX(RecipeMappedExp.csv!$C$4:$X$103,$A40,1 + Y$1),"")</f>
        <v>75</v>
      </c>
      <c r="Z40" s="62">
        <f t="array" ref="Z40">IFERROR(INDEX(RecipeMappedExp.csv!$C$4:$X$103,$A40,1 + Z$1),"")</f>
        <v>62</v>
      </c>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row>
    <row r="41">
      <c r="A41" s="16"/>
      <c r="B41" s="17" t="s">
        <v>32</v>
      </c>
      <c r="C41" s="18"/>
      <c r="D41" s="42">
        <f>D40</f>
        <v>1875</v>
      </c>
      <c r="E41" s="20">
        <f t="array" ref="E41:Z41">FLOOR($D40 / 3 * $E$2:$Z$2 / 100,1)</f>
        <v>625</v>
      </c>
      <c r="F41" s="21">
        <v>600.0</v>
      </c>
      <c r="G41" s="21">
        <v>575.0</v>
      </c>
      <c r="H41" s="21">
        <v>550.0</v>
      </c>
      <c r="I41" s="21">
        <v>525.0</v>
      </c>
      <c r="J41" s="21">
        <v>500.0</v>
      </c>
      <c r="K41" s="21">
        <v>468.0</v>
      </c>
      <c r="L41" s="43">
        <v>437.0</v>
      </c>
      <c r="M41" s="43">
        <v>406.0</v>
      </c>
      <c r="N41" s="43">
        <v>375.0</v>
      </c>
      <c r="O41" s="43">
        <v>343.0</v>
      </c>
      <c r="P41" s="43">
        <v>281.0</v>
      </c>
      <c r="Q41" s="43">
        <v>218.0</v>
      </c>
      <c r="R41" s="43">
        <v>156.0</v>
      </c>
      <c r="S41" s="43">
        <v>125.0</v>
      </c>
      <c r="T41" s="43">
        <v>112.0</v>
      </c>
      <c r="U41" s="43">
        <v>100.0</v>
      </c>
      <c r="V41" s="43">
        <v>93.0</v>
      </c>
      <c r="W41" s="43">
        <v>87.0</v>
      </c>
      <c r="X41" s="43">
        <v>81.0</v>
      </c>
      <c r="Y41" s="43">
        <v>75.0</v>
      </c>
      <c r="Z41" s="44">
        <v>62.0</v>
      </c>
      <c r="AA41" s="23" t="b">
        <f t="array" ref="AA41:AW41">IF($D41:$Z41 = $D40:$Z40,TRUE,FALSE)</f>
        <v>1</v>
      </c>
      <c r="AB41" s="23" t="b">
        <v>1</v>
      </c>
      <c r="AC41" s="23" t="b">
        <v>1</v>
      </c>
      <c r="AD41" s="23" t="b">
        <v>1</v>
      </c>
      <c r="AE41" s="23" t="b">
        <v>1</v>
      </c>
      <c r="AF41" s="23" t="b">
        <v>1</v>
      </c>
      <c r="AG41" s="23" t="b">
        <v>1</v>
      </c>
      <c r="AH41" s="23" t="b">
        <v>1</v>
      </c>
      <c r="AI41" s="23" t="b">
        <v>1</v>
      </c>
      <c r="AJ41" s="23" t="b">
        <v>1</v>
      </c>
      <c r="AK41" s="23" t="b">
        <v>1</v>
      </c>
      <c r="AL41" s="23" t="b">
        <v>1</v>
      </c>
      <c r="AM41" s="23" t="b">
        <v>1</v>
      </c>
      <c r="AN41" s="23" t="b">
        <v>1</v>
      </c>
      <c r="AO41" s="23" t="b">
        <v>1</v>
      </c>
      <c r="AP41" s="23" t="b">
        <v>1</v>
      </c>
      <c r="AQ41" s="23" t="b">
        <v>1</v>
      </c>
      <c r="AR41" s="23" t="b">
        <v>1</v>
      </c>
      <c r="AS41" s="23" t="b">
        <v>1</v>
      </c>
      <c r="AT41" s="23" t="b">
        <v>1</v>
      </c>
      <c r="AU41" s="23" t="b">
        <v>1</v>
      </c>
      <c r="AV41" s="23" t="b">
        <v>1</v>
      </c>
      <c r="AW41" s="23" t="b">
        <v>1</v>
      </c>
      <c r="AX41" s="23"/>
      <c r="AY41" s="23"/>
      <c r="AZ41" s="23"/>
      <c r="BA41" s="23"/>
      <c r="BB41" s="23"/>
      <c r="BC41" s="23"/>
      <c r="BD41" s="23"/>
      <c r="BE41" s="23"/>
      <c r="BF41" s="23"/>
      <c r="BG41" s="23"/>
      <c r="BH41" s="23"/>
    </row>
    <row r="42">
      <c r="A42" s="45"/>
      <c r="B42" s="46" t="s">
        <v>33</v>
      </c>
      <c r="C42" s="47"/>
      <c r="D42" s="48">
        <f t="array" ref="D42:Z42">IFERROR(ROUND(D40:Z40 / $E40 * 100,0),"")</f>
        <v>300</v>
      </c>
      <c r="E42" s="49">
        <v>100.0</v>
      </c>
      <c r="F42" s="50">
        <v>96.0</v>
      </c>
      <c r="G42" s="50">
        <v>92.0</v>
      </c>
      <c r="H42" s="50">
        <v>88.0</v>
      </c>
      <c r="I42" s="50">
        <v>84.0</v>
      </c>
      <c r="J42" s="50">
        <v>80.0</v>
      </c>
      <c r="K42" s="50">
        <v>75.0</v>
      </c>
      <c r="L42" s="51">
        <v>70.0</v>
      </c>
      <c r="M42" s="51">
        <v>65.0</v>
      </c>
      <c r="N42" s="51">
        <v>60.0</v>
      </c>
      <c r="O42" s="51">
        <v>55.0</v>
      </c>
      <c r="P42" s="51">
        <v>45.0</v>
      </c>
      <c r="Q42" s="51">
        <v>35.0</v>
      </c>
      <c r="R42" s="51">
        <v>25.0</v>
      </c>
      <c r="S42" s="51">
        <v>20.0</v>
      </c>
      <c r="T42" s="51">
        <v>18.0</v>
      </c>
      <c r="U42" s="51">
        <v>16.0</v>
      </c>
      <c r="V42" s="51">
        <v>15.0</v>
      </c>
      <c r="W42" s="51">
        <v>14.0</v>
      </c>
      <c r="X42" s="51">
        <v>13.0</v>
      </c>
      <c r="Y42" s="51">
        <v>12.0</v>
      </c>
      <c r="Z42" s="52">
        <v>10.0</v>
      </c>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row>
    <row r="43">
      <c r="A43" s="53">
        <v>14.0</v>
      </c>
      <c r="B43" s="54" t="s">
        <v>31</v>
      </c>
      <c r="C43" s="55"/>
      <c r="D43" s="56">
        <f t="array" ref="D43">INDEX(RecipeMappedExp.csv!$B$4:$B$103,$A43,1)</f>
        <v>1917</v>
      </c>
      <c r="E43" s="57">
        <f t="array" ref="E43">IFERROR(INDEX(RecipeMappedExp.csv!$C$4:$X$103,$A43,1 + E$1),"")</f>
        <v>639</v>
      </c>
      <c r="F43" s="58">
        <f t="array" ref="F43">IFERROR(INDEX(RecipeMappedExp.csv!$C$4:$X$103,$A43,1 + F$1),"")</f>
        <v>613</v>
      </c>
      <c r="G43" s="58">
        <f t="array" ref="G43">IFERROR(INDEX(RecipeMappedExp.csv!$C$4:$X$103,$A43,1 + G$1),"")</f>
        <v>587</v>
      </c>
      <c r="H43" s="58">
        <f t="array" ref="H43">IFERROR(INDEX(RecipeMappedExp.csv!$C$4:$X$103,$A43,1 + H$1),"")</f>
        <v>562</v>
      </c>
      <c r="I43" s="59">
        <f t="array" ref="I43">IFERROR(INDEX(RecipeMappedExp.csv!$C$4:$X$103,$A43,1 + I$1),"")</f>
        <v>536</v>
      </c>
      <c r="J43" s="58">
        <f t="array" ref="J43">IFERROR(INDEX(RecipeMappedExp.csv!$C$4:$X$103,$A43,1 + J$1),"")</f>
        <v>511</v>
      </c>
      <c r="K43" s="58">
        <f t="array" ref="K43">IFERROR(INDEX(RecipeMappedExp.csv!$C$4:$X$103,$A43,1 + K$1),"")</f>
        <v>479</v>
      </c>
      <c r="L43" s="60">
        <f t="array" ref="L43">IFERROR(INDEX(RecipeMappedExp.csv!$C$4:$X$103,$A43,1 + L$1),"")</f>
        <v>447</v>
      </c>
      <c r="M43" s="59">
        <f t="array" ref="M43">IFERROR(INDEX(RecipeMappedExp.csv!$C$4:$X$103,$A43,1 + M$1),"")</f>
        <v>415</v>
      </c>
      <c r="N43" s="60">
        <f t="array" ref="N43">IFERROR(INDEX(RecipeMappedExp.csv!$C$4:$X$103,$A43,1 + N$1),"")</f>
        <v>383</v>
      </c>
      <c r="O43" s="60">
        <f t="array" ref="O43">IFERROR(INDEX(RecipeMappedExp.csv!$C$4:$X$103,$A43,1 + O$1),"")</f>
        <v>351</v>
      </c>
      <c r="P43" s="60">
        <f t="array" ref="P43">IFERROR(INDEX(RecipeMappedExp.csv!$C$4:$X$103,$A43,1 + P$1),"")</f>
        <v>287</v>
      </c>
      <c r="Q43" s="60">
        <f t="array" ref="Q43">IFERROR(INDEX(RecipeMappedExp.csv!$C$4:$X$103,$A43,1 + Q$1),"")</f>
        <v>223</v>
      </c>
      <c r="R43" s="60">
        <f t="array" ref="R43">IFERROR(INDEX(RecipeMappedExp.csv!$C$4:$X$103,$A43,1 + R$1),"")</f>
        <v>159</v>
      </c>
      <c r="S43" s="60">
        <f t="array" ref="S43">IFERROR(INDEX(RecipeMappedExp.csv!$C$4:$X$103,$A43,1 + S$1),"")</f>
        <v>127</v>
      </c>
      <c r="T43" s="60">
        <f t="array" ref="T43">IFERROR(INDEX(RecipeMappedExp.csv!$C$4:$X$103,$A43,1 + T$1),"")</f>
        <v>115</v>
      </c>
      <c r="U43" s="60">
        <f t="array" ref="U43">IFERROR(INDEX(RecipeMappedExp.csv!$C$4:$X$103,$A43,1 + U$1),"")</f>
        <v>102</v>
      </c>
      <c r="V43" s="60">
        <f t="array" ref="V43">IFERROR(INDEX(RecipeMappedExp.csv!$C$4:$X$103,$A43,1 + V$1),"")</f>
        <v>95</v>
      </c>
      <c r="W43" s="61">
        <f t="array" ref="W43">IFERROR(INDEX(RecipeMappedExp.csv!$C$4:$X$103,$A43,1 + W$1),"")</f>
        <v>89</v>
      </c>
      <c r="X43" s="60">
        <f t="array" ref="X43">IFERROR(INDEX(RecipeMappedExp.csv!$C$4:$X$103,$A43,1 + X$1),"")</f>
        <v>83</v>
      </c>
      <c r="Y43" s="58">
        <f t="array" ref="Y43">IFERROR(INDEX(RecipeMappedExp.csv!$C$4:$X$103,$A43,1 + Y$1),"")</f>
        <v>76</v>
      </c>
      <c r="Z43" s="62">
        <f t="array" ref="Z43">IFERROR(INDEX(RecipeMappedExp.csv!$C$4:$X$103,$A43,1 + Z$1),"")</f>
        <v>63</v>
      </c>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row>
    <row r="44">
      <c r="A44" s="16"/>
      <c r="B44" s="17" t="s">
        <v>32</v>
      </c>
      <c r="C44" s="18"/>
      <c r="D44" s="42">
        <f>D43</f>
        <v>1917</v>
      </c>
      <c r="E44" s="20">
        <f t="array" ref="E44:Z44">FLOOR($D43 / 3 * $E$2:$Z$2 / 100,1)</f>
        <v>639</v>
      </c>
      <c r="F44" s="21">
        <v>613.0</v>
      </c>
      <c r="G44" s="21">
        <v>587.0</v>
      </c>
      <c r="H44" s="21">
        <v>562.0</v>
      </c>
      <c r="I44" s="21">
        <v>536.0</v>
      </c>
      <c r="J44" s="21">
        <v>511.0</v>
      </c>
      <c r="K44" s="21">
        <v>479.0</v>
      </c>
      <c r="L44" s="43">
        <v>447.0</v>
      </c>
      <c r="M44" s="43">
        <v>415.0</v>
      </c>
      <c r="N44" s="43">
        <v>383.0</v>
      </c>
      <c r="O44" s="43">
        <v>351.0</v>
      </c>
      <c r="P44" s="43">
        <v>287.0</v>
      </c>
      <c r="Q44" s="43">
        <v>223.0</v>
      </c>
      <c r="R44" s="43">
        <v>159.0</v>
      </c>
      <c r="S44" s="43">
        <v>127.0</v>
      </c>
      <c r="T44" s="43">
        <v>115.0</v>
      </c>
      <c r="U44" s="43">
        <v>102.0</v>
      </c>
      <c r="V44" s="43">
        <v>95.0</v>
      </c>
      <c r="W44" s="43">
        <v>89.0</v>
      </c>
      <c r="X44" s="43">
        <v>83.0</v>
      </c>
      <c r="Y44" s="43">
        <v>76.0</v>
      </c>
      <c r="Z44" s="44">
        <v>63.0</v>
      </c>
      <c r="AA44" s="23" t="b">
        <f t="array" ref="AA44:AW44">IF($D44:$Z44 = $D43:$Z43,TRUE,FALSE)</f>
        <v>1</v>
      </c>
      <c r="AB44" s="23" t="b">
        <v>1</v>
      </c>
      <c r="AC44" s="23" t="b">
        <v>1</v>
      </c>
      <c r="AD44" s="23" t="b">
        <v>1</v>
      </c>
      <c r="AE44" s="23" t="b">
        <v>1</v>
      </c>
      <c r="AF44" s="23" t="b">
        <v>1</v>
      </c>
      <c r="AG44" s="23" t="b">
        <v>1</v>
      </c>
      <c r="AH44" s="23" t="b">
        <v>1</v>
      </c>
      <c r="AI44" s="23" t="b">
        <v>1</v>
      </c>
      <c r="AJ44" s="23" t="b">
        <v>1</v>
      </c>
      <c r="AK44" s="23" t="b">
        <v>1</v>
      </c>
      <c r="AL44" s="23" t="b">
        <v>1</v>
      </c>
      <c r="AM44" s="23" t="b">
        <v>1</v>
      </c>
      <c r="AN44" s="23" t="b">
        <v>1</v>
      </c>
      <c r="AO44" s="23" t="b">
        <v>1</v>
      </c>
      <c r="AP44" s="23" t="b">
        <v>1</v>
      </c>
      <c r="AQ44" s="23" t="b">
        <v>1</v>
      </c>
      <c r="AR44" s="23" t="b">
        <v>1</v>
      </c>
      <c r="AS44" s="23" t="b">
        <v>1</v>
      </c>
      <c r="AT44" s="23" t="b">
        <v>1</v>
      </c>
      <c r="AU44" s="23" t="b">
        <v>1</v>
      </c>
      <c r="AV44" s="23" t="b">
        <v>1</v>
      </c>
      <c r="AW44" s="23" t="b">
        <v>1</v>
      </c>
      <c r="AX44" s="23"/>
      <c r="AY44" s="23"/>
      <c r="AZ44" s="23"/>
      <c r="BA44" s="23"/>
      <c r="BB44" s="23"/>
      <c r="BC44" s="23"/>
      <c r="BD44" s="23"/>
      <c r="BE44" s="23"/>
      <c r="BF44" s="23"/>
      <c r="BG44" s="23"/>
      <c r="BH44" s="23"/>
    </row>
    <row r="45">
      <c r="A45" s="45"/>
      <c r="B45" s="46" t="s">
        <v>33</v>
      </c>
      <c r="C45" s="47"/>
      <c r="D45" s="48">
        <f t="array" ref="D45:Z45">IFERROR(ROUND(D43:Z43 / $E43 * 100,0),"")</f>
        <v>300</v>
      </c>
      <c r="E45" s="49">
        <v>100.0</v>
      </c>
      <c r="F45" s="50">
        <v>96.0</v>
      </c>
      <c r="G45" s="50">
        <v>92.0</v>
      </c>
      <c r="H45" s="50">
        <v>88.0</v>
      </c>
      <c r="I45" s="50">
        <v>84.0</v>
      </c>
      <c r="J45" s="50">
        <v>80.0</v>
      </c>
      <c r="K45" s="50">
        <v>75.0</v>
      </c>
      <c r="L45" s="51">
        <v>70.0</v>
      </c>
      <c r="M45" s="51">
        <v>65.0</v>
      </c>
      <c r="N45" s="51">
        <v>60.0</v>
      </c>
      <c r="O45" s="51">
        <v>55.0</v>
      </c>
      <c r="P45" s="51">
        <v>45.0</v>
      </c>
      <c r="Q45" s="51">
        <v>35.0</v>
      </c>
      <c r="R45" s="51">
        <v>25.0</v>
      </c>
      <c r="S45" s="51">
        <v>20.0</v>
      </c>
      <c r="T45" s="51">
        <v>18.0</v>
      </c>
      <c r="U45" s="51">
        <v>16.0</v>
      </c>
      <c r="V45" s="51">
        <v>15.0</v>
      </c>
      <c r="W45" s="51">
        <v>14.0</v>
      </c>
      <c r="X45" s="51">
        <v>13.0</v>
      </c>
      <c r="Y45" s="51">
        <v>12.0</v>
      </c>
      <c r="Z45" s="52">
        <v>10.0</v>
      </c>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row>
    <row r="46">
      <c r="A46" s="53">
        <v>15.0</v>
      </c>
      <c r="B46" s="54" t="s">
        <v>31</v>
      </c>
      <c r="C46" s="55"/>
      <c r="D46" s="56">
        <f t="array" ref="D46">INDEX(RecipeMappedExp.csv!$B$4:$B$103,$A46,1)</f>
        <v>2067</v>
      </c>
      <c r="E46" s="57">
        <f t="array" ref="E46">IFERROR(INDEX(RecipeMappedExp.csv!$C$4:$X$103,$A46,1 + E$1),"")</f>
        <v>689</v>
      </c>
      <c r="F46" s="58">
        <f t="array" ref="F46">IFERROR(INDEX(RecipeMappedExp.csv!$C$4:$X$103,$A46,1 + F$1),"")</f>
        <v>661</v>
      </c>
      <c r="G46" s="58">
        <f t="array" ref="G46">IFERROR(INDEX(RecipeMappedExp.csv!$C$4:$X$103,$A46,1 + G$1),"")</f>
        <v>633</v>
      </c>
      <c r="H46" s="58">
        <f t="array" ref="H46">IFERROR(INDEX(RecipeMappedExp.csv!$C$4:$X$103,$A46,1 + H$1),"")</f>
        <v>606</v>
      </c>
      <c r="I46" s="59">
        <f t="array" ref="I46">IFERROR(INDEX(RecipeMappedExp.csv!$C$4:$X$103,$A46,1 + I$1),"")</f>
        <v>578</v>
      </c>
      <c r="J46" s="58">
        <f t="array" ref="J46">IFERROR(INDEX(RecipeMappedExp.csv!$C$4:$X$103,$A46,1 + J$1),"")</f>
        <v>551</v>
      </c>
      <c r="K46" s="58">
        <f t="array" ref="K46">IFERROR(INDEX(RecipeMappedExp.csv!$C$4:$X$103,$A46,1 + K$1),"")</f>
        <v>516</v>
      </c>
      <c r="L46" s="60">
        <f t="array" ref="L46">IFERROR(INDEX(RecipeMappedExp.csv!$C$4:$X$103,$A46,1 + L$1),"")</f>
        <v>482</v>
      </c>
      <c r="M46" s="59">
        <f t="array" ref="M46">IFERROR(INDEX(RecipeMappedExp.csv!$C$4:$X$103,$A46,1 + M$1),"")</f>
        <v>447</v>
      </c>
      <c r="N46" s="60">
        <f t="array" ref="N46">IFERROR(INDEX(RecipeMappedExp.csv!$C$4:$X$103,$A46,1 + N$1),"")</f>
        <v>413</v>
      </c>
      <c r="O46" s="60">
        <f t="array" ref="O46">IFERROR(INDEX(RecipeMappedExp.csv!$C$4:$X$103,$A46,1 + O$1),"")</f>
        <v>378</v>
      </c>
      <c r="P46" s="60">
        <f t="array" ref="P46">IFERROR(INDEX(RecipeMappedExp.csv!$C$4:$X$103,$A46,1 + P$1),"")</f>
        <v>310</v>
      </c>
      <c r="Q46" s="60">
        <f t="array" ref="Q46">IFERROR(INDEX(RecipeMappedExp.csv!$C$4:$X$103,$A46,1 + Q$1),"")</f>
        <v>241</v>
      </c>
      <c r="R46" s="60">
        <f t="array" ref="R46">IFERROR(INDEX(RecipeMappedExp.csv!$C$4:$X$103,$A46,1 + R$1),"")</f>
        <v>172</v>
      </c>
      <c r="S46" s="60">
        <f t="array" ref="S46">IFERROR(INDEX(RecipeMappedExp.csv!$C$4:$X$103,$A46,1 + S$1),"")</f>
        <v>137</v>
      </c>
      <c r="T46" s="60">
        <f t="array" ref="T46">IFERROR(INDEX(RecipeMappedExp.csv!$C$4:$X$103,$A46,1 + T$1),"")</f>
        <v>124</v>
      </c>
      <c r="U46" s="60">
        <f t="array" ref="U46">IFERROR(INDEX(RecipeMappedExp.csv!$C$4:$X$103,$A46,1 + U$1),"")</f>
        <v>110</v>
      </c>
      <c r="V46" s="60">
        <f t="array" ref="V46">IFERROR(INDEX(RecipeMappedExp.csv!$C$4:$X$103,$A46,1 + V$1),"")</f>
        <v>103</v>
      </c>
      <c r="W46" s="61">
        <f t="array" ref="W46">IFERROR(INDEX(RecipeMappedExp.csv!$C$4:$X$103,$A46,1 + W$1),"")</f>
        <v>96</v>
      </c>
      <c r="X46" s="60">
        <f t="array" ref="X46">IFERROR(INDEX(RecipeMappedExp.csv!$C$4:$X$103,$A46,1 + X$1),"")</f>
        <v>89</v>
      </c>
      <c r="Y46" s="58">
        <f t="array" ref="Y46">IFERROR(INDEX(RecipeMappedExp.csv!$C$4:$X$103,$A46,1 + Y$1),"")</f>
        <v>82</v>
      </c>
      <c r="Z46" s="62">
        <f t="array" ref="Z46">IFERROR(INDEX(RecipeMappedExp.csv!$C$4:$X$103,$A46,1 + Z$1),"")</f>
        <v>68</v>
      </c>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row>
    <row r="47">
      <c r="A47" s="16"/>
      <c r="B47" s="17" t="s">
        <v>32</v>
      </c>
      <c r="C47" s="18"/>
      <c r="D47" s="42">
        <f>D46</f>
        <v>2067</v>
      </c>
      <c r="E47" s="20">
        <f t="array" ref="E47:Z47">FLOOR($D46 / 3 * $E$2:$Z$2 / 100,1)</f>
        <v>689</v>
      </c>
      <c r="F47" s="21">
        <v>661.0</v>
      </c>
      <c r="G47" s="21">
        <v>633.0</v>
      </c>
      <c r="H47" s="21">
        <v>606.0</v>
      </c>
      <c r="I47" s="21">
        <v>578.0</v>
      </c>
      <c r="J47" s="21">
        <v>551.0</v>
      </c>
      <c r="K47" s="21">
        <v>516.0</v>
      </c>
      <c r="L47" s="43">
        <v>482.0</v>
      </c>
      <c r="M47" s="43">
        <v>447.0</v>
      </c>
      <c r="N47" s="43">
        <v>413.0</v>
      </c>
      <c r="O47" s="43">
        <v>378.0</v>
      </c>
      <c r="P47" s="43">
        <v>310.0</v>
      </c>
      <c r="Q47" s="43">
        <v>241.0</v>
      </c>
      <c r="R47" s="43">
        <v>172.0</v>
      </c>
      <c r="S47" s="43">
        <v>137.0</v>
      </c>
      <c r="T47" s="43">
        <v>124.0</v>
      </c>
      <c r="U47" s="43">
        <v>110.0</v>
      </c>
      <c r="V47" s="43">
        <v>103.0</v>
      </c>
      <c r="W47" s="43">
        <v>96.0</v>
      </c>
      <c r="X47" s="43">
        <v>89.0</v>
      </c>
      <c r="Y47" s="43">
        <v>82.0</v>
      </c>
      <c r="Z47" s="44">
        <v>68.0</v>
      </c>
      <c r="AA47" s="23" t="b">
        <f t="array" ref="AA47:AW47">IF($D47:$Z47 = $D46:$Z46,TRUE,FALSE)</f>
        <v>1</v>
      </c>
      <c r="AB47" s="23" t="b">
        <v>1</v>
      </c>
      <c r="AC47" s="23" t="b">
        <v>1</v>
      </c>
      <c r="AD47" s="23" t="b">
        <v>1</v>
      </c>
      <c r="AE47" s="23" t="b">
        <v>1</v>
      </c>
      <c r="AF47" s="23" t="b">
        <v>1</v>
      </c>
      <c r="AG47" s="23" t="b">
        <v>1</v>
      </c>
      <c r="AH47" s="23" t="b">
        <v>1</v>
      </c>
      <c r="AI47" s="23" t="b">
        <v>1</v>
      </c>
      <c r="AJ47" s="23" t="b">
        <v>1</v>
      </c>
      <c r="AK47" s="23" t="b">
        <v>1</v>
      </c>
      <c r="AL47" s="23" t="b">
        <v>1</v>
      </c>
      <c r="AM47" s="23" t="b">
        <v>1</v>
      </c>
      <c r="AN47" s="23" t="b">
        <v>1</v>
      </c>
      <c r="AO47" s="23" t="b">
        <v>1</v>
      </c>
      <c r="AP47" s="23" t="b">
        <v>1</v>
      </c>
      <c r="AQ47" s="23" t="b">
        <v>1</v>
      </c>
      <c r="AR47" s="23" t="b">
        <v>1</v>
      </c>
      <c r="AS47" s="23" t="b">
        <v>1</v>
      </c>
      <c r="AT47" s="23" t="b">
        <v>1</v>
      </c>
      <c r="AU47" s="23" t="b">
        <v>1</v>
      </c>
      <c r="AV47" s="23" t="b">
        <v>1</v>
      </c>
      <c r="AW47" s="23" t="b">
        <v>1</v>
      </c>
      <c r="AX47" s="23"/>
      <c r="AY47" s="23"/>
      <c r="AZ47" s="23"/>
      <c r="BA47" s="23"/>
      <c r="BB47" s="23"/>
      <c r="BC47" s="23"/>
      <c r="BD47" s="23"/>
      <c r="BE47" s="23"/>
      <c r="BF47" s="23"/>
      <c r="BG47" s="23"/>
      <c r="BH47" s="23"/>
    </row>
    <row r="48">
      <c r="A48" s="45"/>
      <c r="B48" s="46" t="s">
        <v>33</v>
      </c>
      <c r="C48" s="47"/>
      <c r="D48" s="48">
        <f t="array" ref="D48:Z48">IFERROR(ROUND(D46:Z46 / $E46 * 100,0),"")</f>
        <v>300</v>
      </c>
      <c r="E48" s="49">
        <v>100.0</v>
      </c>
      <c r="F48" s="50">
        <v>96.0</v>
      </c>
      <c r="G48" s="50">
        <v>92.0</v>
      </c>
      <c r="H48" s="50">
        <v>88.0</v>
      </c>
      <c r="I48" s="50">
        <v>84.0</v>
      </c>
      <c r="J48" s="50">
        <v>80.0</v>
      </c>
      <c r="K48" s="50">
        <v>75.0</v>
      </c>
      <c r="L48" s="51">
        <v>70.0</v>
      </c>
      <c r="M48" s="51">
        <v>65.0</v>
      </c>
      <c r="N48" s="51">
        <v>60.0</v>
      </c>
      <c r="O48" s="51">
        <v>55.0</v>
      </c>
      <c r="P48" s="51">
        <v>45.0</v>
      </c>
      <c r="Q48" s="51">
        <v>35.0</v>
      </c>
      <c r="R48" s="51">
        <v>25.0</v>
      </c>
      <c r="S48" s="51">
        <v>20.0</v>
      </c>
      <c r="T48" s="51">
        <v>18.0</v>
      </c>
      <c r="U48" s="51">
        <v>16.0</v>
      </c>
      <c r="V48" s="51">
        <v>15.0</v>
      </c>
      <c r="W48" s="51">
        <v>14.0</v>
      </c>
      <c r="X48" s="51">
        <v>13.0</v>
      </c>
      <c r="Y48" s="51">
        <v>12.0</v>
      </c>
      <c r="Z48" s="52">
        <v>10.0</v>
      </c>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row>
    <row r="49">
      <c r="A49" s="53">
        <v>16.0</v>
      </c>
      <c r="B49" s="54" t="s">
        <v>31</v>
      </c>
      <c r="C49" s="55"/>
      <c r="D49" s="56">
        <f t="array" ref="D49">INDEX(RecipeMappedExp.csv!$B$4:$B$103,$A49,1)</f>
        <v>2241</v>
      </c>
      <c r="E49" s="57">
        <f t="array" ref="E49">IFERROR(INDEX(RecipeMappedExp.csv!$C$4:$X$103,$A49,1 + E$1),"")</f>
        <v>747</v>
      </c>
      <c r="F49" s="58">
        <f t="array" ref="F49">IFERROR(INDEX(RecipeMappedExp.csv!$C$4:$X$103,$A49,1 + F$1),"")</f>
        <v>717</v>
      </c>
      <c r="G49" s="58">
        <f t="array" ref="G49">IFERROR(INDEX(RecipeMappedExp.csv!$C$4:$X$103,$A49,1 + G$1),"")</f>
        <v>687</v>
      </c>
      <c r="H49" s="58">
        <f t="array" ref="H49">IFERROR(INDEX(RecipeMappedExp.csv!$C$4:$X$103,$A49,1 + H$1),"")</f>
        <v>657</v>
      </c>
      <c r="I49" s="59">
        <f t="array" ref="I49">IFERROR(INDEX(RecipeMappedExp.csv!$C$4:$X$103,$A49,1 + I$1),"")</f>
        <v>627</v>
      </c>
      <c r="J49" s="58">
        <f t="array" ref="J49">IFERROR(INDEX(RecipeMappedExp.csv!$C$4:$X$103,$A49,1 + J$1),"")</f>
        <v>597</v>
      </c>
      <c r="K49" s="58">
        <f t="array" ref="K49">IFERROR(INDEX(RecipeMappedExp.csv!$C$4:$X$103,$A49,1 + K$1),"")</f>
        <v>560</v>
      </c>
      <c r="L49" s="60">
        <f t="array" ref="L49">IFERROR(INDEX(RecipeMappedExp.csv!$C$4:$X$103,$A49,1 + L$1),"")</f>
        <v>522</v>
      </c>
      <c r="M49" s="59">
        <f t="array" ref="M49">IFERROR(INDEX(RecipeMappedExp.csv!$C$4:$X$103,$A49,1 + M$1),"")</f>
        <v>485</v>
      </c>
      <c r="N49" s="60">
        <f t="array" ref="N49">IFERROR(INDEX(RecipeMappedExp.csv!$C$4:$X$103,$A49,1 + N$1),"")</f>
        <v>448</v>
      </c>
      <c r="O49" s="60">
        <f t="array" ref="O49">IFERROR(INDEX(RecipeMappedExp.csv!$C$4:$X$103,$A49,1 + O$1),"")</f>
        <v>410</v>
      </c>
      <c r="P49" s="60">
        <f t="array" ref="P49">IFERROR(INDEX(RecipeMappedExp.csv!$C$4:$X$103,$A49,1 + P$1),"")</f>
        <v>336</v>
      </c>
      <c r="Q49" s="60">
        <f t="array" ref="Q49">IFERROR(INDEX(RecipeMappedExp.csv!$C$4:$X$103,$A49,1 + Q$1),"")</f>
        <v>261</v>
      </c>
      <c r="R49" s="60">
        <f t="array" ref="R49">IFERROR(INDEX(RecipeMappedExp.csv!$C$4:$X$103,$A49,1 + R$1),"")</f>
        <v>186</v>
      </c>
      <c r="S49" s="60">
        <f t="array" ref="S49">IFERROR(INDEX(RecipeMappedExp.csv!$C$4:$X$103,$A49,1 + S$1),"")</f>
        <v>149</v>
      </c>
      <c r="T49" s="60">
        <f t="array" ref="T49">IFERROR(INDEX(RecipeMappedExp.csv!$C$4:$X$103,$A49,1 + T$1),"")</f>
        <v>134</v>
      </c>
      <c r="U49" s="60">
        <f t="array" ref="U49">IFERROR(INDEX(RecipeMappedExp.csv!$C$4:$X$103,$A49,1 + U$1),"")</f>
        <v>119</v>
      </c>
      <c r="V49" s="60">
        <f t="array" ref="V49">IFERROR(INDEX(RecipeMappedExp.csv!$C$4:$X$103,$A49,1 + V$1),"")</f>
        <v>112</v>
      </c>
      <c r="W49" s="61">
        <f t="array" ref="W49">IFERROR(INDEX(RecipeMappedExp.csv!$C$4:$X$103,$A49,1 + W$1),"")</f>
        <v>104</v>
      </c>
      <c r="X49" s="60">
        <f t="array" ref="X49">IFERROR(INDEX(RecipeMappedExp.csv!$C$4:$X$103,$A49,1 + X$1),"")</f>
        <v>97</v>
      </c>
      <c r="Y49" s="58">
        <f t="array" ref="Y49">IFERROR(INDEX(RecipeMappedExp.csv!$C$4:$X$103,$A49,1 + Y$1),"")</f>
        <v>89</v>
      </c>
      <c r="Z49" s="62">
        <f t="array" ref="Z49">IFERROR(INDEX(RecipeMappedExp.csv!$C$4:$X$103,$A49,1 + Z$1),"")</f>
        <v>74</v>
      </c>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row>
    <row r="50">
      <c r="A50" s="16"/>
      <c r="B50" s="17" t="s">
        <v>32</v>
      </c>
      <c r="C50" s="18"/>
      <c r="D50" s="42">
        <f>D49</f>
        <v>2241</v>
      </c>
      <c r="E50" s="20">
        <f t="array" ref="E50:Z50">FLOOR($D49 / 3 * $E$2:$Z$2 / 100,1)</f>
        <v>747</v>
      </c>
      <c r="F50" s="21">
        <v>717.0</v>
      </c>
      <c r="G50" s="21">
        <v>687.0</v>
      </c>
      <c r="H50" s="21">
        <v>657.0</v>
      </c>
      <c r="I50" s="21">
        <v>627.0</v>
      </c>
      <c r="J50" s="21">
        <v>597.0</v>
      </c>
      <c r="K50" s="21">
        <v>560.0</v>
      </c>
      <c r="L50" s="43">
        <v>522.0</v>
      </c>
      <c r="M50" s="43">
        <v>485.0</v>
      </c>
      <c r="N50" s="43">
        <v>448.0</v>
      </c>
      <c r="O50" s="43">
        <v>410.0</v>
      </c>
      <c r="P50" s="43">
        <v>336.0</v>
      </c>
      <c r="Q50" s="43">
        <v>261.0</v>
      </c>
      <c r="R50" s="43">
        <v>186.0</v>
      </c>
      <c r="S50" s="43">
        <v>149.0</v>
      </c>
      <c r="T50" s="43">
        <v>134.0</v>
      </c>
      <c r="U50" s="43">
        <v>119.0</v>
      </c>
      <c r="V50" s="43">
        <v>112.0</v>
      </c>
      <c r="W50" s="43">
        <v>104.0</v>
      </c>
      <c r="X50" s="43">
        <v>97.0</v>
      </c>
      <c r="Y50" s="43">
        <v>89.0</v>
      </c>
      <c r="Z50" s="44">
        <v>74.0</v>
      </c>
      <c r="AA50" s="23" t="b">
        <f t="array" ref="AA50:AW50">IF($D50:$Z50 = $D49:$Z49,TRUE,FALSE)</f>
        <v>1</v>
      </c>
      <c r="AB50" s="23" t="b">
        <v>1</v>
      </c>
      <c r="AC50" s="23" t="b">
        <v>1</v>
      </c>
      <c r="AD50" s="23" t="b">
        <v>1</v>
      </c>
      <c r="AE50" s="23" t="b">
        <v>1</v>
      </c>
      <c r="AF50" s="23" t="b">
        <v>1</v>
      </c>
      <c r="AG50" s="23" t="b">
        <v>1</v>
      </c>
      <c r="AH50" s="23" t="b">
        <v>1</v>
      </c>
      <c r="AI50" s="23" t="b">
        <v>1</v>
      </c>
      <c r="AJ50" s="23" t="b">
        <v>1</v>
      </c>
      <c r="AK50" s="23" t="b">
        <v>1</v>
      </c>
      <c r="AL50" s="23" t="b">
        <v>1</v>
      </c>
      <c r="AM50" s="23" t="b">
        <v>1</v>
      </c>
      <c r="AN50" s="23" t="b">
        <v>1</v>
      </c>
      <c r="AO50" s="23" t="b">
        <v>1</v>
      </c>
      <c r="AP50" s="23" t="b">
        <v>1</v>
      </c>
      <c r="AQ50" s="23" t="b">
        <v>1</v>
      </c>
      <c r="AR50" s="23" t="b">
        <v>1</v>
      </c>
      <c r="AS50" s="23" t="b">
        <v>1</v>
      </c>
      <c r="AT50" s="23" t="b">
        <v>1</v>
      </c>
      <c r="AU50" s="23" t="b">
        <v>1</v>
      </c>
      <c r="AV50" s="23" t="b">
        <v>1</v>
      </c>
      <c r="AW50" s="23" t="b">
        <v>1</v>
      </c>
      <c r="AX50" s="23"/>
      <c r="AY50" s="23"/>
      <c r="AZ50" s="23"/>
      <c r="BA50" s="23"/>
      <c r="BB50" s="23"/>
      <c r="BC50" s="23"/>
      <c r="BD50" s="23"/>
      <c r="BE50" s="23"/>
      <c r="BF50" s="23"/>
      <c r="BG50" s="23"/>
      <c r="BH50" s="23"/>
    </row>
    <row r="51">
      <c r="A51" s="45"/>
      <c r="B51" s="46" t="s">
        <v>33</v>
      </c>
      <c r="C51" s="47"/>
      <c r="D51" s="48">
        <f t="array" ref="D51:Z51">IFERROR(ROUND(D49:Z49 / $E49 * 100,0),"")</f>
        <v>300</v>
      </c>
      <c r="E51" s="49">
        <v>100.0</v>
      </c>
      <c r="F51" s="50">
        <v>96.0</v>
      </c>
      <c r="G51" s="50">
        <v>92.0</v>
      </c>
      <c r="H51" s="50">
        <v>88.0</v>
      </c>
      <c r="I51" s="50">
        <v>84.0</v>
      </c>
      <c r="J51" s="50">
        <v>80.0</v>
      </c>
      <c r="K51" s="50">
        <v>75.0</v>
      </c>
      <c r="L51" s="51">
        <v>70.0</v>
      </c>
      <c r="M51" s="51">
        <v>65.0</v>
      </c>
      <c r="N51" s="51">
        <v>60.0</v>
      </c>
      <c r="O51" s="51">
        <v>55.0</v>
      </c>
      <c r="P51" s="51">
        <v>45.0</v>
      </c>
      <c r="Q51" s="51">
        <v>35.0</v>
      </c>
      <c r="R51" s="51">
        <v>25.0</v>
      </c>
      <c r="S51" s="51">
        <v>20.0</v>
      </c>
      <c r="T51" s="51">
        <v>18.0</v>
      </c>
      <c r="U51" s="51">
        <v>16.0</v>
      </c>
      <c r="V51" s="51">
        <v>15.0</v>
      </c>
      <c r="W51" s="51">
        <v>14.0</v>
      </c>
      <c r="X51" s="51">
        <v>13.0</v>
      </c>
      <c r="Y51" s="51">
        <v>12.0</v>
      </c>
      <c r="Z51" s="52">
        <v>10.0</v>
      </c>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row>
    <row r="52">
      <c r="A52" s="53">
        <v>17.0</v>
      </c>
      <c r="B52" s="54" t="s">
        <v>31</v>
      </c>
      <c r="C52" s="55"/>
      <c r="D52" s="56">
        <f t="array" ref="D52">INDEX(RecipeMappedExp.csv!$B$4:$B$103,$A52,1)</f>
        <v>2409</v>
      </c>
      <c r="E52" s="57">
        <f t="array" ref="E52">IFERROR(INDEX(RecipeMappedExp.csv!$C$4:$X$103,$A52,1 + E$1),"")</f>
        <v>803</v>
      </c>
      <c r="F52" s="58">
        <f t="array" ref="F52">IFERROR(INDEX(RecipeMappedExp.csv!$C$4:$X$103,$A52,1 + F$1),"")</f>
        <v>770</v>
      </c>
      <c r="G52" s="58">
        <f t="array" ref="G52">IFERROR(INDEX(RecipeMappedExp.csv!$C$4:$X$103,$A52,1 + G$1),"")</f>
        <v>738</v>
      </c>
      <c r="H52" s="58">
        <f t="array" ref="H52">IFERROR(INDEX(RecipeMappedExp.csv!$C$4:$X$103,$A52,1 + H$1),"")</f>
        <v>706</v>
      </c>
      <c r="I52" s="59">
        <f t="array" ref="I52">IFERROR(INDEX(RecipeMappedExp.csv!$C$4:$X$103,$A52,1 + I$1),"")</f>
        <v>674</v>
      </c>
      <c r="J52" s="58">
        <f t="array" ref="J52">IFERROR(INDEX(RecipeMappedExp.csv!$C$4:$X$103,$A52,1 + J$1),"")</f>
        <v>642</v>
      </c>
      <c r="K52" s="58">
        <f t="array" ref="K52">IFERROR(INDEX(RecipeMappedExp.csv!$C$4:$X$103,$A52,1 + K$1),"")</f>
        <v>602</v>
      </c>
      <c r="L52" s="60">
        <f t="array" ref="L52">IFERROR(INDEX(RecipeMappedExp.csv!$C$4:$X$103,$A52,1 + L$1),"")</f>
        <v>562</v>
      </c>
      <c r="M52" s="59">
        <f t="array" ref="M52">IFERROR(INDEX(RecipeMappedExp.csv!$C$4:$X$103,$A52,1 + M$1),"")</f>
        <v>521</v>
      </c>
      <c r="N52" s="60">
        <f t="array" ref="N52">IFERROR(INDEX(RecipeMappedExp.csv!$C$4:$X$103,$A52,1 + N$1),"")</f>
        <v>481</v>
      </c>
      <c r="O52" s="60">
        <f t="array" ref="O52">IFERROR(INDEX(RecipeMappedExp.csv!$C$4:$X$103,$A52,1 + O$1),"")</f>
        <v>441</v>
      </c>
      <c r="P52" s="60">
        <f t="array" ref="P52">IFERROR(INDEX(RecipeMappedExp.csv!$C$4:$X$103,$A52,1 + P$1),"")</f>
        <v>361</v>
      </c>
      <c r="Q52" s="60">
        <f t="array" ref="Q52">IFERROR(INDEX(RecipeMappedExp.csv!$C$4:$X$103,$A52,1 + Q$1),"")</f>
        <v>281</v>
      </c>
      <c r="R52" s="60">
        <f t="array" ref="R52">IFERROR(INDEX(RecipeMappedExp.csv!$C$4:$X$103,$A52,1 + R$1),"")</f>
        <v>200</v>
      </c>
      <c r="S52" s="60">
        <f t="array" ref="S52">IFERROR(INDEX(RecipeMappedExp.csv!$C$4:$X$103,$A52,1 + S$1),"")</f>
        <v>160</v>
      </c>
      <c r="T52" s="60">
        <f t="array" ref="T52">IFERROR(INDEX(RecipeMappedExp.csv!$C$4:$X$103,$A52,1 + T$1),"")</f>
        <v>144</v>
      </c>
      <c r="U52" s="60">
        <f t="array" ref="U52">IFERROR(INDEX(RecipeMappedExp.csv!$C$4:$X$103,$A52,1 + U$1),"")</f>
        <v>128</v>
      </c>
      <c r="V52" s="60">
        <f t="array" ref="V52">IFERROR(INDEX(RecipeMappedExp.csv!$C$4:$X$103,$A52,1 + V$1),"")</f>
        <v>120</v>
      </c>
      <c r="W52" s="61">
        <f t="array" ref="W52">IFERROR(INDEX(RecipeMappedExp.csv!$C$4:$X$103,$A52,1 + W$1),"")</f>
        <v>112</v>
      </c>
      <c r="X52" s="60">
        <f t="array" ref="X52">IFERROR(INDEX(RecipeMappedExp.csv!$C$4:$X$103,$A52,1 + X$1),"")</f>
        <v>104</v>
      </c>
      <c r="Y52" s="58">
        <f t="array" ref="Y52">IFERROR(INDEX(RecipeMappedExp.csv!$C$4:$X$103,$A52,1 + Y$1),"")</f>
        <v>96</v>
      </c>
      <c r="Z52" s="62">
        <f t="array" ref="Z52">IFERROR(INDEX(RecipeMappedExp.csv!$C$4:$X$103,$A52,1 + Z$1),"")</f>
        <v>80</v>
      </c>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row>
    <row r="53">
      <c r="A53" s="16"/>
      <c r="B53" s="17" t="s">
        <v>32</v>
      </c>
      <c r="C53" s="18"/>
      <c r="D53" s="42">
        <f>D52</f>
        <v>2409</v>
      </c>
      <c r="E53" s="20">
        <f t="array" ref="E53:Z53">FLOOR($D52 / 3 * $E$2:$Z$2 / 100,1)</f>
        <v>803</v>
      </c>
      <c r="F53" s="21">
        <v>770.0</v>
      </c>
      <c r="G53" s="21">
        <v>738.0</v>
      </c>
      <c r="H53" s="21">
        <v>706.0</v>
      </c>
      <c r="I53" s="21">
        <v>674.0</v>
      </c>
      <c r="J53" s="21">
        <v>642.0</v>
      </c>
      <c r="K53" s="21">
        <v>602.0</v>
      </c>
      <c r="L53" s="43">
        <v>562.0</v>
      </c>
      <c r="M53" s="43">
        <v>521.0</v>
      </c>
      <c r="N53" s="43">
        <v>481.0</v>
      </c>
      <c r="O53" s="43">
        <v>441.0</v>
      </c>
      <c r="P53" s="43">
        <v>361.0</v>
      </c>
      <c r="Q53" s="43">
        <v>281.0</v>
      </c>
      <c r="R53" s="43">
        <v>200.0</v>
      </c>
      <c r="S53" s="43">
        <v>160.0</v>
      </c>
      <c r="T53" s="43">
        <v>144.0</v>
      </c>
      <c r="U53" s="43">
        <v>128.0</v>
      </c>
      <c r="V53" s="43">
        <v>120.0</v>
      </c>
      <c r="W53" s="43">
        <v>112.0</v>
      </c>
      <c r="X53" s="43">
        <v>104.0</v>
      </c>
      <c r="Y53" s="43">
        <v>96.0</v>
      </c>
      <c r="Z53" s="44">
        <v>80.0</v>
      </c>
      <c r="AA53" s="23" t="b">
        <f t="array" ref="AA53:AW53">IF($D53:$Z53 = $D52:$Z52,TRUE,FALSE)</f>
        <v>1</v>
      </c>
      <c r="AB53" s="23" t="b">
        <v>1</v>
      </c>
      <c r="AC53" s="23" t="b">
        <v>1</v>
      </c>
      <c r="AD53" s="23" t="b">
        <v>1</v>
      </c>
      <c r="AE53" s="23" t="b">
        <v>1</v>
      </c>
      <c r="AF53" s="23" t="b">
        <v>1</v>
      </c>
      <c r="AG53" s="23" t="b">
        <v>1</v>
      </c>
      <c r="AH53" s="23" t="b">
        <v>1</v>
      </c>
      <c r="AI53" s="23" t="b">
        <v>1</v>
      </c>
      <c r="AJ53" s="23" t="b">
        <v>1</v>
      </c>
      <c r="AK53" s="23" t="b">
        <v>1</v>
      </c>
      <c r="AL53" s="23" t="b">
        <v>1</v>
      </c>
      <c r="AM53" s="23" t="b">
        <v>1</v>
      </c>
      <c r="AN53" s="23" t="b">
        <v>1</v>
      </c>
      <c r="AO53" s="23" t="b">
        <v>1</v>
      </c>
      <c r="AP53" s="23" t="b">
        <v>1</v>
      </c>
      <c r="AQ53" s="23" t="b">
        <v>1</v>
      </c>
      <c r="AR53" s="23" t="b">
        <v>1</v>
      </c>
      <c r="AS53" s="23" t="b">
        <v>1</v>
      </c>
      <c r="AT53" s="23" t="b">
        <v>1</v>
      </c>
      <c r="AU53" s="23" t="b">
        <v>1</v>
      </c>
      <c r="AV53" s="23" t="b">
        <v>1</v>
      </c>
      <c r="AW53" s="23" t="b">
        <v>1</v>
      </c>
      <c r="AX53" s="23"/>
      <c r="AY53" s="23"/>
      <c r="AZ53" s="23"/>
      <c r="BA53" s="23"/>
      <c r="BB53" s="23"/>
      <c r="BC53" s="23"/>
      <c r="BD53" s="23"/>
      <c r="BE53" s="23"/>
      <c r="BF53" s="23"/>
      <c r="BG53" s="23"/>
      <c r="BH53" s="23"/>
    </row>
    <row r="54">
      <c r="A54" s="45"/>
      <c r="B54" s="46" t="s">
        <v>33</v>
      </c>
      <c r="C54" s="47"/>
      <c r="D54" s="48">
        <f t="array" ref="D54:Z54">IFERROR(ROUND(D52:Z52 / $E52 * 100,0),"")</f>
        <v>300</v>
      </c>
      <c r="E54" s="49">
        <v>100.0</v>
      </c>
      <c r="F54" s="50">
        <v>96.0</v>
      </c>
      <c r="G54" s="50">
        <v>92.0</v>
      </c>
      <c r="H54" s="50">
        <v>88.0</v>
      </c>
      <c r="I54" s="50">
        <v>84.0</v>
      </c>
      <c r="J54" s="50">
        <v>80.0</v>
      </c>
      <c r="K54" s="50">
        <v>75.0</v>
      </c>
      <c r="L54" s="51">
        <v>70.0</v>
      </c>
      <c r="M54" s="51">
        <v>65.0</v>
      </c>
      <c r="N54" s="51">
        <v>60.0</v>
      </c>
      <c r="O54" s="51">
        <v>55.0</v>
      </c>
      <c r="P54" s="51">
        <v>45.0</v>
      </c>
      <c r="Q54" s="51">
        <v>35.0</v>
      </c>
      <c r="R54" s="51">
        <v>25.0</v>
      </c>
      <c r="S54" s="51">
        <v>20.0</v>
      </c>
      <c r="T54" s="51">
        <v>18.0</v>
      </c>
      <c r="U54" s="51">
        <v>16.0</v>
      </c>
      <c r="V54" s="51">
        <v>15.0</v>
      </c>
      <c r="W54" s="51">
        <v>14.0</v>
      </c>
      <c r="X54" s="51">
        <v>13.0</v>
      </c>
      <c r="Y54" s="51">
        <v>12.0</v>
      </c>
      <c r="Z54" s="52">
        <v>10.0</v>
      </c>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row>
    <row r="55">
      <c r="A55" s="53">
        <v>18.0</v>
      </c>
      <c r="B55" s="54" t="s">
        <v>31</v>
      </c>
      <c r="C55" s="55"/>
      <c r="D55" s="56">
        <f t="array" ref="D55">INDEX(RecipeMappedExp.csv!$B$4:$B$103,$A55,1)</f>
        <v>2556</v>
      </c>
      <c r="E55" s="57">
        <f t="array" ref="E55">IFERROR(INDEX(RecipeMappedExp.csv!$C$4:$X$103,$A55,1 + E$1),"")</f>
        <v>852</v>
      </c>
      <c r="F55" s="58">
        <f t="array" ref="F55">IFERROR(INDEX(RecipeMappedExp.csv!$C$4:$X$103,$A55,1 + F$1),"")</f>
        <v>817</v>
      </c>
      <c r="G55" s="58">
        <f t="array" ref="G55">IFERROR(INDEX(RecipeMappedExp.csv!$C$4:$X$103,$A55,1 + G$1),"")</f>
        <v>783</v>
      </c>
      <c r="H55" s="58">
        <f t="array" ref="H55">IFERROR(INDEX(RecipeMappedExp.csv!$C$4:$X$103,$A55,1 + H$1),"")</f>
        <v>749</v>
      </c>
      <c r="I55" s="59">
        <f t="array" ref="I55">IFERROR(INDEX(RecipeMappedExp.csv!$C$4:$X$103,$A55,1 + I$1),"")</f>
        <v>715</v>
      </c>
      <c r="J55" s="58">
        <f t="array" ref="J55">IFERROR(INDEX(RecipeMappedExp.csv!$C$4:$X$103,$A55,1 + J$1),"")</f>
        <v>681</v>
      </c>
      <c r="K55" s="58">
        <f t="array" ref="K55">IFERROR(INDEX(RecipeMappedExp.csv!$C$4:$X$103,$A55,1 + K$1),"")</f>
        <v>639</v>
      </c>
      <c r="L55" s="60">
        <f t="array" ref="L55">IFERROR(INDEX(RecipeMappedExp.csv!$C$4:$X$103,$A55,1 + L$1),"")</f>
        <v>596</v>
      </c>
      <c r="M55" s="59">
        <f t="array" ref="M55">IFERROR(INDEX(RecipeMappedExp.csv!$C$4:$X$103,$A55,1 + M$1),"")</f>
        <v>553</v>
      </c>
      <c r="N55" s="60">
        <f t="array" ref="N55">IFERROR(INDEX(RecipeMappedExp.csv!$C$4:$X$103,$A55,1 + N$1),"")</f>
        <v>511</v>
      </c>
      <c r="O55" s="60">
        <f t="array" ref="O55">IFERROR(INDEX(RecipeMappedExp.csv!$C$4:$X$103,$A55,1 + O$1),"")</f>
        <v>468</v>
      </c>
      <c r="P55" s="60">
        <f t="array" ref="P55">IFERROR(INDEX(RecipeMappedExp.csv!$C$4:$X$103,$A55,1 + P$1),"")</f>
        <v>383</v>
      </c>
      <c r="Q55" s="60">
        <f t="array" ref="Q55">IFERROR(INDEX(RecipeMappedExp.csv!$C$4:$X$103,$A55,1 + Q$1),"")</f>
        <v>298</v>
      </c>
      <c r="R55" s="60">
        <f t="array" ref="R55">IFERROR(INDEX(RecipeMappedExp.csv!$C$4:$X$103,$A55,1 + R$1),"")</f>
        <v>213</v>
      </c>
      <c r="S55" s="60">
        <f t="array" ref="S55">IFERROR(INDEX(RecipeMappedExp.csv!$C$4:$X$103,$A55,1 + S$1),"")</f>
        <v>170</v>
      </c>
      <c r="T55" s="60">
        <f t="array" ref="T55">IFERROR(INDEX(RecipeMappedExp.csv!$C$4:$X$103,$A55,1 + T$1),"")</f>
        <v>153</v>
      </c>
      <c r="U55" s="60">
        <f t="array" ref="U55">IFERROR(INDEX(RecipeMappedExp.csv!$C$4:$X$103,$A55,1 + U$1),"")</f>
        <v>136</v>
      </c>
      <c r="V55" s="60">
        <f t="array" ref="V55">IFERROR(INDEX(RecipeMappedExp.csv!$C$4:$X$103,$A55,1 + V$1),"")</f>
        <v>127</v>
      </c>
      <c r="W55" s="61">
        <f t="array" ref="W55">IFERROR(INDEX(RecipeMappedExp.csv!$C$4:$X$103,$A55,1 + W$1),"")</f>
        <v>119</v>
      </c>
      <c r="X55" s="60">
        <f t="array" ref="X55">IFERROR(INDEX(RecipeMappedExp.csv!$C$4:$X$103,$A55,1 + X$1),"")</f>
        <v>110</v>
      </c>
      <c r="Y55" s="58">
        <f t="array" ref="Y55">IFERROR(INDEX(RecipeMappedExp.csv!$C$4:$X$103,$A55,1 + Y$1),"")</f>
        <v>102</v>
      </c>
      <c r="Z55" s="62">
        <f t="array" ref="Z55">IFERROR(INDEX(RecipeMappedExp.csv!$C$4:$X$103,$A55,1 + Z$1),"")</f>
        <v>85</v>
      </c>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row>
    <row r="56">
      <c r="A56" s="16"/>
      <c r="B56" s="17" t="s">
        <v>32</v>
      </c>
      <c r="C56" s="18"/>
      <c r="D56" s="42">
        <f>D55</f>
        <v>2556</v>
      </c>
      <c r="E56" s="20">
        <f t="array" ref="E56:Z56">FLOOR($D55 / 3 * $E$2:$Z$2 / 100,1)</f>
        <v>852</v>
      </c>
      <c r="F56" s="21">
        <v>817.0</v>
      </c>
      <c r="G56" s="21">
        <v>783.0</v>
      </c>
      <c r="H56" s="21">
        <v>749.0</v>
      </c>
      <c r="I56" s="21">
        <v>715.0</v>
      </c>
      <c r="J56" s="21">
        <v>681.0</v>
      </c>
      <c r="K56" s="21">
        <v>639.0</v>
      </c>
      <c r="L56" s="43">
        <v>596.0</v>
      </c>
      <c r="M56" s="43">
        <v>553.0</v>
      </c>
      <c r="N56" s="43">
        <v>511.0</v>
      </c>
      <c r="O56" s="43">
        <v>468.0</v>
      </c>
      <c r="P56" s="43">
        <v>383.0</v>
      </c>
      <c r="Q56" s="43">
        <v>298.0</v>
      </c>
      <c r="R56" s="43">
        <v>213.0</v>
      </c>
      <c r="S56" s="43">
        <v>170.0</v>
      </c>
      <c r="T56" s="43">
        <v>153.0</v>
      </c>
      <c r="U56" s="43">
        <v>136.0</v>
      </c>
      <c r="V56" s="43">
        <v>127.0</v>
      </c>
      <c r="W56" s="43">
        <v>119.0</v>
      </c>
      <c r="X56" s="43">
        <v>110.0</v>
      </c>
      <c r="Y56" s="43">
        <v>102.0</v>
      </c>
      <c r="Z56" s="44">
        <v>85.0</v>
      </c>
      <c r="AA56" s="23" t="b">
        <f t="array" ref="AA56:AW56">IF($D56:$Z56 = $D55:$Z55,TRUE,FALSE)</f>
        <v>1</v>
      </c>
      <c r="AB56" s="23" t="b">
        <v>1</v>
      </c>
      <c r="AC56" s="23" t="b">
        <v>1</v>
      </c>
      <c r="AD56" s="23" t="b">
        <v>1</v>
      </c>
      <c r="AE56" s="23" t="b">
        <v>1</v>
      </c>
      <c r="AF56" s="23" t="b">
        <v>1</v>
      </c>
      <c r="AG56" s="23" t="b">
        <v>1</v>
      </c>
      <c r="AH56" s="23" t="b">
        <v>1</v>
      </c>
      <c r="AI56" s="23" t="b">
        <v>1</v>
      </c>
      <c r="AJ56" s="23" t="b">
        <v>1</v>
      </c>
      <c r="AK56" s="23" t="b">
        <v>1</v>
      </c>
      <c r="AL56" s="23" t="b">
        <v>1</v>
      </c>
      <c r="AM56" s="23" t="b">
        <v>1</v>
      </c>
      <c r="AN56" s="23" t="b">
        <v>1</v>
      </c>
      <c r="AO56" s="23" t="b">
        <v>1</v>
      </c>
      <c r="AP56" s="23" t="b">
        <v>1</v>
      </c>
      <c r="AQ56" s="23" t="b">
        <v>1</v>
      </c>
      <c r="AR56" s="23" t="b">
        <v>1</v>
      </c>
      <c r="AS56" s="23" t="b">
        <v>1</v>
      </c>
      <c r="AT56" s="23" t="b">
        <v>1</v>
      </c>
      <c r="AU56" s="23" t="b">
        <v>1</v>
      </c>
      <c r="AV56" s="23" t="b">
        <v>1</v>
      </c>
      <c r="AW56" s="23" t="b">
        <v>1</v>
      </c>
      <c r="AX56" s="23"/>
      <c r="AY56" s="23"/>
      <c r="AZ56" s="23"/>
      <c r="BA56" s="23"/>
      <c r="BB56" s="23"/>
      <c r="BC56" s="23"/>
      <c r="BD56" s="23"/>
      <c r="BE56" s="23"/>
      <c r="BF56" s="23"/>
      <c r="BG56" s="23"/>
      <c r="BH56" s="23"/>
    </row>
    <row r="57">
      <c r="A57" s="45"/>
      <c r="B57" s="46" t="s">
        <v>33</v>
      </c>
      <c r="C57" s="47"/>
      <c r="D57" s="48">
        <f t="array" ref="D57:Z57">IFERROR(ROUND(D55:Z55 / $E55 * 100,0),"")</f>
        <v>300</v>
      </c>
      <c r="E57" s="49">
        <v>100.0</v>
      </c>
      <c r="F57" s="50">
        <v>96.0</v>
      </c>
      <c r="G57" s="50">
        <v>92.0</v>
      </c>
      <c r="H57" s="50">
        <v>88.0</v>
      </c>
      <c r="I57" s="50">
        <v>84.0</v>
      </c>
      <c r="J57" s="50">
        <v>80.0</v>
      </c>
      <c r="K57" s="50">
        <v>75.0</v>
      </c>
      <c r="L57" s="51">
        <v>70.0</v>
      </c>
      <c r="M57" s="51">
        <v>65.0</v>
      </c>
      <c r="N57" s="51">
        <v>60.0</v>
      </c>
      <c r="O57" s="51">
        <v>55.0</v>
      </c>
      <c r="P57" s="51">
        <v>45.0</v>
      </c>
      <c r="Q57" s="51">
        <v>35.0</v>
      </c>
      <c r="R57" s="51">
        <v>25.0</v>
      </c>
      <c r="S57" s="51">
        <v>20.0</v>
      </c>
      <c r="T57" s="51">
        <v>18.0</v>
      </c>
      <c r="U57" s="51">
        <v>16.0</v>
      </c>
      <c r="V57" s="51">
        <v>15.0</v>
      </c>
      <c r="W57" s="51">
        <v>14.0</v>
      </c>
      <c r="X57" s="51">
        <v>13.0</v>
      </c>
      <c r="Y57" s="51">
        <v>12.0</v>
      </c>
      <c r="Z57" s="52">
        <v>10.0</v>
      </c>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row>
    <row r="58">
      <c r="A58" s="53">
        <v>19.0</v>
      </c>
      <c r="B58" s="54" t="s">
        <v>31</v>
      </c>
      <c r="C58" s="55"/>
      <c r="D58" s="56">
        <f t="array" ref="D58">INDEX(RecipeMappedExp.csv!$B$4:$B$103,$A58,1)</f>
        <v>2700</v>
      </c>
      <c r="E58" s="57">
        <f t="array" ref="E58">IFERROR(INDEX(RecipeMappedExp.csv!$C$4:$X$103,$A58,1 + E$1),"")</f>
        <v>900</v>
      </c>
      <c r="F58" s="58">
        <f t="array" ref="F58">IFERROR(INDEX(RecipeMappedExp.csv!$C$4:$X$103,$A58,1 + F$1),"")</f>
        <v>864</v>
      </c>
      <c r="G58" s="58">
        <f t="array" ref="G58">IFERROR(INDEX(RecipeMappedExp.csv!$C$4:$X$103,$A58,1 + G$1),"")</f>
        <v>828</v>
      </c>
      <c r="H58" s="58">
        <f t="array" ref="H58">IFERROR(INDEX(RecipeMappedExp.csv!$C$4:$X$103,$A58,1 + H$1),"")</f>
        <v>792</v>
      </c>
      <c r="I58" s="59">
        <f t="array" ref="I58">IFERROR(INDEX(RecipeMappedExp.csv!$C$4:$X$103,$A58,1 + I$1),"")</f>
        <v>756</v>
      </c>
      <c r="J58" s="58">
        <f t="array" ref="J58">IFERROR(INDEX(RecipeMappedExp.csv!$C$4:$X$103,$A58,1 + J$1),"")</f>
        <v>720</v>
      </c>
      <c r="K58" s="58">
        <f t="array" ref="K58">IFERROR(INDEX(RecipeMappedExp.csv!$C$4:$X$103,$A58,1 + K$1),"")</f>
        <v>675</v>
      </c>
      <c r="L58" s="60">
        <f t="array" ref="L58">IFERROR(INDEX(RecipeMappedExp.csv!$C$4:$X$103,$A58,1 + L$1),"")</f>
        <v>630</v>
      </c>
      <c r="M58" s="59">
        <f t="array" ref="M58">IFERROR(INDEX(RecipeMappedExp.csv!$C$4:$X$103,$A58,1 + M$1),"")</f>
        <v>585</v>
      </c>
      <c r="N58" s="60">
        <f t="array" ref="N58">IFERROR(INDEX(RecipeMappedExp.csv!$C$4:$X$103,$A58,1 + N$1),"")</f>
        <v>540</v>
      </c>
      <c r="O58" s="60">
        <f t="array" ref="O58">IFERROR(INDEX(RecipeMappedExp.csv!$C$4:$X$103,$A58,1 + O$1),"")</f>
        <v>495</v>
      </c>
      <c r="P58" s="60">
        <f t="array" ref="P58">IFERROR(INDEX(RecipeMappedExp.csv!$C$4:$X$103,$A58,1 + P$1),"")</f>
        <v>405</v>
      </c>
      <c r="Q58" s="60">
        <f t="array" ref="Q58">IFERROR(INDEX(RecipeMappedExp.csv!$C$4:$X$103,$A58,1 + Q$1),"")</f>
        <v>315</v>
      </c>
      <c r="R58" s="60">
        <f t="array" ref="R58">IFERROR(INDEX(RecipeMappedExp.csv!$C$4:$X$103,$A58,1 + R$1),"")</f>
        <v>225</v>
      </c>
      <c r="S58" s="60">
        <f t="array" ref="S58">IFERROR(INDEX(RecipeMappedExp.csv!$C$4:$X$103,$A58,1 + S$1),"")</f>
        <v>180</v>
      </c>
      <c r="T58" s="60">
        <f t="array" ref="T58">IFERROR(INDEX(RecipeMappedExp.csv!$C$4:$X$103,$A58,1 + T$1),"")</f>
        <v>162</v>
      </c>
      <c r="U58" s="60">
        <f t="array" ref="U58">IFERROR(INDEX(RecipeMappedExp.csv!$C$4:$X$103,$A58,1 + U$1),"")</f>
        <v>144</v>
      </c>
      <c r="V58" s="60">
        <f t="array" ref="V58">IFERROR(INDEX(RecipeMappedExp.csv!$C$4:$X$103,$A58,1 + V$1),"")</f>
        <v>135</v>
      </c>
      <c r="W58" s="61">
        <f t="array" ref="W58">IFERROR(INDEX(RecipeMappedExp.csv!$C$4:$X$103,$A58,1 + W$1),"")</f>
        <v>126</v>
      </c>
      <c r="X58" s="60">
        <f t="array" ref="X58">IFERROR(INDEX(RecipeMappedExp.csv!$C$4:$X$103,$A58,1 + X$1),"")</f>
        <v>117</v>
      </c>
      <c r="Y58" s="58">
        <f t="array" ref="Y58">IFERROR(INDEX(RecipeMappedExp.csv!$C$4:$X$103,$A58,1 + Y$1),"")</f>
        <v>108</v>
      </c>
      <c r="Z58" s="62">
        <f t="array" ref="Z58">IFERROR(INDEX(RecipeMappedExp.csv!$C$4:$X$103,$A58,1 + Z$1),"")</f>
        <v>90</v>
      </c>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row>
    <row r="59">
      <c r="A59" s="16"/>
      <c r="B59" s="17" t="s">
        <v>32</v>
      </c>
      <c r="C59" s="18"/>
      <c r="D59" s="42">
        <f>D58</f>
        <v>2700</v>
      </c>
      <c r="E59" s="20">
        <f t="array" ref="E59:Z59">FLOOR($D58 / 3 * $E$2:$Z$2 / 100,1)</f>
        <v>900</v>
      </c>
      <c r="F59" s="21">
        <v>864.0</v>
      </c>
      <c r="G59" s="21">
        <v>828.0</v>
      </c>
      <c r="H59" s="21">
        <v>792.0</v>
      </c>
      <c r="I59" s="21">
        <v>756.0</v>
      </c>
      <c r="J59" s="21">
        <v>720.0</v>
      </c>
      <c r="K59" s="21">
        <v>675.0</v>
      </c>
      <c r="L59" s="43">
        <v>630.0</v>
      </c>
      <c r="M59" s="43">
        <v>585.0</v>
      </c>
      <c r="N59" s="43">
        <v>540.0</v>
      </c>
      <c r="O59" s="43">
        <v>495.0</v>
      </c>
      <c r="P59" s="43">
        <v>405.0</v>
      </c>
      <c r="Q59" s="43">
        <v>315.0</v>
      </c>
      <c r="R59" s="43">
        <v>225.0</v>
      </c>
      <c r="S59" s="43">
        <v>180.0</v>
      </c>
      <c r="T59" s="43">
        <v>162.0</v>
      </c>
      <c r="U59" s="43">
        <v>144.0</v>
      </c>
      <c r="V59" s="43">
        <v>135.0</v>
      </c>
      <c r="W59" s="43">
        <v>126.0</v>
      </c>
      <c r="X59" s="43">
        <v>117.0</v>
      </c>
      <c r="Y59" s="43">
        <v>108.0</v>
      </c>
      <c r="Z59" s="44">
        <v>90.0</v>
      </c>
      <c r="AA59" s="23" t="b">
        <f t="array" ref="AA59:AW59">IF($D59:$Z59 = $D58:$Z58,TRUE,FALSE)</f>
        <v>1</v>
      </c>
      <c r="AB59" s="23" t="b">
        <v>1</v>
      </c>
      <c r="AC59" s="23" t="b">
        <v>1</v>
      </c>
      <c r="AD59" s="23" t="b">
        <v>1</v>
      </c>
      <c r="AE59" s="23" t="b">
        <v>1</v>
      </c>
      <c r="AF59" s="23" t="b">
        <v>1</v>
      </c>
      <c r="AG59" s="23" t="b">
        <v>1</v>
      </c>
      <c r="AH59" s="23" t="b">
        <v>1</v>
      </c>
      <c r="AI59" s="23" t="b">
        <v>1</v>
      </c>
      <c r="AJ59" s="23" t="b">
        <v>1</v>
      </c>
      <c r="AK59" s="23" t="b">
        <v>1</v>
      </c>
      <c r="AL59" s="23" t="b">
        <v>1</v>
      </c>
      <c r="AM59" s="23" t="b">
        <v>1</v>
      </c>
      <c r="AN59" s="23" t="b">
        <v>1</v>
      </c>
      <c r="AO59" s="23" t="b">
        <v>1</v>
      </c>
      <c r="AP59" s="23" t="b">
        <v>1</v>
      </c>
      <c r="AQ59" s="23" t="b">
        <v>1</v>
      </c>
      <c r="AR59" s="23" t="b">
        <v>1</v>
      </c>
      <c r="AS59" s="23" t="b">
        <v>1</v>
      </c>
      <c r="AT59" s="23" t="b">
        <v>1</v>
      </c>
      <c r="AU59" s="23" t="b">
        <v>1</v>
      </c>
      <c r="AV59" s="23" t="b">
        <v>1</v>
      </c>
      <c r="AW59" s="23" t="b">
        <v>1</v>
      </c>
      <c r="AX59" s="23"/>
      <c r="AY59" s="23"/>
      <c r="AZ59" s="23"/>
      <c r="BA59" s="23"/>
      <c r="BB59" s="23"/>
      <c r="BC59" s="23"/>
      <c r="BD59" s="23"/>
      <c r="BE59" s="23"/>
      <c r="BF59" s="23"/>
      <c r="BG59" s="23"/>
      <c r="BH59" s="23"/>
    </row>
    <row r="60">
      <c r="A60" s="45"/>
      <c r="B60" s="46" t="s">
        <v>33</v>
      </c>
      <c r="C60" s="47"/>
      <c r="D60" s="48">
        <f t="array" ref="D60:Z60">IFERROR(ROUND(D58:Z58 / $E58 * 100,0),"")</f>
        <v>300</v>
      </c>
      <c r="E60" s="49">
        <v>100.0</v>
      </c>
      <c r="F60" s="50">
        <v>96.0</v>
      </c>
      <c r="G60" s="50">
        <v>92.0</v>
      </c>
      <c r="H60" s="50">
        <v>88.0</v>
      </c>
      <c r="I60" s="50">
        <v>84.0</v>
      </c>
      <c r="J60" s="50">
        <v>80.0</v>
      </c>
      <c r="K60" s="50">
        <v>75.0</v>
      </c>
      <c r="L60" s="51">
        <v>70.0</v>
      </c>
      <c r="M60" s="51">
        <v>65.0</v>
      </c>
      <c r="N60" s="51">
        <v>60.0</v>
      </c>
      <c r="O60" s="51">
        <v>55.0</v>
      </c>
      <c r="P60" s="51">
        <v>45.0</v>
      </c>
      <c r="Q60" s="51">
        <v>35.0</v>
      </c>
      <c r="R60" s="51">
        <v>25.0</v>
      </c>
      <c r="S60" s="51">
        <v>20.0</v>
      </c>
      <c r="T60" s="51">
        <v>18.0</v>
      </c>
      <c r="U60" s="51">
        <v>16.0</v>
      </c>
      <c r="V60" s="51">
        <v>15.0</v>
      </c>
      <c r="W60" s="51">
        <v>14.0</v>
      </c>
      <c r="X60" s="51">
        <v>13.0</v>
      </c>
      <c r="Y60" s="51">
        <v>12.0</v>
      </c>
      <c r="Z60" s="52">
        <v>10.0</v>
      </c>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row>
    <row r="61">
      <c r="A61" s="53">
        <v>20.0</v>
      </c>
      <c r="B61" s="54" t="s">
        <v>31</v>
      </c>
      <c r="C61" s="55"/>
      <c r="D61" s="56">
        <f t="array" ref="D61">INDEX(RecipeMappedExp.csv!$B$4:$B$103,$A61,1)</f>
        <v>2841</v>
      </c>
      <c r="E61" s="57">
        <f t="array" ref="E61">IFERROR(INDEX(RecipeMappedExp.csv!$C$4:$X$103,$A61,1 + E$1),"")</f>
        <v>947</v>
      </c>
      <c r="F61" s="58">
        <f t="array" ref="F61">IFERROR(INDEX(RecipeMappedExp.csv!$C$4:$X$103,$A61,1 + F$1),"")</f>
        <v>909</v>
      </c>
      <c r="G61" s="58">
        <f t="array" ref="G61">IFERROR(INDEX(RecipeMappedExp.csv!$C$4:$X$103,$A61,1 + G$1),"")</f>
        <v>871</v>
      </c>
      <c r="H61" s="58">
        <f t="array" ref="H61">IFERROR(INDEX(RecipeMappedExp.csv!$C$4:$X$103,$A61,1 + H$1),"")</f>
        <v>833</v>
      </c>
      <c r="I61" s="59">
        <f t="array" ref="I61">IFERROR(INDEX(RecipeMappedExp.csv!$C$4:$X$103,$A61,1 + I$1),"")</f>
        <v>795</v>
      </c>
      <c r="J61" s="58">
        <f t="array" ref="J61">IFERROR(INDEX(RecipeMappedExp.csv!$C$4:$X$103,$A61,1 + J$1),"")</f>
        <v>757</v>
      </c>
      <c r="K61" s="58">
        <f t="array" ref="K61">IFERROR(INDEX(RecipeMappedExp.csv!$C$4:$X$103,$A61,1 + K$1),"")</f>
        <v>710</v>
      </c>
      <c r="L61" s="60">
        <f t="array" ref="L61">IFERROR(INDEX(RecipeMappedExp.csv!$C$4:$X$103,$A61,1 + L$1),"")</f>
        <v>662</v>
      </c>
      <c r="M61" s="59">
        <f t="array" ref="M61">IFERROR(INDEX(RecipeMappedExp.csv!$C$4:$X$103,$A61,1 + M$1),"")</f>
        <v>615</v>
      </c>
      <c r="N61" s="60">
        <f t="array" ref="N61">IFERROR(INDEX(RecipeMappedExp.csv!$C$4:$X$103,$A61,1 + N$1),"")</f>
        <v>568</v>
      </c>
      <c r="O61" s="60">
        <f t="array" ref="O61">IFERROR(INDEX(RecipeMappedExp.csv!$C$4:$X$103,$A61,1 + O$1),"")</f>
        <v>520</v>
      </c>
      <c r="P61" s="60">
        <f t="array" ref="P61">IFERROR(INDEX(RecipeMappedExp.csv!$C$4:$X$103,$A61,1 + P$1),"")</f>
        <v>426</v>
      </c>
      <c r="Q61" s="60">
        <f t="array" ref="Q61">IFERROR(INDEX(RecipeMappedExp.csv!$C$4:$X$103,$A61,1 + Q$1),"")</f>
        <v>331</v>
      </c>
      <c r="R61" s="60">
        <f t="array" ref="R61">IFERROR(INDEX(RecipeMappedExp.csv!$C$4:$X$103,$A61,1 + R$1),"")</f>
        <v>236</v>
      </c>
      <c r="S61" s="60">
        <f t="array" ref="S61">IFERROR(INDEX(RecipeMappedExp.csv!$C$4:$X$103,$A61,1 + S$1),"")</f>
        <v>189</v>
      </c>
      <c r="T61" s="60">
        <f t="array" ref="T61">IFERROR(INDEX(RecipeMappedExp.csv!$C$4:$X$103,$A61,1 + T$1),"")</f>
        <v>170</v>
      </c>
      <c r="U61" s="60">
        <f t="array" ref="U61">IFERROR(INDEX(RecipeMappedExp.csv!$C$4:$X$103,$A61,1 + U$1),"")</f>
        <v>151</v>
      </c>
      <c r="V61" s="60">
        <f t="array" ref="V61">IFERROR(INDEX(RecipeMappedExp.csv!$C$4:$X$103,$A61,1 + V$1),"")</f>
        <v>142</v>
      </c>
      <c r="W61" s="61">
        <f t="array" ref="W61">IFERROR(INDEX(RecipeMappedExp.csv!$C$4:$X$103,$A61,1 + W$1),"")</f>
        <v>132</v>
      </c>
      <c r="X61" s="60">
        <f t="array" ref="X61">IFERROR(INDEX(RecipeMappedExp.csv!$C$4:$X$103,$A61,1 + X$1),"")</f>
        <v>123</v>
      </c>
      <c r="Y61" s="58">
        <f t="array" ref="Y61">IFERROR(INDEX(RecipeMappedExp.csv!$C$4:$X$103,$A61,1 + Y$1),"")</f>
        <v>113</v>
      </c>
      <c r="Z61" s="62">
        <f t="array" ref="Z61">IFERROR(INDEX(RecipeMappedExp.csv!$C$4:$X$103,$A61,1 + Z$1),"")</f>
        <v>94</v>
      </c>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row>
    <row r="62">
      <c r="A62" s="16"/>
      <c r="B62" s="17" t="s">
        <v>32</v>
      </c>
      <c r="C62" s="18"/>
      <c r="D62" s="42">
        <f>D61</f>
        <v>2841</v>
      </c>
      <c r="E62" s="20">
        <f t="array" ref="E62:Z62">FLOOR($D61 / 3 * $E$2:$Z$2 / 100,1)</f>
        <v>947</v>
      </c>
      <c r="F62" s="21">
        <v>909.0</v>
      </c>
      <c r="G62" s="21">
        <v>871.0</v>
      </c>
      <c r="H62" s="21">
        <v>833.0</v>
      </c>
      <c r="I62" s="21">
        <v>795.0</v>
      </c>
      <c r="J62" s="21">
        <v>757.0</v>
      </c>
      <c r="K62" s="21">
        <v>710.0</v>
      </c>
      <c r="L62" s="43">
        <v>662.0</v>
      </c>
      <c r="M62" s="43">
        <v>615.0</v>
      </c>
      <c r="N62" s="43">
        <v>568.0</v>
      </c>
      <c r="O62" s="43">
        <v>520.0</v>
      </c>
      <c r="P62" s="43">
        <v>426.0</v>
      </c>
      <c r="Q62" s="43">
        <v>331.0</v>
      </c>
      <c r="R62" s="43">
        <v>236.0</v>
      </c>
      <c r="S62" s="43">
        <v>189.0</v>
      </c>
      <c r="T62" s="43">
        <v>170.0</v>
      </c>
      <c r="U62" s="43">
        <v>151.0</v>
      </c>
      <c r="V62" s="43">
        <v>142.0</v>
      </c>
      <c r="W62" s="43">
        <v>132.0</v>
      </c>
      <c r="X62" s="43">
        <v>123.0</v>
      </c>
      <c r="Y62" s="43">
        <v>113.0</v>
      </c>
      <c r="Z62" s="44">
        <v>94.0</v>
      </c>
      <c r="AA62" s="23" t="b">
        <f t="array" ref="AA62:AW62">IF($D62:$Z62 = $D61:$Z61,TRUE,FALSE)</f>
        <v>1</v>
      </c>
      <c r="AB62" s="23" t="b">
        <v>1</v>
      </c>
      <c r="AC62" s="23" t="b">
        <v>1</v>
      </c>
      <c r="AD62" s="23" t="b">
        <v>1</v>
      </c>
      <c r="AE62" s="23" t="b">
        <v>1</v>
      </c>
      <c r="AF62" s="23" t="b">
        <v>1</v>
      </c>
      <c r="AG62" s="23" t="b">
        <v>1</v>
      </c>
      <c r="AH62" s="23" t="b">
        <v>1</v>
      </c>
      <c r="AI62" s="23" t="b">
        <v>1</v>
      </c>
      <c r="AJ62" s="23" t="b">
        <v>1</v>
      </c>
      <c r="AK62" s="23" t="b">
        <v>1</v>
      </c>
      <c r="AL62" s="23" t="b">
        <v>1</v>
      </c>
      <c r="AM62" s="23" t="b">
        <v>1</v>
      </c>
      <c r="AN62" s="23" t="b">
        <v>1</v>
      </c>
      <c r="AO62" s="23" t="b">
        <v>1</v>
      </c>
      <c r="AP62" s="23" t="b">
        <v>1</v>
      </c>
      <c r="AQ62" s="23" t="b">
        <v>1</v>
      </c>
      <c r="AR62" s="23" t="b">
        <v>1</v>
      </c>
      <c r="AS62" s="23" t="b">
        <v>1</v>
      </c>
      <c r="AT62" s="23" t="b">
        <v>1</v>
      </c>
      <c r="AU62" s="23" t="b">
        <v>1</v>
      </c>
      <c r="AV62" s="23" t="b">
        <v>1</v>
      </c>
      <c r="AW62" s="23" t="b">
        <v>1</v>
      </c>
      <c r="AX62" s="23"/>
      <c r="AY62" s="23"/>
      <c r="AZ62" s="23"/>
      <c r="BA62" s="23"/>
      <c r="BB62" s="23"/>
      <c r="BC62" s="23"/>
      <c r="BD62" s="23"/>
      <c r="BE62" s="23"/>
      <c r="BF62" s="23"/>
      <c r="BG62" s="23"/>
      <c r="BH62" s="23"/>
    </row>
    <row r="63">
      <c r="A63" s="45"/>
      <c r="B63" s="46" t="s">
        <v>33</v>
      </c>
      <c r="C63" s="47"/>
      <c r="D63" s="48">
        <f t="array" ref="D63:Z63">IFERROR(ROUND(D61:Z61 / $E61 * 100,0),"")</f>
        <v>300</v>
      </c>
      <c r="E63" s="49">
        <v>100.0</v>
      </c>
      <c r="F63" s="50">
        <v>96.0</v>
      </c>
      <c r="G63" s="50">
        <v>92.0</v>
      </c>
      <c r="H63" s="50">
        <v>88.0</v>
      </c>
      <c r="I63" s="50">
        <v>84.0</v>
      </c>
      <c r="J63" s="50">
        <v>80.0</v>
      </c>
      <c r="K63" s="50">
        <v>75.0</v>
      </c>
      <c r="L63" s="51">
        <v>70.0</v>
      </c>
      <c r="M63" s="51">
        <v>65.0</v>
      </c>
      <c r="N63" s="51">
        <v>60.0</v>
      </c>
      <c r="O63" s="51">
        <v>55.0</v>
      </c>
      <c r="P63" s="51">
        <v>45.0</v>
      </c>
      <c r="Q63" s="51">
        <v>35.0</v>
      </c>
      <c r="R63" s="51">
        <v>25.0</v>
      </c>
      <c r="S63" s="51">
        <v>20.0</v>
      </c>
      <c r="T63" s="51">
        <v>18.0</v>
      </c>
      <c r="U63" s="51">
        <v>16.0</v>
      </c>
      <c r="V63" s="51">
        <v>15.0</v>
      </c>
      <c r="W63" s="51">
        <v>14.0</v>
      </c>
      <c r="X63" s="51">
        <v>13.0</v>
      </c>
      <c r="Y63" s="51">
        <v>12.0</v>
      </c>
      <c r="Z63" s="52">
        <v>10.0</v>
      </c>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row>
    <row r="64">
      <c r="A64" s="53">
        <v>21.0</v>
      </c>
      <c r="B64" s="54" t="s">
        <v>31</v>
      </c>
      <c r="C64" s="55"/>
      <c r="D64" s="56">
        <f t="array" ref="D64">INDEX(RecipeMappedExp.csv!$B$4:$B$103,$A64,1)</f>
        <v>3045</v>
      </c>
      <c r="E64" s="57">
        <f t="array" ref="E64">IFERROR(INDEX(RecipeMappedExp.csv!$C$4:$X$103,$A64,1 + E$1),"")</f>
        <v>1015</v>
      </c>
      <c r="F64" s="58">
        <f t="array" ref="F64">IFERROR(INDEX(RecipeMappedExp.csv!$C$4:$X$103,$A64,1 + F$1),"")</f>
        <v>974</v>
      </c>
      <c r="G64" s="58">
        <f t="array" ref="G64">IFERROR(INDEX(RecipeMappedExp.csv!$C$4:$X$103,$A64,1 + G$1),"")</f>
        <v>933</v>
      </c>
      <c r="H64" s="58">
        <f t="array" ref="H64">IFERROR(INDEX(RecipeMappedExp.csv!$C$4:$X$103,$A64,1 + H$1),"")</f>
        <v>893</v>
      </c>
      <c r="I64" s="59">
        <f t="array" ref="I64">IFERROR(INDEX(RecipeMappedExp.csv!$C$4:$X$103,$A64,1 + I$1),"")</f>
        <v>852</v>
      </c>
      <c r="J64" s="58">
        <f t="array" ref="J64">IFERROR(INDEX(RecipeMappedExp.csv!$C$4:$X$103,$A64,1 + J$1),"")</f>
        <v>812</v>
      </c>
      <c r="K64" s="58">
        <f t="array" ref="K64">IFERROR(INDEX(RecipeMappedExp.csv!$C$4:$X$103,$A64,1 + K$1),"")</f>
        <v>761</v>
      </c>
      <c r="L64" s="60">
        <f t="array" ref="L64">IFERROR(INDEX(RecipeMappedExp.csv!$C$4:$X$103,$A64,1 + L$1),"")</f>
        <v>710</v>
      </c>
      <c r="M64" s="59">
        <f t="array" ref="M64">IFERROR(INDEX(RecipeMappedExp.csv!$C$4:$X$103,$A64,1 + M$1),"")</f>
        <v>659</v>
      </c>
      <c r="N64" s="60">
        <f t="array" ref="N64">IFERROR(INDEX(RecipeMappedExp.csv!$C$4:$X$103,$A64,1 + N$1),"")</f>
        <v>609</v>
      </c>
      <c r="O64" s="60">
        <f t="array" ref="O64">IFERROR(INDEX(RecipeMappedExp.csv!$C$4:$X$103,$A64,1 + O$1),"")</f>
        <v>558</v>
      </c>
      <c r="P64" s="60">
        <f t="array" ref="P64">IFERROR(INDEX(RecipeMappedExp.csv!$C$4:$X$103,$A64,1 + P$1),"")</f>
        <v>456</v>
      </c>
      <c r="Q64" s="60">
        <f t="array" ref="Q64">IFERROR(INDEX(RecipeMappedExp.csv!$C$4:$X$103,$A64,1 + Q$1),"")</f>
        <v>355</v>
      </c>
      <c r="R64" s="60">
        <f t="array" ref="R64">IFERROR(INDEX(RecipeMappedExp.csv!$C$4:$X$103,$A64,1 + R$1),"")</f>
        <v>253</v>
      </c>
      <c r="S64" s="60">
        <f t="array" ref="S64">IFERROR(INDEX(RecipeMappedExp.csv!$C$4:$X$103,$A64,1 + S$1),"")</f>
        <v>203</v>
      </c>
      <c r="T64" s="60">
        <f t="array" ref="T64">IFERROR(INDEX(RecipeMappedExp.csv!$C$4:$X$103,$A64,1 + T$1),"")</f>
        <v>182</v>
      </c>
      <c r="U64" s="60">
        <f t="array" ref="U64">IFERROR(INDEX(RecipeMappedExp.csv!$C$4:$X$103,$A64,1 + U$1),"")</f>
        <v>162</v>
      </c>
      <c r="V64" s="60">
        <f t="array" ref="V64">IFERROR(INDEX(RecipeMappedExp.csv!$C$4:$X$103,$A64,1 + V$1),"")</f>
        <v>152</v>
      </c>
      <c r="W64" s="61">
        <f t="array" ref="W64">IFERROR(INDEX(RecipeMappedExp.csv!$C$4:$X$103,$A64,1 + W$1),"")</f>
        <v>142</v>
      </c>
      <c r="X64" s="60">
        <f t="array" ref="X64">IFERROR(INDEX(RecipeMappedExp.csv!$C$4:$X$103,$A64,1 + X$1),"")</f>
        <v>131</v>
      </c>
      <c r="Y64" s="58">
        <f t="array" ref="Y64">IFERROR(INDEX(RecipeMappedExp.csv!$C$4:$X$103,$A64,1 + Y$1),"")</f>
        <v>121</v>
      </c>
      <c r="Z64" s="62">
        <f t="array" ref="Z64">IFERROR(INDEX(RecipeMappedExp.csv!$C$4:$X$103,$A64,1 + Z$1),"")</f>
        <v>101</v>
      </c>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row>
    <row r="65">
      <c r="A65" s="16"/>
      <c r="B65" s="17" t="s">
        <v>32</v>
      </c>
      <c r="C65" s="18"/>
      <c r="D65" s="42">
        <f>D64</f>
        <v>3045</v>
      </c>
      <c r="E65" s="20">
        <f t="array" ref="E65:Z65">FLOOR($D64 / 3 * $E$2:$Z$2 / 100,1)</f>
        <v>1015</v>
      </c>
      <c r="F65" s="21">
        <v>974.0</v>
      </c>
      <c r="G65" s="21">
        <v>933.0</v>
      </c>
      <c r="H65" s="21">
        <v>893.0</v>
      </c>
      <c r="I65" s="21">
        <v>852.0</v>
      </c>
      <c r="J65" s="21">
        <v>812.0</v>
      </c>
      <c r="K65" s="21">
        <v>761.0</v>
      </c>
      <c r="L65" s="43">
        <v>710.0</v>
      </c>
      <c r="M65" s="43">
        <v>659.0</v>
      </c>
      <c r="N65" s="43">
        <v>609.0</v>
      </c>
      <c r="O65" s="43">
        <v>558.0</v>
      </c>
      <c r="P65" s="43">
        <v>456.0</v>
      </c>
      <c r="Q65" s="43">
        <v>355.0</v>
      </c>
      <c r="R65" s="43">
        <v>253.0</v>
      </c>
      <c r="S65" s="43">
        <v>203.0</v>
      </c>
      <c r="T65" s="43">
        <v>182.0</v>
      </c>
      <c r="U65" s="43">
        <v>162.0</v>
      </c>
      <c r="V65" s="43">
        <v>152.0</v>
      </c>
      <c r="W65" s="43">
        <v>142.0</v>
      </c>
      <c r="X65" s="43">
        <v>131.0</v>
      </c>
      <c r="Y65" s="43">
        <v>121.0</v>
      </c>
      <c r="Z65" s="44">
        <v>101.0</v>
      </c>
      <c r="AA65" s="23" t="b">
        <f t="array" ref="AA65:AW65">IF($D65:$Z65 = $D64:$Z64,TRUE,FALSE)</f>
        <v>1</v>
      </c>
      <c r="AB65" s="23" t="b">
        <v>1</v>
      </c>
      <c r="AC65" s="23" t="b">
        <v>1</v>
      </c>
      <c r="AD65" s="23" t="b">
        <v>1</v>
      </c>
      <c r="AE65" s="23" t="b">
        <v>1</v>
      </c>
      <c r="AF65" s="23" t="b">
        <v>1</v>
      </c>
      <c r="AG65" s="23" t="b">
        <v>1</v>
      </c>
      <c r="AH65" s="23" t="b">
        <v>1</v>
      </c>
      <c r="AI65" s="23" t="b">
        <v>1</v>
      </c>
      <c r="AJ65" s="23" t="b">
        <v>1</v>
      </c>
      <c r="AK65" s="23" t="b">
        <v>1</v>
      </c>
      <c r="AL65" s="23" t="b">
        <v>1</v>
      </c>
      <c r="AM65" s="23" t="b">
        <v>1</v>
      </c>
      <c r="AN65" s="23" t="b">
        <v>1</v>
      </c>
      <c r="AO65" s="23" t="b">
        <v>1</v>
      </c>
      <c r="AP65" s="23" t="b">
        <v>1</v>
      </c>
      <c r="AQ65" s="23" t="b">
        <v>1</v>
      </c>
      <c r="AR65" s="23" t="b">
        <v>1</v>
      </c>
      <c r="AS65" s="23" t="b">
        <v>1</v>
      </c>
      <c r="AT65" s="23" t="b">
        <v>1</v>
      </c>
      <c r="AU65" s="23" t="b">
        <v>1</v>
      </c>
      <c r="AV65" s="23" t="b">
        <v>1</v>
      </c>
      <c r="AW65" s="23" t="b">
        <v>1</v>
      </c>
      <c r="AX65" s="23"/>
      <c r="AY65" s="23"/>
      <c r="AZ65" s="23"/>
      <c r="BA65" s="23"/>
      <c r="BB65" s="23"/>
      <c r="BC65" s="23"/>
      <c r="BD65" s="23"/>
      <c r="BE65" s="23"/>
      <c r="BF65" s="23"/>
      <c r="BG65" s="23"/>
      <c r="BH65" s="23"/>
    </row>
    <row r="66">
      <c r="A66" s="45"/>
      <c r="B66" s="46" t="s">
        <v>33</v>
      </c>
      <c r="C66" s="47"/>
      <c r="D66" s="48">
        <f t="array" ref="D66:Z66">IFERROR(ROUND(D64:Z64 / $E64 * 100,0),"")</f>
        <v>300</v>
      </c>
      <c r="E66" s="49">
        <v>100.0</v>
      </c>
      <c r="F66" s="50">
        <v>96.0</v>
      </c>
      <c r="G66" s="50">
        <v>92.0</v>
      </c>
      <c r="H66" s="50">
        <v>88.0</v>
      </c>
      <c r="I66" s="50">
        <v>84.0</v>
      </c>
      <c r="J66" s="50">
        <v>80.0</v>
      </c>
      <c r="K66" s="50">
        <v>75.0</v>
      </c>
      <c r="L66" s="51">
        <v>70.0</v>
      </c>
      <c r="M66" s="51">
        <v>65.0</v>
      </c>
      <c r="N66" s="51">
        <v>60.0</v>
      </c>
      <c r="O66" s="51">
        <v>55.0</v>
      </c>
      <c r="P66" s="51">
        <v>45.0</v>
      </c>
      <c r="Q66" s="51">
        <v>35.0</v>
      </c>
      <c r="R66" s="51">
        <v>25.0</v>
      </c>
      <c r="S66" s="51">
        <v>20.0</v>
      </c>
      <c r="T66" s="51">
        <v>18.0</v>
      </c>
      <c r="U66" s="51">
        <v>16.0</v>
      </c>
      <c r="V66" s="51">
        <v>15.0</v>
      </c>
      <c r="W66" s="51">
        <v>14.0</v>
      </c>
      <c r="X66" s="51">
        <v>13.0</v>
      </c>
      <c r="Y66" s="51">
        <v>12.0</v>
      </c>
      <c r="Z66" s="52">
        <v>10.0</v>
      </c>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row>
    <row r="67">
      <c r="A67" s="53">
        <v>22.0</v>
      </c>
      <c r="B67" s="54" t="s">
        <v>31</v>
      </c>
      <c r="C67" s="55"/>
      <c r="D67" s="56">
        <f t="array" ref="D67">INDEX(RecipeMappedExp.csv!$B$4:$B$103,$A67,1)</f>
        <v>3240</v>
      </c>
      <c r="E67" s="57">
        <f t="array" ref="E67">IFERROR(INDEX(RecipeMappedExp.csv!$C$4:$X$103,$A67,1 + E$1),"")</f>
        <v>1080</v>
      </c>
      <c r="F67" s="58">
        <f t="array" ref="F67">IFERROR(INDEX(RecipeMappedExp.csv!$C$4:$X$103,$A67,1 + F$1),"")</f>
        <v>1036</v>
      </c>
      <c r="G67" s="58">
        <f t="array" ref="G67">IFERROR(INDEX(RecipeMappedExp.csv!$C$4:$X$103,$A67,1 + G$1),"")</f>
        <v>993</v>
      </c>
      <c r="H67" s="58">
        <f t="array" ref="H67">IFERROR(INDEX(RecipeMappedExp.csv!$C$4:$X$103,$A67,1 + H$1),"")</f>
        <v>950</v>
      </c>
      <c r="I67" s="59">
        <f t="array" ref="I67">IFERROR(INDEX(RecipeMappedExp.csv!$C$4:$X$103,$A67,1 + I$1),"")</f>
        <v>907</v>
      </c>
      <c r="J67" s="58">
        <f t="array" ref="J67">IFERROR(INDEX(RecipeMappedExp.csv!$C$4:$X$103,$A67,1 + J$1),"")</f>
        <v>864</v>
      </c>
      <c r="K67" s="58">
        <f t="array" ref="K67">IFERROR(INDEX(RecipeMappedExp.csv!$C$4:$X$103,$A67,1 + K$1),"")</f>
        <v>810</v>
      </c>
      <c r="L67" s="60">
        <f t="array" ref="L67">IFERROR(INDEX(RecipeMappedExp.csv!$C$4:$X$103,$A67,1 + L$1),"")</f>
        <v>756</v>
      </c>
      <c r="M67" s="59">
        <f t="array" ref="M67">IFERROR(INDEX(RecipeMappedExp.csv!$C$4:$X$103,$A67,1 + M$1),"")</f>
        <v>702</v>
      </c>
      <c r="N67" s="60">
        <f t="array" ref="N67">IFERROR(INDEX(RecipeMappedExp.csv!$C$4:$X$103,$A67,1 + N$1),"")</f>
        <v>648</v>
      </c>
      <c r="O67" s="60">
        <f t="array" ref="O67">IFERROR(INDEX(RecipeMappedExp.csv!$C$4:$X$103,$A67,1 + O$1),"")</f>
        <v>594</v>
      </c>
      <c r="P67" s="60">
        <f t="array" ref="P67">IFERROR(INDEX(RecipeMappedExp.csv!$C$4:$X$103,$A67,1 + P$1),"")</f>
        <v>486</v>
      </c>
      <c r="Q67" s="60">
        <f t="array" ref="Q67">IFERROR(INDEX(RecipeMappedExp.csv!$C$4:$X$103,$A67,1 + Q$1),"")</f>
        <v>378</v>
      </c>
      <c r="R67" s="60">
        <f t="array" ref="R67">IFERROR(INDEX(RecipeMappedExp.csv!$C$4:$X$103,$A67,1 + R$1),"")</f>
        <v>270</v>
      </c>
      <c r="S67" s="60">
        <f t="array" ref="S67">IFERROR(INDEX(RecipeMappedExp.csv!$C$4:$X$103,$A67,1 + S$1),"")</f>
        <v>216</v>
      </c>
      <c r="T67" s="60">
        <f t="array" ref="T67">IFERROR(INDEX(RecipeMappedExp.csv!$C$4:$X$103,$A67,1 + T$1),"")</f>
        <v>194</v>
      </c>
      <c r="U67" s="60">
        <f t="array" ref="U67">IFERROR(INDEX(RecipeMappedExp.csv!$C$4:$X$103,$A67,1 + U$1),"")</f>
        <v>172</v>
      </c>
      <c r="V67" s="60">
        <f t="array" ref="V67">IFERROR(INDEX(RecipeMappedExp.csv!$C$4:$X$103,$A67,1 + V$1),"")</f>
        <v>162</v>
      </c>
      <c r="W67" s="61">
        <f t="array" ref="W67">IFERROR(INDEX(RecipeMappedExp.csv!$C$4:$X$103,$A67,1 + W$1),"")</f>
        <v>151</v>
      </c>
      <c r="X67" s="60">
        <f t="array" ref="X67">IFERROR(INDEX(RecipeMappedExp.csv!$C$4:$X$103,$A67,1 + X$1),"")</f>
        <v>140</v>
      </c>
      <c r="Y67" s="58">
        <f t="array" ref="Y67">IFERROR(INDEX(RecipeMappedExp.csv!$C$4:$X$103,$A67,1 + Y$1),"")</f>
        <v>129</v>
      </c>
      <c r="Z67" s="62">
        <f t="array" ref="Z67">IFERROR(INDEX(RecipeMappedExp.csv!$C$4:$X$103,$A67,1 + Z$1),"")</f>
        <v>108</v>
      </c>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row>
    <row r="68">
      <c r="A68" s="16"/>
      <c r="B68" s="17" t="s">
        <v>32</v>
      </c>
      <c r="C68" s="18"/>
      <c r="D68" s="42">
        <f>D67</f>
        <v>3240</v>
      </c>
      <c r="E68" s="20">
        <f t="array" ref="E68:Z68">FLOOR($D67 / 3 * $E$2:$Z$2 / 100,1)</f>
        <v>1080</v>
      </c>
      <c r="F68" s="21">
        <v>1036.0</v>
      </c>
      <c r="G68" s="21">
        <v>993.0</v>
      </c>
      <c r="H68" s="21">
        <v>950.0</v>
      </c>
      <c r="I68" s="21">
        <v>907.0</v>
      </c>
      <c r="J68" s="21">
        <v>864.0</v>
      </c>
      <c r="K68" s="21">
        <v>810.0</v>
      </c>
      <c r="L68" s="43">
        <v>756.0</v>
      </c>
      <c r="M68" s="43">
        <v>702.0</v>
      </c>
      <c r="N68" s="43">
        <v>648.0</v>
      </c>
      <c r="O68" s="43">
        <v>594.0</v>
      </c>
      <c r="P68" s="43">
        <v>486.0</v>
      </c>
      <c r="Q68" s="43">
        <v>378.0</v>
      </c>
      <c r="R68" s="43">
        <v>270.0</v>
      </c>
      <c r="S68" s="43">
        <v>216.0</v>
      </c>
      <c r="T68" s="43">
        <v>194.0</v>
      </c>
      <c r="U68" s="43">
        <v>172.0</v>
      </c>
      <c r="V68" s="43">
        <v>162.0</v>
      </c>
      <c r="W68" s="43">
        <v>151.0</v>
      </c>
      <c r="X68" s="43">
        <v>140.0</v>
      </c>
      <c r="Y68" s="43">
        <v>129.0</v>
      </c>
      <c r="Z68" s="44">
        <v>108.0</v>
      </c>
      <c r="AA68" s="23" t="b">
        <f t="array" ref="AA68:AW68">IF($D68:$Z68 = $D67:$Z67,TRUE,FALSE)</f>
        <v>1</v>
      </c>
      <c r="AB68" s="23" t="b">
        <v>1</v>
      </c>
      <c r="AC68" s="23" t="b">
        <v>1</v>
      </c>
      <c r="AD68" s="23" t="b">
        <v>1</v>
      </c>
      <c r="AE68" s="23" t="b">
        <v>1</v>
      </c>
      <c r="AF68" s="23" t="b">
        <v>1</v>
      </c>
      <c r="AG68" s="23" t="b">
        <v>1</v>
      </c>
      <c r="AH68" s="23" t="b">
        <v>1</v>
      </c>
      <c r="AI68" s="23" t="b">
        <v>1</v>
      </c>
      <c r="AJ68" s="23" t="b">
        <v>1</v>
      </c>
      <c r="AK68" s="23" t="b">
        <v>1</v>
      </c>
      <c r="AL68" s="23" t="b">
        <v>1</v>
      </c>
      <c r="AM68" s="23" t="b">
        <v>1</v>
      </c>
      <c r="AN68" s="23" t="b">
        <v>1</v>
      </c>
      <c r="AO68" s="23" t="b">
        <v>1</v>
      </c>
      <c r="AP68" s="23" t="b">
        <v>1</v>
      </c>
      <c r="AQ68" s="23" t="b">
        <v>1</v>
      </c>
      <c r="AR68" s="23" t="b">
        <v>1</v>
      </c>
      <c r="AS68" s="23" t="b">
        <v>1</v>
      </c>
      <c r="AT68" s="23" t="b">
        <v>1</v>
      </c>
      <c r="AU68" s="23" t="b">
        <v>1</v>
      </c>
      <c r="AV68" s="23" t="b">
        <v>1</v>
      </c>
      <c r="AW68" s="23" t="b">
        <v>1</v>
      </c>
      <c r="AX68" s="23"/>
      <c r="AY68" s="23"/>
      <c r="AZ68" s="23"/>
      <c r="BA68" s="23"/>
      <c r="BB68" s="23"/>
      <c r="BC68" s="23"/>
      <c r="BD68" s="23"/>
      <c r="BE68" s="23"/>
      <c r="BF68" s="23"/>
      <c r="BG68" s="23"/>
      <c r="BH68" s="23"/>
    </row>
    <row r="69">
      <c r="A69" s="45"/>
      <c r="B69" s="46" t="s">
        <v>33</v>
      </c>
      <c r="C69" s="47"/>
      <c r="D69" s="48">
        <f t="array" ref="D69:Z69">IFERROR(ROUND(D67:Z67 / $E67 * 100,0),"")</f>
        <v>300</v>
      </c>
      <c r="E69" s="49">
        <v>100.0</v>
      </c>
      <c r="F69" s="50">
        <v>96.0</v>
      </c>
      <c r="G69" s="50">
        <v>92.0</v>
      </c>
      <c r="H69" s="50">
        <v>88.0</v>
      </c>
      <c r="I69" s="50">
        <v>84.0</v>
      </c>
      <c r="J69" s="50">
        <v>80.0</v>
      </c>
      <c r="K69" s="50">
        <v>75.0</v>
      </c>
      <c r="L69" s="51">
        <v>70.0</v>
      </c>
      <c r="M69" s="51">
        <v>65.0</v>
      </c>
      <c r="N69" s="51">
        <v>60.0</v>
      </c>
      <c r="O69" s="51">
        <v>55.0</v>
      </c>
      <c r="P69" s="51">
        <v>45.0</v>
      </c>
      <c r="Q69" s="51">
        <v>35.0</v>
      </c>
      <c r="R69" s="51">
        <v>25.0</v>
      </c>
      <c r="S69" s="51">
        <v>20.0</v>
      </c>
      <c r="T69" s="51">
        <v>18.0</v>
      </c>
      <c r="U69" s="51">
        <v>16.0</v>
      </c>
      <c r="V69" s="51">
        <v>15.0</v>
      </c>
      <c r="W69" s="51">
        <v>14.0</v>
      </c>
      <c r="X69" s="51">
        <v>13.0</v>
      </c>
      <c r="Y69" s="51">
        <v>12.0</v>
      </c>
      <c r="Z69" s="52">
        <v>10.0</v>
      </c>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row>
    <row r="70">
      <c r="A70" s="53">
        <v>23.0</v>
      </c>
      <c r="B70" s="54" t="s">
        <v>31</v>
      </c>
      <c r="C70" s="55"/>
      <c r="D70" s="56">
        <f t="array" ref="D70">INDEX(RecipeMappedExp.csv!$B$4:$B$103,$A70,1)</f>
        <v>3429</v>
      </c>
      <c r="E70" s="57">
        <f t="array" ref="E70">IFERROR(INDEX(RecipeMappedExp.csv!$C$4:$X$103,$A70,1 + E$1),"")</f>
        <v>1143</v>
      </c>
      <c r="F70" s="58">
        <f t="array" ref="F70">IFERROR(INDEX(RecipeMappedExp.csv!$C$4:$X$103,$A70,1 + F$1),"")</f>
        <v>1097</v>
      </c>
      <c r="G70" s="58">
        <f t="array" ref="G70">IFERROR(INDEX(RecipeMappedExp.csv!$C$4:$X$103,$A70,1 + G$1),"")</f>
        <v>1051</v>
      </c>
      <c r="H70" s="58">
        <f t="array" ref="H70">IFERROR(INDEX(RecipeMappedExp.csv!$C$4:$X$103,$A70,1 + H$1),"")</f>
        <v>1005</v>
      </c>
      <c r="I70" s="59">
        <f t="array" ref="I70">IFERROR(INDEX(RecipeMappedExp.csv!$C$4:$X$103,$A70,1 + I$1),"")</f>
        <v>960</v>
      </c>
      <c r="J70" s="58">
        <f t="array" ref="J70">IFERROR(INDEX(RecipeMappedExp.csv!$C$4:$X$103,$A70,1 + J$1),"")</f>
        <v>914</v>
      </c>
      <c r="K70" s="58">
        <f t="array" ref="K70">IFERROR(INDEX(RecipeMappedExp.csv!$C$4:$X$103,$A70,1 + K$1),"")</f>
        <v>857</v>
      </c>
      <c r="L70" s="60">
        <f t="array" ref="L70">IFERROR(INDEX(RecipeMappedExp.csv!$C$4:$X$103,$A70,1 + L$1),"")</f>
        <v>800</v>
      </c>
      <c r="M70" s="59">
        <f t="array" ref="M70">IFERROR(INDEX(RecipeMappedExp.csv!$C$4:$X$103,$A70,1 + M$1),"")</f>
        <v>742</v>
      </c>
      <c r="N70" s="60">
        <f t="array" ref="N70">IFERROR(INDEX(RecipeMappedExp.csv!$C$4:$X$103,$A70,1 + N$1),"")</f>
        <v>685</v>
      </c>
      <c r="O70" s="60">
        <f t="array" ref="O70">IFERROR(INDEX(RecipeMappedExp.csv!$C$4:$X$103,$A70,1 + O$1),"")</f>
        <v>628</v>
      </c>
      <c r="P70" s="60">
        <f t="array" ref="P70">IFERROR(INDEX(RecipeMappedExp.csv!$C$4:$X$103,$A70,1 + P$1),"")</f>
        <v>514</v>
      </c>
      <c r="Q70" s="60">
        <f t="array" ref="Q70">IFERROR(INDEX(RecipeMappedExp.csv!$C$4:$X$103,$A70,1 + Q$1),"")</f>
        <v>400</v>
      </c>
      <c r="R70" s="60">
        <f t="array" ref="R70">IFERROR(INDEX(RecipeMappedExp.csv!$C$4:$X$103,$A70,1 + R$1),"")</f>
        <v>285</v>
      </c>
      <c r="S70" s="60">
        <f t="array" ref="S70">IFERROR(INDEX(RecipeMappedExp.csv!$C$4:$X$103,$A70,1 + S$1),"")</f>
        <v>228</v>
      </c>
      <c r="T70" s="60">
        <f t="array" ref="T70">IFERROR(INDEX(RecipeMappedExp.csv!$C$4:$X$103,$A70,1 + T$1),"")</f>
        <v>205</v>
      </c>
      <c r="U70" s="60">
        <f t="array" ref="U70">IFERROR(INDEX(RecipeMappedExp.csv!$C$4:$X$103,$A70,1 + U$1),"")</f>
        <v>182</v>
      </c>
      <c r="V70" s="60">
        <f t="array" ref="V70">IFERROR(INDEX(RecipeMappedExp.csv!$C$4:$X$103,$A70,1 + V$1),"")</f>
        <v>171</v>
      </c>
      <c r="W70" s="61">
        <f t="array" ref="W70">IFERROR(INDEX(RecipeMappedExp.csv!$C$4:$X$103,$A70,1 + W$1),"")</f>
        <v>160</v>
      </c>
      <c r="X70" s="60">
        <f t="array" ref="X70">IFERROR(INDEX(RecipeMappedExp.csv!$C$4:$X$103,$A70,1 + X$1),"")</f>
        <v>148</v>
      </c>
      <c r="Y70" s="58">
        <f t="array" ref="Y70">IFERROR(INDEX(RecipeMappedExp.csv!$C$4:$X$103,$A70,1 + Y$1),"")</f>
        <v>137</v>
      </c>
      <c r="Z70" s="62">
        <f t="array" ref="Z70">IFERROR(INDEX(RecipeMappedExp.csv!$C$4:$X$103,$A70,1 + Z$1),"")</f>
        <v>114</v>
      </c>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row>
    <row r="71">
      <c r="A71" s="16"/>
      <c r="B71" s="17" t="s">
        <v>32</v>
      </c>
      <c r="C71" s="18"/>
      <c r="D71" s="42">
        <f>D70</f>
        <v>3429</v>
      </c>
      <c r="E71" s="20">
        <f t="array" ref="E71:Z71">FLOOR($D70 / 3 * $E$2:$Z$2 / 100,1)</f>
        <v>1143</v>
      </c>
      <c r="F71" s="21">
        <v>1097.0</v>
      </c>
      <c r="G71" s="21">
        <v>1051.0</v>
      </c>
      <c r="H71" s="21">
        <v>1005.0</v>
      </c>
      <c r="I71" s="21">
        <v>960.0</v>
      </c>
      <c r="J71" s="21">
        <v>914.0</v>
      </c>
      <c r="K71" s="21">
        <v>857.0</v>
      </c>
      <c r="L71" s="43">
        <v>800.0</v>
      </c>
      <c r="M71" s="43">
        <v>742.0</v>
      </c>
      <c r="N71" s="43">
        <v>685.0</v>
      </c>
      <c r="O71" s="43">
        <v>628.0</v>
      </c>
      <c r="P71" s="43">
        <v>514.0</v>
      </c>
      <c r="Q71" s="43">
        <v>400.0</v>
      </c>
      <c r="R71" s="43">
        <v>285.0</v>
      </c>
      <c r="S71" s="43">
        <v>228.0</v>
      </c>
      <c r="T71" s="43">
        <v>205.0</v>
      </c>
      <c r="U71" s="43">
        <v>182.0</v>
      </c>
      <c r="V71" s="43">
        <v>171.0</v>
      </c>
      <c r="W71" s="43">
        <v>160.0</v>
      </c>
      <c r="X71" s="43">
        <v>148.0</v>
      </c>
      <c r="Y71" s="43">
        <v>137.0</v>
      </c>
      <c r="Z71" s="44">
        <v>114.0</v>
      </c>
      <c r="AA71" s="23" t="b">
        <f t="array" ref="AA71:AW71">IF($D71:$Z71 = $D70:$Z70,TRUE,FALSE)</f>
        <v>1</v>
      </c>
      <c r="AB71" s="23" t="b">
        <v>1</v>
      </c>
      <c r="AC71" s="23" t="b">
        <v>1</v>
      </c>
      <c r="AD71" s="23" t="b">
        <v>1</v>
      </c>
      <c r="AE71" s="23" t="b">
        <v>1</v>
      </c>
      <c r="AF71" s="23" t="b">
        <v>1</v>
      </c>
      <c r="AG71" s="23" t="b">
        <v>1</v>
      </c>
      <c r="AH71" s="23" t="b">
        <v>1</v>
      </c>
      <c r="AI71" s="23" t="b">
        <v>1</v>
      </c>
      <c r="AJ71" s="23" t="b">
        <v>1</v>
      </c>
      <c r="AK71" s="23" t="b">
        <v>1</v>
      </c>
      <c r="AL71" s="23" t="b">
        <v>1</v>
      </c>
      <c r="AM71" s="23" t="b">
        <v>1</v>
      </c>
      <c r="AN71" s="23" t="b">
        <v>1</v>
      </c>
      <c r="AO71" s="23" t="b">
        <v>1</v>
      </c>
      <c r="AP71" s="23" t="b">
        <v>1</v>
      </c>
      <c r="AQ71" s="23" t="b">
        <v>1</v>
      </c>
      <c r="AR71" s="23" t="b">
        <v>1</v>
      </c>
      <c r="AS71" s="23" t="b">
        <v>1</v>
      </c>
      <c r="AT71" s="23" t="b">
        <v>1</v>
      </c>
      <c r="AU71" s="23" t="b">
        <v>1</v>
      </c>
      <c r="AV71" s="23" t="b">
        <v>1</v>
      </c>
      <c r="AW71" s="23" t="b">
        <v>1</v>
      </c>
      <c r="AX71" s="23"/>
      <c r="AY71" s="23"/>
      <c r="AZ71" s="23"/>
      <c r="BA71" s="23"/>
      <c r="BB71" s="23"/>
      <c r="BC71" s="23"/>
      <c r="BD71" s="23"/>
      <c r="BE71" s="23"/>
      <c r="BF71" s="23"/>
      <c r="BG71" s="23"/>
      <c r="BH71" s="23"/>
    </row>
    <row r="72">
      <c r="A72" s="45"/>
      <c r="B72" s="46" t="s">
        <v>33</v>
      </c>
      <c r="C72" s="47"/>
      <c r="D72" s="48">
        <f t="array" ref="D72:Z72">IFERROR(ROUND(D70:Z70 / $E70 * 100,0),"")</f>
        <v>300</v>
      </c>
      <c r="E72" s="49">
        <v>100.0</v>
      </c>
      <c r="F72" s="50">
        <v>96.0</v>
      </c>
      <c r="G72" s="50">
        <v>92.0</v>
      </c>
      <c r="H72" s="50">
        <v>88.0</v>
      </c>
      <c r="I72" s="50">
        <v>84.0</v>
      </c>
      <c r="J72" s="50">
        <v>80.0</v>
      </c>
      <c r="K72" s="50">
        <v>75.0</v>
      </c>
      <c r="L72" s="51">
        <v>70.0</v>
      </c>
      <c r="M72" s="51">
        <v>65.0</v>
      </c>
      <c r="N72" s="51">
        <v>60.0</v>
      </c>
      <c r="O72" s="51">
        <v>55.0</v>
      </c>
      <c r="P72" s="51">
        <v>45.0</v>
      </c>
      <c r="Q72" s="51">
        <v>35.0</v>
      </c>
      <c r="R72" s="51">
        <v>25.0</v>
      </c>
      <c r="S72" s="51">
        <v>20.0</v>
      </c>
      <c r="T72" s="51">
        <v>18.0</v>
      </c>
      <c r="U72" s="51">
        <v>16.0</v>
      </c>
      <c r="V72" s="51">
        <v>15.0</v>
      </c>
      <c r="W72" s="51">
        <v>14.0</v>
      </c>
      <c r="X72" s="51">
        <v>13.0</v>
      </c>
      <c r="Y72" s="51">
        <v>12.0</v>
      </c>
      <c r="Z72" s="52">
        <v>10.0</v>
      </c>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row>
    <row r="73">
      <c r="A73" s="53">
        <v>24.0</v>
      </c>
      <c r="B73" s="54" t="s">
        <v>31</v>
      </c>
      <c r="C73" s="55"/>
      <c r="D73" s="56">
        <f t="array" ref="D73">INDEX(RecipeMappedExp.csv!$B$4:$B$103,$A73,1)</f>
        <v>3612</v>
      </c>
      <c r="E73" s="57">
        <f t="array" ref="E73">IFERROR(INDEX(RecipeMappedExp.csv!$C$4:$X$103,$A73,1 + E$1),"")</f>
        <v>1204</v>
      </c>
      <c r="F73" s="58">
        <f t="array" ref="F73">IFERROR(INDEX(RecipeMappedExp.csv!$C$4:$X$103,$A73,1 + F$1),"")</f>
        <v>1155</v>
      </c>
      <c r="G73" s="58">
        <f t="array" ref="G73">IFERROR(INDEX(RecipeMappedExp.csv!$C$4:$X$103,$A73,1 + G$1),"")</f>
        <v>1107</v>
      </c>
      <c r="H73" s="58">
        <f t="array" ref="H73">IFERROR(INDEX(RecipeMappedExp.csv!$C$4:$X$103,$A73,1 + H$1),"")</f>
        <v>1059</v>
      </c>
      <c r="I73" s="59">
        <f t="array" ref="I73">IFERROR(INDEX(RecipeMappedExp.csv!$C$4:$X$103,$A73,1 + I$1),"")</f>
        <v>1011</v>
      </c>
      <c r="J73" s="58">
        <f t="array" ref="J73">IFERROR(INDEX(RecipeMappedExp.csv!$C$4:$X$103,$A73,1 + J$1),"")</f>
        <v>963</v>
      </c>
      <c r="K73" s="58">
        <f t="array" ref="K73">IFERROR(INDEX(RecipeMappedExp.csv!$C$4:$X$103,$A73,1 + K$1),"")</f>
        <v>903</v>
      </c>
      <c r="L73" s="60">
        <f t="array" ref="L73">IFERROR(INDEX(RecipeMappedExp.csv!$C$4:$X$103,$A73,1 + L$1),"")</f>
        <v>842</v>
      </c>
      <c r="M73" s="59">
        <f t="array" ref="M73">IFERROR(INDEX(RecipeMappedExp.csv!$C$4:$X$103,$A73,1 + M$1),"")</f>
        <v>782</v>
      </c>
      <c r="N73" s="60">
        <f t="array" ref="N73">IFERROR(INDEX(RecipeMappedExp.csv!$C$4:$X$103,$A73,1 + N$1),"")</f>
        <v>722</v>
      </c>
      <c r="O73" s="60">
        <f t="array" ref="O73">IFERROR(INDEX(RecipeMappedExp.csv!$C$4:$X$103,$A73,1 + O$1),"")</f>
        <v>662</v>
      </c>
      <c r="P73" s="60">
        <f t="array" ref="P73">IFERROR(INDEX(RecipeMappedExp.csv!$C$4:$X$103,$A73,1 + P$1),"")</f>
        <v>541</v>
      </c>
      <c r="Q73" s="60">
        <f t="array" ref="Q73">IFERROR(INDEX(RecipeMappedExp.csv!$C$4:$X$103,$A73,1 + Q$1),"")</f>
        <v>421</v>
      </c>
      <c r="R73" s="60">
        <f t="array" ref="R73">IFERROR(INDEX(RecipeMappedExp.csv!$C$4:$X$103,$A73,1 + R$1),"")</f>
        <v>301</v>
      </c>
      <c r="S73" s="60">
        <f t="array" ref="S73">IFERROR(INDEX(RecipeMappedExp.csv!$C$4:$X$103,$A73,1 + S$1),"")</f>
        <v>240</v>
      </c>
      <c r="T73" s="60">
        <f t="array" ref="T73">IFERROR(INDEX(RecipeMappedExp.csv!$C$4:$X$103,$A73,1 + T$1),"")</f>
        <v>216</v>
      </c>
      <c r="U73" s="60">
        <f t="array" ref="U73">IFERROR(INDEX(RecipeMappedExp.csv!$C$4:$X$103,$A73,1 + U$1),"")</f>
        <v>192</v>
      </c>
      <c r="V73" s="60">
        <f t="array" ref="V73">IFERROR(INDEX(RecipeMappedExp.csv!$C$4:$X$103,$A73,1 + V$1),"")</f>
        <v>180</v>
      </c>
      <c r="W73" s="61">
        <f t="array" ref="W73">IFERROR(INDEX(RecipeMappedExp.csv!$C$4:$X$103,$A73,1 + W$1),"")</f>
        <v>168</v>
      </c>
      <c r="X73" s="60">
        <f t="array" ref="X73">IFERROR(INDEX(RecipeMappedExp.csv!$C$4:$X$103,$A73,1 + X$1),"")</f>
        <v>156</v>
      </c>
      <c r="Y73" s="58">
        <f t="array" ref="Y73">IFERROR(INDEX(RecipeMappedExp.csv!$C$4:$X$103,$A73,1 + Y$1),"")</f>
        <v>144</v>
      </c>
      <c r="Z73" s="62">
        <f t="array" ref="Z73">IFERROR(INDEX(RecipeMappedExp.csv!$C$4:$X$103,$A73,1 + Z$1),"")</f>
        <v>120</v>
      </c>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row>
    <row r="74">
      <c r="A74" s="16"/>
      <c r="B74" s="17" t="s">
        <v>32</v>
      </c>
      <c r="C74" s="18"/>
      <c r="D74" s="42">
        <f>D73</f>
        <v>3612</v>
      </c>
      <c r="E74" s="20">
        <f t="array" ref="E74:Z74">FLOOR($D73 / 3 * $E$2:$Z$2 / 100,1)</f>
        <v>1204</v>
      </c>
      <c r="F74" s="21">
        <v>1155.0</v>
      </c>
      <c r="G74" s="21">
        <v>1107.0</v>
      </c>
      <c r="H74" s="21">
        <v>1059.0</v>
      </c>
      <c r="I74" s="21">
        <v>1011.0</v>
      </c>
      <c r="J74" s="21">
        <v>963.0</v>
      </c>
      <c r="K74" s="21">
        <v>903.0</v>
      </c>
      <c r="L74" s="43">
        <v>842.0</v>
      </c>
      <c r="M74" s="43">
        <v>782.0</v>
      </c>
      <c r="N74" s="43">
        <v>722.0</v>
      </c>
      <c r="O74" s="43">
        <v>662.0</v>
      </c>
      <c r="P74" s="43">
        <v>541.0</v>
      </c>
      <c r="Q74" s="43">
        <v>421.0</v>
      </c>
      <c r="R74" s="43">
        <v>301.0</v>
      </c>
      <c r="S74" s="43">
        <v>240.0</v>
      </c>
      <c r="T74" s="43">
        <v>216.0</v>
      </c>
      <c r="U74" s="43">
        <v>192.0</v>
      </c>
      <c r="V74" s="43">
        <v>180.0</v>
      </c>
      <c r="W74" s="43">
        <v>168.0</v>
      </c>
      <c r="X74" s="43">
        <v>156.0</v>
      </c>
      <c r="Y74" s="43">
        <v>144.0</v>
      </c>
      <c r="Z74" s="44">
        <v>120.0</v>
      </c>
      <c r="AA74" s="23" t="b">
        <f t="array" ref="AA74:AW74">IF($D74:$Z74 = $D73:$Z73,TRUE,FALSE)</f>
        <v>1</v>
      </c>
      <c r="AB74" s="23" t="b">
        <v>1</v>
      </c>
      <c r="AC74" s="23" t="b">
        <v>1</v>
      </c>
      <c r="AD74" s="23" t="b">
        <v>1</v>
      </c>
      <c r="AE74" s="23" t="b">
        <v>1</v>
      </c>
      <c r="AF74" s="23" t="b">
        <v>1</v>
      </c>
      <c r="AG74" s="23" t="b">
        <v>1</v>
      </c>
      <c r="AH74" s="23" t="b">
        <v>1</v>
      </c>
      <c r="AI74" s="23" t="b">
        <v>1</v>
      </c>
      <c r="AJ74" s="23" t="b">
        <v>1</v>
      </c>
      <c r="AK74" s="23" t="b">
        <v>1</v>
      </c>
      <c r="AL74" s="23" t="b">
        <v>1</v>
      </c>
      <c r="AM74" s="23" t="b">
        <v>1</v>
      </c>
      <c r="AN74" s="23" t="b">
        <v>1</v>
      </c>
      <c r="AO74" s="23" t="b">
        <v>1</v>
      </c>
      <c r="AP74" s="23" t="b">
        <v>1</v>
      </c>
      <c r="AQ74" s="23" t="b">
        <v>1</v>
      </c>
      <c r="AR74" s="23" t="b">
        <v>1</v>
      </c>
      <c r="AS74" s="23" t="b">
        <v>1</v>
      </c>
      <c r="AT74" s="23" t="b">
        <v>1</v>
      </c>
      <c r="AU74" s="23" t="b">
        <v>1</v>
      </c>
      <c r="AV74" s="23" t="b">
        <v>1</v>
      </c>
      <c r="AW74" s="23" t="b">
        <v>1</v>
      </c>
      <c r="AX74" s="23"/>
      <c r="AY74" s="23"/>
      <c r="AZ74" s="23"/>
      <c r="BA74" s="23"/>
      <c r="BB74" s="23"/>
      <c r="BC74" s="23"/>
      <c r="BD74" s="23"/>
      <c r="BE74" s="23"/>
      <c r="BF74" s="23"/>
      <c r="BG74" s="23"/>
      <c r="BH74" s="23"/>
    </row>
    <row r="75">
      <c r="A75" s="45"/>
      <c r="B75" s="46" t="s">
        <v>33</v>
      </c>
      <c r="C75" s="47"/>
      <c r="D75" s="48">
        <f t="array" ref="D75:Z75">IFERROR(ROUND(D73:Z73 / $E73 * 100,0),"")</f>
        <v>300</v>
      </c>
      <c r="E75" s="49">
        <v>100.0</v>
      </c>
      <c r="F75" s="50">
        <v>96.0</v>
      </c>
      <c r="G75" s="50">
        <v>92.0</v>
      </c>
      <c r="H75" s="50">
        <v>88.0</v>
      </c>
      <c r="I75" s="50">
        <v>84.0</v>
      </c>
      <c r="J75" s="50">
        <v>80.0</v>
      </c>
      <c r="K75" s="50">
        <v>75.0</v>
      </c>
      <c r="L75" s="51">
        <v>70.0</v>
      </c>
      <c r="M75" s="51">
        <v>65.0</v>
      </c>
      <c r="N75" s="51">
        <v>60.0</v>
      </c>
      <c r="O75" s="51">
        <v>55.0</v>
      </c>
      <c r="P75" s="51">
        <v>45.0</v>
      </c>
      <c r="Q75" s="51">
        <v>35.0</v>
      </c>
      <c r="R75" s="51">
        <v>25.0</v>
      </c>
      <c r="S75" s="51">
        <v>20.0</v>
      </c>
      <c r="T75" s="51">
        <v>18.0</v>
      </c>
      <c r="U75" s="51">
        <v>16.0</v>
      </c>
      <c r="V75" s="51">
        <v>15.0</v>
      </c>
      <c r="W75" s="51">
        <v>14.0</v>
      </c>
      <c r="X75" s="51">
        <v>13.0</v>
      </c>
      <c r="Y75" s="51">
        <v>12.0</v>
      </c>
      <c r="Z75" s="52">
        <v>10.0</v>
      </c>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row>
    <row r="76">
      <c r="A76" s="53">
        <v>25.0</v>
      </c>
      <c r="B76" s="54" t="s">
        <v>31</v>
      </c>
      <c r="C76" s="55"/>
      <c r="D76" s="56">
        <f t="array" ref="D76">INDEX(RecipeMappedExp.csv!$B$4:$B$103,$A76,1)</f>
        <v>3783</v>
      </c>
      <c r="E76" s="57">
        <f t="array" ref="E76">IFERROR(INDEX(RecipeMappedExp.csv!$C$4:$X$103,$A76,1 + E$1),"")</f>
        <v>1261</v>
      </c>
      <c r="F76" s="58">
        <f t="array" ref="F76">IFERROR(INDEX(RecipeMappedExp.csv!$C$4:$X$103,$A76,1 + F$1),"")</f>
        <v>1210</v>
      </c>
      <c r="G76" s="58">
        <f t="array" ref="G76">IFERROR(INDEX(RecipeMappedExp.csv!$C$4:$X$103,$A76,1 + G$1),"")</f>
        <v>1160</v>
      </c>
      <c r="H76" s="58">
        <f t="array" ref="H76">IFERROR(INDEX(RecipeMappedExp.csv!$C$4:$X$103,$A76,1 + H$1),"")</f>
        <v>1109</v>
      </c>
      <c r="I76" s="59">
        <f t="array" ref="I76">IFERROR(INDEX(RecipeMappedExp.csv!$C$4:$X$103,$A76,1 + I$1),"")</f>
        <v>1059</v>
      </c>
      <c r="J76" s="58">
        <f t="array" ref="J76">IFERROR(INDEX(RecipeMappedExp.csv!$C$4:$X$103,$A76,1 + J$1),"")</f>
        <v>1008</v>
      </c>
      <c r="K76" s="58">
        <f t="array" ref="K76">IFERROR(INDEX(RecipeMappedExp.csv!$C$4:$X$103,$A76,1 + K$1),"")</f>
        <v>945</v>
      </c>
      <c r="L76" s="60">
        <f t="array" ref="L76">IFERROR(INDEX(RecipeMappedExp.csv!$C$4:$X$103,$A76,1 + L$1),"")</f>
        <v>882</v>
      </c>
      <c r="M76" s="59">
        <f t="array" ref="M76">IFERROR(INDEX(RecipeMappedExp.csv!$C$4:$X$103,$A76,1 + M$1),"")</f>
        <v>819</v>
      </c>
      <c r="N76" s="60">
        <f t="array" ref="N76">IFERROR(INDEX(RecipeMappedExp.csv!$C$4:$X$103,$A76,1 + N$1),"")</f>
        <v>756</v>
      </c>
      <c r="O76" s="60">
        <f t="array" ref="O76">IFERROR(INDEX(RecipeMappedExp.csv!$C$4:$X$103,$A76,1 + O$1),"")</f>
        <v>693</v>
      </c>
      <c r="P76" s="60">
        <f t="array" ref="P76">IFERROR(INDEX(RecipeMappedExp.csv!$C$4:$X$103,$A76,1 + P$1),"")</f>
        <v>567</v>
      </c>
      <c r="Q76" s="60">
        <f t="array" ref="Q76">IFERROR(INDEX(RecipeMappedExp.csv!$C$4:$X$103,$A76,1 + Q$1),"")</f>
        <v>441</v>
      </c>
      <c r="R76" s="60">
        <f t="array" ref="R76">IFERROR(INDEX(RecipeMappedExp.csv!$C$4:$X$103,$A76,1 + R$1),"")</f>
        <v>315</v>
      </c>
      <c r="S76" s="60">
        <f t="array" ref="S76">IFERROR(INDEX(RecipeMappedExp.csv!$C$4:$X$103,$A76,1 + S$1),"")</f>
        <v>252</v>
      </c>
      <c r="T76" s="60">
        <f t="array" ref="T76">IFERROR(INDEX(RecipeMappedExp.csv!$C$4:$X$103,$A76,1 + T$1),"")</f>
        <v>226</v>
      </c>
      <c r="U76" s="60">
        <f t="array" ref="U76">IFERROR(INDEX(RecipeMappedExp.csv!$C$4:$X$103,$A76,1 + U$1),"")</f>
        <v>201</v>
      </c>
      <c r="V76" s="60">
        <f t="array" ref="V76">IFERROR(INDEX(RecipeMappedExp.csv!$C$4:$X$103,$A76,1 + V$1),"")</f>
        <v>189</v>
      </c>
      <c r="W76" s="61">
        <f t="array" ref="W76">IFERROR(INDEX(RecipeMappedExp.csv!$C$4:$X$103,$A76,1 + W$1),"")</f>
        <v>176</v>
      </c>
      <c r="X76" s="60">
        <f t="array" ref="X76">IFERROR(INDEX(RecipeMappedExp.csv!$C$4:$X$103,$A76,1 + X$1),"")</f>
        <v>163</v>
      </c>
      <c r="Y76" s="58">
        <f t="array" ref="Y76">IFERROR(INDEX(RecipeMappedExp.csv!$C$4:$X$103,$A76,1 + Y$1),"")</f>
        <v>151</v>
      </c>
      <c r="Z76" s="62">
        <f t="array" ref="Z76">IFERROR(INDEX(RecipeMappedExp.csv!$C$4:$X$103,$A76,1 + Z$1),"")</f>
        <v>126</v>
      </c>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row>
    <row r="77">
      <c r="A77" s="16"/>
      <c r="B77" s="17" t="s">
        <v>32</v>
      </c>
      <c r="C77" s="18"/>
      <c r="D77" s="42">
        <f>D76</f>
        <v>3783</v>
      </c>
      <c r="E77" s="20">
        <f t="array" ref="E77:Z77">FLOOR($D76 / 3 * $E$2:$Z$2 / 100,1)</f>
        <v>1261</v>
      </c>
      <c r="F77" s="21">
        <v>1210.0</v>
      </c>
      <c r="G77" s="21">
        <v>1160.0</v>
      </c>
      <c r="H77" s="21">
        <v>1109.0</v>
      </c>
      <c r="I77" s="21">
        <v>1059.0</v>
      </c>
      <c r="J77" s="21">
        <v>1008.0</v>
      </c>
      <c r="K77" s="21">
        <v>945.0</v>
      </c>
      <c r="L77" s="43">
        <v>882.0</v>
      </c>
      <c r="M77" s="43">
        <v>819.0</v>
      </c>
      <c r="N77" s="43">
        <v>756.0</v>
      </c>
      <c r="O77" s="43">
        <v>693.0</v>
      </c>
      <c r="P77" s="43">
        <v>567.0</v>
      </c>
      <c r="Q77" s="43">
        <v>441.0</v>
      </c>
      <c r="R77" s="43">
        <v>315.0</v>
      </c>
      <c r="S77" s="43">
        <v>252.0</v>
      </c>
      <c r="T77" s="43">
        <v>226.0</v>
      </c>
      <c r="U77" s="43">
        <v>201.0</v>
      </c>
      <c r="V77" s="43">
        <v>189.0</v>
      </c>
      <c r="W77" s="43">
        <v>176.0</v>
      </c>
      <c r="X77" s="43">
        <v>163.0</v>
      </c>
      <c r="Y77" s="43">
        <v>151.0</v>
      </c>
      <c r="Z77" s="44">
        <v>126.0</v>
      </c>
      <c r="AA77" s="23" t="b">
        <f t="array" ref="AA77:AW77">IF($D77:$Z77 = $D76:$Z76,TRUE,FALSE)</f>
        <v>1</v>
      </c>
      <c r="AB77" s="23" t="b">
        <v>1</v>
      </c>
      <c r="AC77" s="23" t="b">
        <v>1</v>
      </c>
      <c r="AD77" s="23" t="b">
        <v>1</v>
      </c>
      <c r="AE77" s="23" t="b">
        <v>1</v>
      </c>
      <c r="AF77" s="23" t="b">
        <v>1</v>
      </c>
      <c r="AG77" s="23" t="b">
        <v>1</v>
      </c>
      <c r="AH77" s="23" t="b">
        <v>1</v>
      </c>
      <c r="AI77" s="23" t="b">
        <v>1</v>
      </c>
      <c r="AJ77" s="23" t="b">
        <v>1</v>
      </c>
      <c r="AK77" s="23" t="b">
        <v>1</v>
      </c>
      <c r="AL77" s="23" t="b">
        <v>1</v>
      </c>
      <c r="AM77" s="23" t="b">
        <v>1</v>
      </c>
      <c r="AN77" s="23" t="b">
        <v>1</v>
      </c>
      <c r="AO77" s="23" t="b">
        <v>1</v>
      </c>
      <c r="AP77" s="23" t="b">
        <v>1</v>
      </c>
      <c r="AQ77" s="23" t="b">
        <v>1</v>
      </c>
      <c r="AR77" s="23" t="b">
        <v>1</v>
      </c>
      <c r="AS77" s="23" t="b">
        <v>1</v>
      </c>
      <c r="AT77" s="23" t="b">
        <v>1</v>
      </c>
      <c r="AU77" s="23" t="b">
        <v>1</v>
      </c>
      <c r="AV77" s="23" t="b">
        <v>1</v>
      </c>
      <c r="AW77" s="23" t="b">
        <v>1</v>
      </c>
      <c r="AX77" s="23"/>
      <c r="AY77" s="23"/>
      <c r="AZ77" s="23"/>
      <c r="BA77" s="23"/>
      <c r="BB77" s="23"/>
      <c r="BC77" s="23"/>
      <c r="BD77" s="23"/>
      <c r="BE77" s="23"/>
      <c r="BF77" s="23"/>
      <c r="BG77" s="23"/>
      <c r="BH77" s="23"/>
    </row>
    <row r="78">
      <c r="A78" s="45"/>
      <c r="B78" s="46" t="s">
        <v>33</v>
      </c>
      <c r="C78" s="47"/>
      <c r="D78" s="48">
        <f t="array" ref="D78:Z78">IFERROR(ROUND(D76:Z76 / $E76 * 100,0),"")</f>
        <v>300</v>
      </c>
      <c r="E78" s="49">
        <v>100.0</v>
      </c>
      <c r="F78" s="50">
        <v>96.0</v>
      </c>
      <c r="G78" s="50">
        <v>92.0</v>
      </c>
      <c r="H78" s="50">
        <v>88.0</v>
      </c>
      <c r="I78" s="50">
        <v>84.0</v>
      </c>
      <c r="J78" s="50">
        <v>80.0</v>
      </c>
      <c r="K78" s="50">
        <v>75.0</v>
      </c>
      <c r="L78" s="51">
        <v>70.0</v>
      </c>
      <c r="M78" s="51">
        <v>65.0</v>
      </c>
      <c r="N78" s="51">
        <v>60.0</v>
      </c>
      <c r="O78" s="51">
        <v>55.0</v>
      </c>
      <c r="P78" s="51">
        <v>45.0</v>
      </c>
      <c r="Q78" s="51">
        <v>35.0</v>
      </c>
      <c r="R78" s="51">
        <v>25.0</v>
      </c>
      <c r="S78" s="51">
        <v>20.0</v>
      </c>
      <c r="T78" s="51">
        <v>18.0</v>
      </c>
      <c r="U78" s="51">
        <v>16.0</v>
      </c>
      <c r="V78" s="51">
        <v>15.0</v>
      </c>
      <c r="W78" s="51">
        <v>14.0</v>
      </c>
      <c r="X78" s="51">
        <v>13.0</v>
      </c>
      <c r="Y78" s="51">
        <v>12.0</v>
      </c>
      <c r="Z78" s="52">
        <v>10.0</v>
      </c>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row>
    <row r="79">
      <c r="A79" s="53">
        <v>26.0</v>
      </c>
      <c r="B79" s="54" t="s">
        <v>31</v>
      </c>
      <c r="C79" s="55"/>
      <c r="D79" s="56">
        <f t="array" ref="D79">INDEX(RecipeMappedExp.csv!$B$4:$B$103,$A79,1)</f>
        <v>4383</v>
      </c>
      <c r="E79" s="57">
        <f t="array" ref="E79">IFERROR(INDEX(RecipeMappedExp.csv!$C$4:$X$103,$A79,1 + E$1),"")</f>
        <v>1461</v>
      </c>
      <c r="F79" s="58">
        <f t="array" ref="F79">IFERROR(INDEX(RecipeMappedExp.csv!$C$4:$X$103,$A79,1 + F$1),"")</f>
        <v>1402</v>
      </c>
      <c r="G79" s="58">
        <f t="array" ref="G79">IFERROR(INDEX(RecipeMappedExp.csv!$C$4:$X$103,$A79,1 + G$1),"")</f>
        <v>1344</v>
      </c>
      <c r="H79" s="58">
        <f t="array" ref="H79">IFERROR(INDEX(RecipeMappedExp.csv!$C$4:$X$103,$A79,1 + H$1),"")</f>
        <v>1285</v>
      </c>
      <c r="I79" s="59">
        <f t="array" ref="I79">IFERROR(INDEX(RecipeMappedExp.csv!$C$4:$X$103,$A79,1 + I$1),"")</f>
        <v>1227</v>
      </c>
      <c r="J79" s="58">
        <f t="array" ref="J79">IFERROR(INDEX(RecipeMappedExp.csv!$C$4:$X$103,$A79,1 + J$1),"")</f>
        <v>1168</v>
      </c>
      <c r="K79" s="58">
        <f t="array" ref="K79">IFERROR(INDEX(RecipeMappedExp.csv!$C$4:$X$103,$A79,1 + K$1),"")</f>
        <v>1095</v>
      </c>
      <c r="L79" s="60">
        <f t="array" ref="L79">IFERROR(INDEX(RecipeMappedExp.csv!$C$4:$X$103,$A79,1 + L$1),"")</f>
        <v>1022</v>
      </c>
      <c r="M79" s="59">
        <f t="array" ref="M79">IFERROR(INDEX(RecipeMappedExp.csv!$C$4:$X$103,$A79,1 + M$1),"")</f>
        <v>949</v>
      </c>
      <c r="N79" s="60">
        <f t="array" ref="N79">IFERROR(INDEX(RecipeMappedExp.csv!$C$4:$X$103,$A79,1 + N$1),"")</f>
        <v>876</v>
      </c>
      <c r="O79" s="60">
        <f t="array" ref="O79">IFERROR(INDEX(RecipeMappedExp.csv!$C$4:$X$103,$A79,1 + O$1),"")</f>
        <v>803</v>
      </c>
      <c r="P79" s="60">
        <f t="array" ref="P79">IFERROR(INDEX(RecipeMappedExp.csv!$C$4:$X$103,$A79,1 + P$1),"")</f>
        <v>657</v>
      </c>
      <c r="Q79" s="60">
        <f t="array" ref="Q79">IFERROR(INDEX(RecipeMappedExp.csv!$C$4:$X$103,$A79,1 + Q$1),"")</f>
        <v>511</v>
      </c>
      <c r="R79" s="60">
        <f t="array" ref="R79">IFERROR(INDEX(RecipeMappedExp.csv!$C$4:$X$103,$A79,1 + R$1),"")</f>
        <v>365</v>
      </c>
      <c r="S79" s="60">
        <f t="array" ref="S79">IFERROR(INDEX(RecipeMappedExp.csv!$C$4:$X$103,$A79,1 + S$1),"")</f>
        <v>292</v>
      </c>
      <c r="T79" s="60">
        <f t="array" ref="T79">IFERROR(INDEX(RecipeMappedExp.csv!$C$4:$X$103,$A79,1 + T$1),"")</f>
        <v>262</v>
      </c>
      <c r="U79" s="60">
        <f t="array" ref="U79">IFERROR(INDEX(RecipeMappedExp.csv!$C$4:$X$103,$A79,1 + U$1),"")</f>
        <v>233</v>
      </c>
      <c r="V79" s="60">
        <f t="array" ref="V79">IFERROR(INDEX(RecipeMappedExp.csv!$C$4:$X$103,$A79,1 + V$1),"")</f>
        <v>219</v>
      </c>
      <c r="W79" s="61">
        <f t="array" ref="W79">IFERROR(INDEX(RecipeMappedExp.csv!$C$4:$X$103,$A79,1 + W$1),"")</f>
        <v>204</v>
      </c>
      <c r="X79" s="60">
        <f t="array" ref="X79">IFERROR(INDEX(RecipeMappedExp.csv!$C$4:$X$103,$A79,1 + X$1),"")</f>
        <v>189</v>
      </c>
      <c r="Y79" s="58">
        <f t="array" ref="Y79">IFERROR(INDEX(RecipeMappedExp.csv!$C$4:$X$103,$A79,1 + Y$1),"")</f>
        <v>175</v>
      </c>
      <c r="Z79" s="62">
        <f t="array" ref="Z79">IFERROR(INDEX(RecipeMappedExp.csv!$C$4:$X$103,$A79,1 + Z$1),"")</f>
        <v>146</v>
      </c>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row>
    <row r="80">
      <c r="A80" s="16"/>
      <c r="B80" s="17" t="s">
        <v>32</v>
      </c>
      <c r="C80" s="18"/>
      <c r="D80" s="42">
        <f>D79</f>
        <v>4383</v>
      </c>
      <c r="E80" s="20">
        <f t="array" ref="E80:Z80">FLOOR($D79 / 3 * $E$2:$Z$2 / 100,1)</f>
        <v>1461</v>
      </c>
      <c r="F80" s="21">
        <v>1402.0</v>
      </c>
      <c r="G80" s="21">
        <v>1344.0</v>
      </c>
      <c r="H80" s="21">
        <v>1285.0</v>
      </c>
      <c r="I80" s="21">
        <v>1227.0</v>
      </c>
      <c r="J80" s="21">
        <v>1168.0</v>
      </c>
      <c r="K80" s="21">
        <v>1095.0</v>
      </c>
      <c r="L80" s="43">
        <v>1022.0</v>
      </c>
      <c r="M80" s="43">
        <v>949.0</v>
      </c>
      <c r="N80" s="43">
        <v>876.0</v>
      </c>
      <c r="O80" s="43">
        <v>803.0</v>
      </c>
      <c r="P80" s="43">
        <v>657.0</v>
      </c>
      <c r="Q80" s="43">
        <v>511.0</v>
      </c>
      <c r="R80" s="43">
        <v>365.0</v>
      </c>
      <c r="S80" s="43">
        <v>292.0</v>
      </c>
      <c r="T80" s="43">
        <v>262.0</v>
      </c>
      <c r="U80" s="43">
        <v>233.0</v>
      </c>
      <c r="V80" s="43">
        <v>219.0</v>
      </c>
      <c r="W80" s="43">
        <v>204.0</v>
      </c>
      <c r="X80" s="43">
        <v>189.0</v>
      </c>
      <c r="Y80" s="43">
        <v>175.0</v>
      </c>
      <c r="Z80" s="44">
        <v>146.0</v>
      </c>
      <c r="AA80" s="23" t="b">
        <f t="array" ref="AA80:AW80">IF($D80:$Z80 = $D79:$Z79,TRUE,FALSE)</f>
        <v>1</v>
      </c>
      <c r="AB80" s="23" t="b">
        <v>1</v>
      </c>
      <c r="AC80" s="23" t="b">
        <v>1</v>
      </c>
      <c r="AD80" s="23" t="b">
        <v>1</v>
      </c>
      <c r="AE80" s="23" t="b">
        <v>1</v>
      </c>
      <c r="AF80" s="23" t="b">
        <v>1</v>
      </c>
      <c r="AG80" s="23" t="b">
        <v>1</v>
      </c>
      <c r="AH80" s="23" t="b">
        <v>1</v>
      </c>
      <c r="AI80" s="23" t="b">
        <v>1</v>
      </c>
      <c r="AJ80" s="23" t="b">
        <v>1</v>
      </c>
      <c r="AK80" s="23" t="b">
        <v>1</v>
      </c>
      <c r="AL80" s="23" t="b">
        <v>1</v>
      </c>
      <c r="AM80" s="23" t="b">
        <v>1</v>
      </c>
      <c r="AN80" s="23" t="b">
        <v>1</v>
      </c>
      <c r="AO80" s="23" t="b">
        <v>1</v>
      </c>
      <c r="AP80" s="23" t="b">
        <v>1</v>
      </c>
      <c r="AQ80" s="23" t="b">
        <v>1</v>
      </c>
      <c r="AR80" s="23" t="b">
        <v>1</v>
      </c>
      <c r="AS80" s="23" t="b">
        <v>1</v>
      </c>
      <c r="AT80" s="23" t="b">
        <v>1</v>
      </c>
      <c r="AU80" s="23" t="b">
        <v>1</v>
      </c>
      <c r="AV80" s="23" t="b">
        <v>1</v>
      </c>
      <c r="AW80" s="23" t="b">
        <v>1</v>
      </c>
      <c r="AX80" s="23"/>
      <c r="AY80" s="23"/>
      <c r="AZ80" s="23"/>
      <c r="BA80" s="23"/>
      <c r="BB80" s="23"/>
      <c r="BC80" s="23"/>
      <c r="BD80" s="23"/>
      <c r="BE80" s="23"/>
      <c r="BF80" s="23"/>
      <c r="BG80" s="23"/>
      <c r="BH80" s="23"/>
    </row>
    <row r="81">
      <c r="A81" s="45"/>
      <c r="B81" s="46" t="s">
        <v>33</v>
      </c>
      <c r="C81" s="47"/>
      <c r="D81" s="48">
        <f t="array" ref="D81:Z81">IFERROR(ROUND(D79:Z79 / $E79 * 100,0),"")</f>
        <v>300</v>
      </c>
      <c r="E81" s="49">
        <v>100.0</v>
      </c>
      <c r="F81" s="50">
        <v>96.0</v>
      </c>
      <c r="G81" s="50">
        <v>92.0</v>
      </c>
      <c r="H81" s="50">
        <v>88.0</v>
      </c>
      <c r="I81" s="50">
        <v>84.0</v>
      </c>
      <c r="J81" s="50">
        <v>80.0</v>
      </c>
      <c r="K81" s="50">
        <v>75.0</v>
      </c>
      <c r="L81" s="51">
        <v>70.0</v>
      </c>
      <c r="M81" s="51">
        <v>65.0</v>
      </c>
      <c r="N81" s="51">
        <v>60.0</v>
      </c>
      <c r="O81" s="51">
        <v>55.0</v>
      </c>
      <c r="P81" s="51">
        <v>45.0</v>
      </c>
      <c r="Q81" s="51">
        <v>35.0</v>
      </c>
      <c r="R81" s="51">
        <v>25.0</v>
      </c>
      <c r="S81" s="51">
        <v>20.0</v>
      </c>
      <c r="T81" s="51">
        <v>18.0</v>
      </c>
      <c r="U81" s="51">
        <v>16.0</v>
      </c>
      <c r="V81" s="51">
        <v>15.0</v>
      </c>
      <c r="W81" s="51">
        <v>14.0</v>
      </c>
      <c r="X81" s="51">
        <v>13.0</v>
      </c>
      <c r="Y81" s="51">
        <v>12.0</v>
      </c>
      <c r="Z81" s="52">
        <v>10.0</v>
      </c>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row>
    <row r="82">
      <c r="A82" s="53">
        <v>27.0</v>
      </c>
      <c r="B82" s="54" t="s">
        <v>31</v>
      </c>
      <c r="C82" s="55"/>
      <c r="D82" s="56">
        <f t="array" ref="D82">INDEX(RecipeMappedExp.csv!$B$4:$B$103,$A82,1)</f>
        <v>4683</v>
      </c>
      <c r="E82" s="57">
        <f t="array" ref="E82">IFERROR(INDEX(RecipeMappedExp.csv!$C$4:$X$103,$A82,1 + E$1),"")</f>
        <v>1561</v>
      </c>
      <c r="F82" s="58">
        <f t="array" ref="F82">IFERROR(INDEX(RecipeMappedExp.csv!$C$4:$X$103,$A82,1 + F$1),"")</f>
        <v>1498</v>
      </c>
      <c r="G82" s="58">
        <f t="array" ref="G82">IFERROR(INDEX(RecipeMappedExp.csv!$C$4:$X$103,$A82,1 + G$1),"")</f>
        <v>1436</v>
      </c>
      <c r="H82" s="58">
        <f t="array" ref="H82">IFERROR(INDEX(RecipeMappedExp.csv!$C$4:$X$103,$A82,1 + H$1),"")</f>
        <v>1373</v>
      </c>
      <c r="I82" s="59">
        <f t="array" ref="I82">IFERROR(INDEX(RecipeMappedExp.csv!$C$4:$X$103,$A82,1 + I$1),"")</f>
        <v>1311</v>
      </c>
      <c r="J82" s="58">
        <f t="array" ref="J82">IFERROR(INDEX(RecipeMappedExp.csv!$C$4:$X$103,$A82,1 + J$1),"")</f>
        <v>1248</v>
      </c>
      <c r="K82" s="58">
        <f t="array" ref="K82">IFERROR(INDEX(RecipeMappedExp.csv!$C$4:$X$103,$A82,1 + K$1),"")</f>
        <v>1170</v>
      </c>
      <c r="L82" s="60">
        <f t="array" ref="L82">IFERROR(INDEX(RecipeMappedExp.csv!$C$4:$X$103,$A82,1 + L$1),"")</f>
        <v>1092</v>
      </c>
      <c r="M82" s="59">
        <f t="array" ref="M82">IFERROR(INDEX(RecipeMappedExp.csv!$C$4:$X$103,$A82,1 + M$1),"")</f>
        <v>1014</v>
      </c>
      <c r="N82" s="60">
        <f t="array" ref="N82">IFERROR(INDEX(RecipeMappedExp.csv!$C$4:$X$103,$A82,1 + N$1),"")</f>
        <v>936</v>
      </c>
      <c r="O82" s="60">
        <f t="array" ref="O82">IFERROR(INDEX(RecipeMappedExp.csv!$C$4:$X$103,$A82,1 + O$1),"")</f>
        <v>858</v>
      </c>
      <c r="P82" s="60">
        <f t="array" ref="P82">IFERROR(INDEX(RecipeMappedExp.csv!$C$4:$X$103,$A82,1 + P$1),"")</f>
        <v>702</v>
      </c>
      <c r="Q82" s="60">
        <f t="array" ref="Q82">IFERROR(INDEX(RecipeMappedExp.csv!$C$4:$X$103,$A82,1 + Q$1),"")</f>
        <v>546</v>
      </c>
      <c r="R82" s="60">
        <f t="array" ref="R82">IFERROR(INDEX(RecipeMappedExp.csv!$C$4:$X$103,$A82,1 + R$1),"")</f>
        <v>390</v>
      </c>
      <c r="S82" s="60">
        <f t="array" ref="S82">IFERROR(INDEX(RecipeMappedExp.csv!$C$4:$X$103,$A82,1 + S$1),"")</f>
        <v>312</v>
      </c>
      <c r="T82" s="60">
        <f t="array" ref="T82">IFERROR(INDEX(RecipeMappedExp.csv!$C$4:$X$103,$A82,1 + T$1),"")</f>
        <v>280</v>
      </c>
      <c r="U82" s="60">
        <f t="array" ref="U82">IFERROR(INDEX(RecipeMappedExp.csv!$C$4:$X$103,$A82,1 + U$1),"")</f>
        <v>249</v>
      </c>
      <c r="V82" s="60">
        <f t="array" ref="V82">IFERROR(INDEX(RecipeMappedExp.csv!$C$4:$X$103,$A82,1 + V$1),"")</f>
        <v>234</v>
      </c>
      <c r="W82" s="61">
        <f t="array" ref="W82">IFERROR(INDEX(RecipeMappedExp.csv!$C$4:$X$103,$A82,1 + W$1),"")</f>
        <v>218</v>
      </c>
      <c r="X82" s="60">
        <f t="array" ref="X82">IFERROR(INDEX(RecipeMappedExp.csv!$C$4:$X$103,$A82,1 + X$1),"")</f>
        <v>202</v>
      </c>
      <c r="Y82" s="58">
        <f t="array" ref="Y82">IFERROR(INDEX(RecipeMappedExp.csv!$C$4:$X$103,$A82,1 + Y$1),"")</f>
        <v>187</v>
      </c>
      <c r="Z82" s="62">
        <f t="array" ref="Z82">IFERROR(INDEX(RecipeMappedExp.csv!$C$4:$X$103,$A82,1 + Z$1),"")</f>
        <v>156</v>
      </c>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row>
    <row r="83">
      <c r="A83" s="16"/>
      <c r="B83" s="17" t="s">
        <v>32</v>
      </c>
      <c r="C83" s="18"/>
      <c r="D83" s="42">
        <f>D82</f>
        <v>4683</v>
      </c>
      <c r="E83" s="20">
        <f t="array" ref="E83:Z83">FLOOR($D82 / 3 * $E$2:$Z$2 / 100,1)</f>
        <v>1561</v>
      </c>
      <c r="F83" s="21">
        <v>1498.0</v>
      </c>
      <c r="G83" s="21">
        <v>1436.0</v>
      </c>
      <c r="H83" s="21">
        <v>1373.0</v>
      </c>
      <c r="I83" s="21">
        <v>1311.0</v>
      </c>
      <c r="J83" s="21">
        <v>1248.0</v>
      </c>
      <c r="K83" s="21">
        <v>1170.0</v>
      </c>
      <c r="L83" s="43">
        <v>1092.0</v>
      </c>
      <c r="M83" s="43">
        <v>1014.0</v>
      </c>
      <c r="N83" s="43">
        <v>936.0</v>
      </c>
      <c r="O83" s="43">
        <v>858.0</v>
      </c>
      <c r="P83" s="43">
        <v>702.0</v>
      </c>
      <c r="Q83" s="43">
        <v>546.0</v>
      </c>
      <c r="R83" s="43">
        <v>390.0</v>
      </c>
      <c r="S83" s="43">
        <v>312.0</v>
      </c>
      <c r="T83" s="43">
        <v>280.0</v>
      </c>
      <c r="U83" s="43">
        <v>249.0</v>
      </c>
      <c r="V83" s="43">
        <v>234.0</v>
      </c>
      <c r="W83" s="43">
        <v>218.0</v>
      </c>
      <c r="X83" s="43">
        <v>202.0</v>
      </c>
      <c r="Y83" s="43">
        <v>187.0</v>
      </c>
      <c r="Z83" s="44">
        <v>156.0</v>
      </c>
      <c r="AA83" s="23" t="b">
        <f t="array" ref="AA83:AW83">IF($D83:$Z83 = $D82:$Z82,TRUE,FALSE)</f>
        <v>1</v>
      </c>
      <c r="AB83" s="23" t="b">
        <v>1</v>
      </c>
      <c r="AC83" s="23" t="b">
        <v>1</v>
      </c>
      <c r="AD83" s="23" t="b">
        <v>1</v>
      </c>
      <c r="AE83" s="23" t="b">
        <v>1</v>
      </c>
      <c r="AF83" s="23" t="b">
        <v>1</v>
      </c>
      <c r="AG83" s="23" t="b">
        <v>1</v>
      </c>
      <c r="AH83" s="23" t="b">
        <v>1</v>
      </c>
      <c r="AI83" s="23" t="b">
        <v>1</v>
      </c>
      <c r="AJ83" s="23" t="b">
        <v>1</v>
      </c>
      <c r="AK83" s="23" t="b">
        <v>1</v>
      </c>
      <c r="AL83" s="23" t="b">
        <v>1</v>
      </c>
      <c r="AM83" s="23" t="b">
        <v>1</v>
      </c>
      <c r="AN83" s="23" t="b">
        <v>1</v>
      </c>
      <c r="AO83" s="23" t="b">
        <v>1</v>
      </c>
      <c r="AP83" s="23" t="b">
        <v>1</v>
      </c>
      <c r="AQ83" s="23" t="b">
        <v>1</v>
      </c>
      <c r="AR83" s="23" t="b">
        <v>1</v>
      </c>
      <c r="AS83" s="23" t="b">
        <v>1</v>
      </c>
      <c r="AT83" s="23" t="b">
        <v>1</v>
      </c>
      <c r="AU83" s="23" t="b">
        <v>1</v>
      </c>
      <c r="AV83" s="23" t="b">
        <v>1</v>
      </c>
      <c r="AW83" s="23" t="b">
        <v>1</v>
      </c>
      <c r="AX83" s="23"/>
      <c r="AY83" s="23"/>
      <c r="AZ83" s="23"/>
      <c r="BA83" s="23"/>
      <c r="BB83" s="23"/>
      <c r="BC83" s="23"/>
      <c r="BD83" s="23"/>
      <c r="BE83" s="23"/>
      <c r="BF83" s="23"/>
      <c r="BG83" s="23"/>
      <c r="BH83" s="23"/>
    </row>
    <row r="84">
      <c r="A84" s="45"/>
      <c r="B84" s="46" t="s">
        <v>33</v>
      </c>
      <c r="C84" s="47"/>
      <c r="D84" s="48">
        <f t="array" ref="D84:Z84">IFERROR(ROUND(D82:Z82 / $E82 * 100,0),"")</f>
        <v>300</v>
      </c>
      <c r="E84" s="49">
        <v>100.0</v>
      </c>
      <c r="F84" s="50">
        <v>96.0</v>
      </c>
      <c r="G84" s="50">
        <v>92.0</v>
      </c>
      <c r="H84" s="50">
        <v>88.0</v>
      </c>
      <c r="I84" s="50">
        <v>84.0</v>
      </c>
      <c r="J84" s="50">
        <v>80.0</v>
      </c>
      <c r="K84" s="50">
        <v>75.0</v>
      </c>
      <c r="L84" s="51">
        <v>70.0</v>
      </c>
      <c r="M84" s="51">
        <v>65.0</v>
      </c>
      <c r="N84" s="51">
        <v>60.0</v>
      </c>
      <c r="O84" s="51">
        <v>55.0</v>
      </c>
      <c r="P84" s="51">
        <v>45.0</v>
      </c>
      <c r="Q84" s="51">
        <v>35.0</v>
      </c>
      <c r="R84" s="51">
        <v>25.0</v>
      </c>
      <c r="S84" s="51">
        <v>20.0</v>
      </c>
      <c r="T84" s="51">
        <v>18.0</v>
      </c>
      <c r="U84" s="51">
        <v>16.0</v>
      </c>
      <c r="V84" s="51">
        <v>15.0</v>
      </c>
      <c r="W84" s="51">
        <v>14.0</v>
      </c>
      <c r="X84" s="51">
        <v>13.0</v>
      </c>
      <c r="Y84" s="51">
        <v>12.0</v>
      </c>
      <c r="Z84" s="52">
        <v>10.0</v>
      </c>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row>
    <row r="85">
      <c r="A85" s="53">
        <v>28.0</v>
      </c>
      <c r="B85" s="54" t="s">
        <v>31</v>
      </c>
      <c r="C85" s="55"/>
      <c r="D85" s="56">
        <f t="array" ref="D85">INDEX(RecipeMappedExp.csv!$B$4:$B$103,$A85,1)</f>
        <v>5199</v>
      </c>
      <c r="E85" s="57">
        <f t="array" ref="E85">IFERROR(INDEX(RecipeMappedExp.csv!$C$4:$X$103,$A85,1 + E$1),"")</f>
        <v>1733</v>
      </c>
      <c r="F85" s="58">
        <f t="array" ref="F85">IFERROR(INDEX(RecipeMappedExp.csv!$C$4:$X$103,$A85,1 + F$1),"")</f>
        <v>1663</v>
      </c>
      <c r="G85" s="58">
        <f t="array" ref="G85">IFERROR(INDEX(RecipeMappedExp.csv!$C$4:$X$103,$A85,1 + G$1),"")</f>
        <v>1594</v>
      </c>
      <c r="H85" s="58">
        <f t="array" ref="H85">IFERROR(INDEX(RecipeMappedExp.csv!$C$4:$X$103,$A85,1 + H$1),"")</f>
        <v>1525</v>
      </c>
      <c r="I85" s="59">
        <f t="array" ref="I85">IFERROR(INDEX(RecipeMappedExp.csv!$C$4:$X$103,$A85,1 + I$1),"")</f>
        <v>1455</v>
      </c>
      <c r="J85" s="58">
        <f t="array" ref="J85">IFERROR(INDEX(RecipeMappedExp.csv!$C$4:$X$103,$A85,1 + J$1),"")</f>
        <v>1386</v>
      </c>
      <c r="K85" s="58">
        <f t="array" ref="K85">IFERROR(INDEX(RecipeMappedExp.csv!$C$4:$X$103,$A85,1 + K$1),"")</f>
        <v>1299</v>
      </c>
      <c r="L85" s="60">
        <f t="array" ref="L85">IFERROR(INDEX(RecipeMappedExp.csv!$C$4:$X$103,$A85,1 + L$1),"")</f>
        <v>1213</v>
      </c>
      <c r="M85" s="59">
        <f t="array" ref="M85">IFERROR(INDEX(RecipeMappedExp.csv!$C$4:$X$103,$A85,1 + M$1),"")</f>
        <v>1126</v>
      </c>
      <c r="N85" s="60">
        <f t="array" ref="N85">IFERROR(INDEX(RecipeMappedExp.csv!$C$4:$X$103,$A85,1 + N$1),"")</f>
        <v>1039</v>
      </c>
      <c r="O85" s="60">
        <f t="array" ref="O85">IFERROR(INDEX(RecipeMappedExp.csv!$C$4:$X$103,$A85,1 + O$1),"")</f>
        <v>953</v>
      </c>
      <c r="P85" s="60">
        <f t="array" ref="P85">IFERROR(INDEX(RecipeMappedExp.csv!$C$4:$X$103,$A85,1 + P$1),"")</f>
        <v>779</v>
      </c>
      <c r="Q85" s="60">
        <f t="array" ref="Q85">IFERROR(INDEX(RecipeMappedExp.csv!$C$4:$X$103,$A85,1 + Q$1),"")</f>
        <v>606</v>
      </c>
      <c r="R85" s="60">
        <f t="array" ref="R85">IFERROR(INDEX(RecipeMappedExp.csv!$C$4:$X$103,$A85,1 + R$1),"")</f>
        <v>433</v>
      </c>
      <c r="S85" s="60">
        <f t="array" ref="S85">IFERROR(INDEX(RecipeMappedExp.csv!$C$4:$X$103,$A85,1 + S$1),"")</f>
        <v>346</v>
      </c>
      <c r="T85" s="60">
        <f t="array" ref="T85">IFERROR(INDEX(RecipeMappedExp.csv!$C$4:$X$103,$A85,1 + T$1),"")</f>
        <v>311</v>
      </c>
      <c r="U85" s="60">
        <f t="array" ref="U85">IFERROR(INDEX(RecipeMappedExp.csv!$C$4:$X$103,$A85,1 + U$1),"")</f>
        <v>277</v>
      </c>
      <c r="V85" s="60">
        <f t="array" ref="V85">IFERROR(INDEX(RecipeMappedExp.csv!$C$4:$X$103,$A85,1 + V$1),"")</f>
        <v>259</v>
      </c>
      <c r="W85" s="61">
        <f t="array" ref="W85">IFERROR(INDEX(RecipeMappedExp.csv!$C$4:$X$103,$A85,1 + W$1),"")</f>
        <v>242</v>
      </c>
      <c r="X85" s="60">
        <f t="array" ref="X85">IFERROR(INDEX(RecipeMappedExp.csv!$C$4:$X$103,$A85,1 + X$1),"")</f>
        <v>225</v>
      </c>
      <c r="Y85" s="58">
        <f t="array" ref="Y85">IFERROR(INDEX(RecipeMappedExp.csv!$C$4:$X$103,$A85,1 + Y$1),"")</f>
        <v>207</v>
      </c>
      <c r="Z85" s="62">
        <f t="array" ref="Z85">IFERROR(INDEX(RecipeMappedExp.csv!$C$4:$X$103,$A85,1 + Z$1),"")</f>
        <v>173</v>
      </c>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row>
    <row r="86">
      <c r="A86" s="16"/>
      <c r="B86" s="17" t="s">
        <v>32</v>
      </c>
      <c r="C86" s="18"/>
      <c r="D86" s="42">
        <f>D85</f>
        <v>5199</v>
      </c>
      <c r="E86" s="20">
        <f t="array" ref="E86:Z86">FLOOR($D85 / 3 * $E$2:$Z$2 / 100,1)</f>
        <v>1733</v>
      </c>
      <c r="F86" s="21">
        <v>1663.0</v>
      </c>
      <c r="G86" s="21">
        <v>1594.0</v>
      </c>
      <c r="H86" s="21">
        <v>1525.0</v>
      </c>
      <c r="I86" s="21">
        <v>1455.0</v>
      </c>
      <c r="J86" s="21">
        <v>1386.0</v>
      </c>
      <c r="K86" s="21">
        <v>1299.0</v>
      </c>
      <c r="L86" s="43">
        <v>1213.0</v>
      </c>
      <c r="M86" s="43">
        <v>1126.0</v>
      </c>
      <c r="N86" s="43">
        <v>1039.0</v>
      </c>
      <c r="O86" s="43">
        <v>953.0</v>
      </c>
      <c r="P86" s="43">
        <v>779.0</v>
      </c>
      <c r="Q86" s="43">
        <v>606.0</v>
      </c>
      <c r="R86" s="43">
        <v>433.0</v>
      </c>
      <c r="S86" s="43">
        <v>346.0</v>
      </c>
      <c r="T86" s="43">
        <v>311.0</v>
      </c>
      <c r="U86" s="43">
        <v>277.0</v>
      </c>
      <c r="V86" s="43">
        <v>259.0</v>
      </c>
      <c r="W86" s="43">
        <v>242.0</v>
      </c>
      <c r="X86" s="43">
        <v>225.0</v>
      </c>
      <c r="Y86" s="43">
        <v>207.0</v>
      </c>
      <c r="Z86" s="44">
        <v>173.0</v>
      </c>
      <c r="AA86" s="23" t="b">
        <f t="array" ref="AA86:AW86">IF($D86:$Z86 = $D85:$Z85,TRUE,FALSE)</f>
        <v>1</v>
      </c>
      <c r="AB86" s="23" t="b">
        <v>1</v>
      </c>
      <c r="AC86" s="23" t="b">
        <v>1</v>
      </c>
      <c r="AD86" s="23" t="b">
        <v>1</v>
      </c>
      <c r="AE86" s="23" t="b">
        <v>1</v>
      </c>
      <c r="AF86" s="23" t="b">
        <v>1</v>
      </c>
      <c r="AG86" s="23" t="b">
        <v>1</v>
      </c>
      <c r="AH86" s="23" t="b">
        <v>1</v>
      </c>
      <c r="AI86" s="23" t="b">
        <v>1</v>
      </c>
      <c r="AJ86" s="23" t="b">
        <v>1</v>
      </c>
      <c r="AK86" s="23" t="b">
        <v>1</v>
      </c>
      <c r="AL86" s="23" t="b">
        <v>1</v>
      </c>
      <c r="AM86" s="23" t="b">
        <v>1</v>
      </c>
      <c r="AN86" s="23" t="b">
        <v>1</v>
      </c>
      <c r="AO86" s="23" t="b">
        <v>1</v>
      </c>
      <c r="AP86" s="23" t="b">
        <v>1</v>
      </c>
      <c r="AQ86" s="23" t="b">
        <v>1</v>
      </c>
      <c r="AR86" s="23" t="b">
        <v>1</v>
      </c>
      <c r="AS86" s="23" t="b">
        <v>1</v>
      </c>
      <c r="AT86" s="23" t="b">
        <v>1</v>
      </c>
      <c r="AU86" s="23" t="b">
        <v>1</v>
      </c>
      <c r="AV86" s="23" t="b">
        <v>1</v>
      </c>
      <c r="AW86" s="23" t="b">
        <v>1</v>
      </c>
      <c r="AX86" s="23"/>
      <c r="AY86" s="23"/>
      <c r="AZ86" s="23"/>
      <c r="BA86" s="23"/>
      <c r="BB86" s="23"/>
      <c r="BC86" s="23"/>
      <c r="BD86" s="23"/>
      <c r="BE86" s="23"/>
      <c r="BF86" s="23"/>
      <c r="BG86" s="23"/>
      <c r="BH86" s="23"/>
    </row>
    <row r="87">
      <c r="A87" s="45"/>
      <c r="B87" s="46" t="s">
        <v>33</v>
      </c>
      <c r="C87" s="47"/>
      <c r="D87" s="48">
        <f t="array" ref="D87:Z87">IFERROR(ROUND(D85:Z85 / $E85 * 100,0),"")</f>
        <v>300</v>
      </c>
      <c r="E87" s="49">
        <v>100.0</v>
      </c>
      <c r="F87" s="50">
        <v>96.0</v>
      </c>
      <c r="G87" s="50">
        <v>92.0</v>
      </c>
      <c r="H87" s="50">
        <v>88.0</v>
      </c>
      <c r="I87" s="50">
        <v>84.0</v>
      </c>
      <c r="J87" s="50">
        <v>80.0</v>
      </c>
      <c r="K87" s="50">
        <v>75.0</v>
      </c>
      <c r="L87" s="51">
        <v>70.0</v>
      </c>
      <c r="M87" s="51">
        <v>65.0</v>
      </c>
      <c r="N87" s="51">
        <v>60.0</v>
      </c>
      <c r="O87" s="51">
        <v>55.0</v>
      </c>
      <c r="P87" s="51">
        <v>45.0</v>
      </c>
      <c r="Q87" s="51">
        <v>35.0</v>
      </c>
      <c r="R87" s="51">
        <v>25.0</v>
      </c>
      <c r="S87" s="51">
        <v>20.0</v>
      </c>
      <c r="T87" s="51">
        <v>18.0</v>
      </c>
      <c r="U87" s="51">
        <v>16.0</v>
      </c>
      <c r="V87" s="51">
        <v>15.0</v>
      </c>
      <c r="W87" s="51">
        <v>14.0</v>
      </c>
      <c r="X87" s="51">
        <v>13.0</v>
      </c>
      <c r="Y87" s="51">
        <v>12.0</v>
      </c>
      <c r="Z87" s="52">
        <v>10.0</v>
      </c>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row>
    <row r="88">
      <c r="A88" s="53">
        <v>29.0</v>
      </c>
      <c r="B88" s="54" t="s">
        <v>31</v>
      </c>
      <c r="C88" s="55"/>
      <c r="D88" s="56">
        <f t="array" ref="D88">INDEX(RecipeMappedExp.csv!$B$4:$B$103,$A88,1)</f>
        <v>5511</v>
      </c>
      <c r="E88" s="57">
        <f t="array" ref="E88">IFERROR(INDEX(RecipeMappedExp.csv!$C$4:$X$103,$A88,1 + E$1),"")</f>
        <v>1837</v>
      </c>
      <c r="F88" s="58">
        <f t="array" ref="F88">IFERROR(INDEX(RecipeMappedExp.csv!$C$4:$X$103,$A88,1 + F$1),"")</f>
        <v>1763</v>
      </c>
      <c r="G88" s="58">
        <f t="array" ref="G88">IFERROR(INDEX(RecipeMappedExp.csv!$C$4:$X$103,$A88,1 + G$1),"")</f>
        <v>1690</v>
      </c>
      <c r="H88" s="58">
        <f t="array" ref="H88">IFERROR(INDEX(RecipeMappedExp.csv!$C$4:$X$103,$A88,1 + H$1),"")</f>
        <v>1616</v>
      </c>
      <c r="I88" s="59">
        <f t="array" ref="I88">IFERROR(INDEX(RecipeMappedExp.csv!$C$4:$X$103,$A88,1 + I$1),"")</f>
        <v>1543</v>
      </c>
      <c r="J88" s="58">
        <f t="array" ref="J88">IFERROR(INDEX(RecipeMappedExp.csv!$C$4:$X$103,$A88,1 + J$1),"")</f>
        <v>1469</v>
      </c>
      <c r="K88" s="58">
        <f t="array" ref="K88">IFERROR(INDEX(RecipeMappedExp.csv!$C$4:$X$103,$A88,1 + K$1),"")</f>
        <v>1377</v>
      </c>
      <c r="L88" s="60">
        <f t="array" ref="L88">IFERROR(INDEX(RecipeMappedExp.csv!$C$4:$X$103,$A88,1 + L$1),"")</f>
        <v>1285</v>
      </c>
      <c r="M88" s="59">
        <f t="array" ref="M88">IFERROR(INDEX(RecipeMappedExp.csv!$C$4:$X$103,$A88,1 + M$1),"")</f>
        <v>1194</v>
      </c>
      <c r="N88" s="60">
        <f t="array" ref="N88">IFERROR(INDEX(RecipeMappedExp.csv!$C$4:$X$103,$A88,1 + N$1),"")</f>
        <v>1102</v>
      </c>
      <c r="O88" s="60">
        <f t="array" ref="O88">IFERROR(INDEX(RecipeMappedExp.csv!$C$4:$X$103,$A88,1 + O$1),"")</f>
        <v>1010</v>
      </c>
      <c r="P88" s="60">
        <f t="array" ref="P88">IFERROR(INDEX(RecipeMappedExp.csv!$C$4:$X$103,$A88,1 + P$1),"")</f>
        <v>826</v>
      </c>
      <c r="Q88" s="60">
        <f t="array" ref="Q88">IFERROR(INDEX(RecipeMappedExp.csv!$C$4:$X$103,$A88,1 + Q$1),"")</f>
        <v>642</v>
      </c>
      <c r="R88" s="60">
        <f t="array" ref="R88">IFERROR(INDEX(RecipeMappedExp.csv!$C$4:$X$103,$A88,1 + R$1),"")</f>
        <v>459</v>
      </c>
      <c r="S88" s="60">
        <f t="array" ref="S88">IFERROR(INDEX(RecipeMappedExp.csv!$C$4:$X$103,$A88,1 + S$1),"")</f>
        <v>367</v>
      </c>
      <c r="T88" s="60">
        <f t="array" ref="T88">IFERROR(INDEX(RecipeMappedExp.csv!$C$4:$X$103,$A88,1 + T$1),"")</f>
        <v>330</v>
      </c>
      <c r="U88" s="60">
        <f t="array" ref="U88">IFERROR(INDEX(RecipeMappedExp.csv!$C$4:$X$103,$A88,1 + U$1),"")</f>
        <v>293</v>
      </c>
      <c r="V88" s="60">
        <f t="array" ref="V88">IFERROR(INDEX(RecipeMappedExp.csv!$C$4:$X$103,$A88,1 + V$1),"")</f>
        <v>275</v>
      </c>
      <c r="W88" s="61">
        <f t="array" ref="W88">IFERROR(INDEX(RecipeMappedExp.csv!$C$4:$X$103,$A88,1 + W$1),"")</f>
        <v>257</v>
      </c>
      <c r="X88" s="60">
        <f t="array" ref="X88">IFERROR(INDEX(RecipeMappedExp.csv!$C$4:$X$103,$A88,1 + X$1),"")</f>
        <v>238</v>
      </c>
      <c r="Y88" s="58">
        <f t="array" ref="Y88">IFERROR(INDEX(RecipeMappedExp.csv!$C$4:$X$103,$A88,1 + Y$1),"")</f>
        <v>220</v>
      </c>
      <c r="Z88" s="62">
        <f t="array" ref="Z88">IFERROR(INDEX(RecipeMappedExp.csv!$C$4:$X$103,$A88,1 + Z$1),"")</f>
        <v>183</v>
      </c>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row>
    <row r="89">
      <c r="A89" s="16"/>
      <c r="B89" s="17" t="s">
        <v>32</v>
      </c>
      <c r="C89" s="18"/>
      <c r="D89" s="42">
        <f>D88</f>
        <v>5511</v>
      </c>
      <c r="E89" s="20">
        <f t="array" ref="E89:Z89">FLOOR($D88 / 3 * $E$2:$Z$2 / 100,1)</f>
        <v>1837</v>
      </c>
      <c r="F89" s="21">
        <v>1763.0</v>
      </c>
      <c r="G89" s="21">
        <v>1690.0</v>
      </c>
      <c r="H89" s="21">
        <v>1616.0</v>
      </c>
      <c r="I89" s="21">
        <v>1543.0</v>
      </c>
      <c r="J89" s="21">
        <v>1469.0</v>
      </c>
      <c r="K89" s="21">
        <v>1377.0</v>
      </c>
      <c r="L89" s="43">
        <v>1285.0</v>
      </c>
      <c r="M89" s="43">
        <v>1194.0</v>
      </c>
      <c r="N89" s="43">
        <v>1102.0</v>
      </c>
      <c r="O89" s="43">
        <v>1010.0</v>
      </c>
      <c r="P89" s="43">
        <v>826.0</v>
      </c>
      <c r="Q89" s="43">
        <v>642.0</v>
      </c>
      <c r="R89" s="43">
        <v>459.0</v>
      </c>
      <c r="S89" s="43">
        <v>367.0</v>
      </c>
      <c r="T89" s="43">
        <v>330.0</v>
      </c>
      <c r="U89" s="43">
        <v>293.0</v>
      </c>
      <c r="V89" s="43">
        <v>275.0</v>
      </c>
      <c r="W89" s="43">
        <v>257.0</v>
      </c>
      <c r="X89" s="43">
        <v>238.0</v>
      </c>
      <c r="Y89" s="43">
        <v>220.0</v>
      </c>
      <c r="Z89" s="44">
        <v>183.0</v>
      </c>
      <c r="AA89" s="23" t="b">
        <f t="array" ref="AA89:AW89">IF($D89:$Z89 = $D88:$Z88,TRUE,FALSE)</f>
        <v>1</v>
      </c>
      <c r="AB89" s="23" t="b">
        <v>1</v>
      </c>
      <c r="AC89" s="23" t="b">
        <v>1</v>
      </c>
      <c r="AD89" s="23" t="b">
        <v>1</v>
      </c>
      <c r="AE89" s="23" t="b">
        <v>1</v>
      </c>
      <c r="AF89" s="23" t="b">
        <v>1</v>
      </c>
      <c r="AG89" s="23" t="b">
        <v>1</v>
      </c>
      <c r="AH89" s="23" t="b">
        <v>1</v>
      </c>
      <c r="AI89" s="23" t="b">
        <v>1</v>
      </c>
      <c r="AJ89" s="23" t="b">
        <v>1</v>
      </c>
      <c r="AK89" s="23" t="b">
        <v>1</v>
      </c>
      <c r="AL89" s="23" t="b">
        <v>1</v>
      </c>
      <c r="AM89" s="23" t="b">
        <v>1</v>
      </c>
      <c r="AN89" s="23" t="b">
        <v>1</v>
      </c>
      <c r="AO89" s="23" t="b">
        <v>1</v>
      </c>
      <c r="AP89" s="23" t="b">
        <v>1</v>
      </c>
      <c r="AQ89" s="23" t="b">
        <v>1</v>
      </c>
      <c r="AR89" s="23" t="b">
        <v>1</v>
      </c>
      <c r="AS89" s="23" t="b">
        <v>1</v>
      </c>
      <c r="AT89" s="23" t="b">
        <v>1</v>
      </c>
      <c r="AU89" s="23" t="b">
        <v>1</v>
      </c>
      <c r="AV89" s="23" t="b">
        <v>1</v>
      </c>
      <c r="AW89" s="23" t="b">
        <v>1</v>
      </c>
      <c r="AX89" s="23"/>
      <c r="AY89" s="23"/>
      <c r="AZ89" s="23"/>
      <c r="BA89" s="23"/>
      <c r="BB89" s="23"/>
      <c r="BC89" s="23"/>
      <c r="BD89" s="23"/>
      <c r="BE89" s="23"/>
      <c r="BF89" s="23"/>
      <c r="BG89" s="23"/>
      <c r="BH89" s="23"/>
    </row>
    <row r="90">
      <c r="A90" s="45"/>
      <c r="B90" s="46" t="s">
        <v>33</v>
      </c>
      <c r="C90" s="47"/>
      <c r="D90" s="48">
        <f t="array" ref="D90:Z90">IFERROR(ROUND(D88:Z88 / $E88 * 100,0),"")</f>
        <v>300</v>
      </c>
      <c r="E90" s="49">
        <v>100.0</v>
      </c>
      <c r="F90" s="50">
        <v>96.0</v>
      </c>
      <c r="G90" s="50">
        <v>92.0</v>
      </c>
      <c r="H90" s="50">
        <v>88.0</v>
      </c>
      <c r="I90" s="50">
        <v>84.0</v>
      </c>
      <c r="J90" s="50">
        <v>80.0</v>
      </c>
      <c r="K90" s="50">
        <v>75.0</v>
      </c>
      <c r="L90" s="51">
        <v>70.0</v>
      </c>
      <c r="M90" s="51">
        <v>65.0</v>
      </c>
      <c r="N90" s="51">
        <v>60.0</v>
      </c>
      <c r="O90" s="51">
        <v>55.0</v>
      </c>
      <c r="P90" s="51">
        <v>45.0</v>
      </c>
      <c r="Q90" s="51">
        <v>35.0</v>
      </c>
      <c r="R90" s="51">
        <v>25.0</v>
      </c>
      <c r="S90" s="51">
        <v>20.0</v>
      </c>
      <c r="T90" s="51">
        <v>18.0</v>
      </c>
      <c r="U90" s="51">
        <v>16.0</v>
      </c>
      <c r="V90" s="51">
        <v>15.0</v>
      </c>
      <c r="W90" s="51">
        <v>14.0</v>
      </c>
      <c r="X90" s="51">
        <v>13.0</v>
      </c>
      <c r="Y90" s="51">
        <v>12.0</v>
      </c>
      <c r="Z90" s="52">
        <v>10.0</v>
      </c>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row>
    <row r="91">
      <c r="A91" s="53">
        <v>30.0</v>
      </c>
      <c r="B91" s="54" t="s">
        <v>31</v>
      </c>
      <c r="C91" s="55"/>
      <c r="D91" s="56">
        <f t="array" ref="D91">INDEX(RecipeMappedExp.csv!$B$4:$B$103,$A91,1)</f>
        <v>5745</v>
      </c>
      <c r="E91" s="57">
        <f t="array" ref="E91">IFERROR(INDEX(RecipeMappedExp.csv!$C$4:$X$103,$A91,1 + E$1),"")</f>
        <v>1915</v>
      </c>
      <c r="F91" s="58">
        <f t="array" ref="F91">IFERROR(INDEX(RecipeMappedExp.csv!$C$4:$X$103,$A91,1 + F$1),"")</f>
        <v>1838</v>
      </c>
      <c r="G91" s="58">
        <f t="array" ref="G91">IFERROR(INDEX(RecipeMappedExp.csv!$C$4:$X$103,$A91,1 + G$1),"")</f>
        <v>1761</v>
      </c>
      <c r="H91" s="58">
        <f t="array" ref="H91">IFERROR(INDEX(RecipeMappedExp.csv!$C$4:$X$103,$A91,1 + H$1),"")</f>
        <v>1685</v>
      </c>
      <c r="I91" s="59">
        <f t="array" ref="I91">IFERROR(INDEX(RecipeMappedExp.csv!$C$4:$X$103,$A91,1 + I$1),"")</f>
        <v>1608</v>
      </c>
      <c r="J91" s="58">
        <f t="array" ref="J91">IFERROR(INDEX(RecipeMappedExp.csv!$C$4:$X$103,$A91,1 + J$1),"")</f>
        <v>1532</v>
      </c>
      <c r="K91" s="58">
        <f t="array" ref="K91">IFERROR(INDEX(RecipeMappedExp.csv!$C$4:$X$103,$A91,1 + K$1),"")</f>
        <v>1436</v>
      </c>
      <c r="L91" s="60">
        <f t="array" ref="L91">IFERROR(INDEX(RecipeMappedExp.csv!$C$4:$X$103,$A91,1 + L$1),"")</f>
        <v>1340</v>
      </c>
      <c r="M91" s="59">
        <f t="array" ref="M91">IFERROR(INDEX(RecipeMappedExp.csv!$C$4:$X$103,$A91,1 + M$1),"")</f>
        <v>1244</v>
      </c>
      <c r="N91" s="60">
        <f t="array" ref="N91">IFERROR(INDEX(RecipeMappedExp.csv!$C$4:$X$103,$A91,1 + N$1),"")</f>
        <v>1149</v>
      </c>
      <c r="O91" s="60">
        <f t="array" ref="O91">IFERROR(INDEX(RecipeMappedExp.csv!$C$4:$X$103,$A91,1 + O$1),"")</f>
        <v>1053</v>
      </c>
      <c r="P91" s="60">
        <f t="array" ref="P91">IFERROR(INDEX(RecipeMappedExp.csv!$C$4:$X$103,$A91,1 + P$1),"")</f>
        <v>861</v>
      </c>
      <c r="Q91" s="60">
        <f t="array" ref="Q91">IFERROR(INDEX(RecipeMappedExp.csv!$C$4:$X$103,$A91,1 + Q$1),"")</f>
        <v>670</v>
      </c>
      <c r="R91" s="60">
        <f t="array" ref="R91">IFERROR(INDEX(RecipeMappedExp.csv!$C$4:$X$103,$A91,1 + R$1),"")</f>
        <v>478</v>
      </c>
      <c r="S91" s="60">
        <f t="array" ref="S91">IFERROR(INDEX(RecipeMappedExp.csv!$C$4:$X$103,$A91,1 + S$1),"")</f>
        <v>383</v>
      </c>
      <c r="T91" s="60">
        <f t="array" ref="T91">IFERROR(INDEX(RecipeMappedExp.csv!$C$4:$X$103,$A91,1 + T$1),"")</f>
        <v>344</v>
      </c>
      <c r="U91" s="60">
        <f t="array" ref="U91">IFERROR(INDEX(RecipeMappedExp.csv!$C$4:$X$103,$A91,1 + U$1),"")</f>
        <v>306</v>
      </c>
      <c r="V91" s="60">
        <f t="array" ref="V91">IFERROR(INDEX(RecipeMappedExp.csv!$C$4:$X$103,$A91,1 + V$1),"")</f>
        <v>287</v>
      </c>
      <c r="W91" s="61">
        <f t="array" ref="W91">IFERROR(INDEX(RecipeMappedExp.csv!$C$4:$X$103,$A91,1 + W$1),"")</f>
        <v>268</v>
      </c>
      <c r="X91" s="60">
        <f t="array" ref="X91">IFERROR(INDEX(RecipeMappedExp.csv!$C$4:$X$103,$A91,1 + X$1),"")</f>
        <v>248</v>
      </c>
      <c r="Y91" s="58">
        <f t="array" ref="Y91">IFERROR(INDEX(RecipeMappedExp.csv!$C$4:$X$103,$A91,1 + Y$1),"")</f>
        <v>229</v>
      </c>
      <c r="Z91" s="62">
        <f t="array" ref="Z91">IFERROR(INDEX(RecipeMappedExp.csv!$C$4:$X$103,$A91,1 + Z$1),"")</f>
        <v>191</v>
      </c>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row>
    <row r="92">
      <c r="A92" s="16"/>
      <c r="B92" s="17" t="s">
        <v>32</v>
      </c>
      <c r="C92" s="18"/>
      <c r="D92" s="42">
        <f>D91</f>
        <v>5745</v>
      </c>
      <c r="E92" s="20">
        <f t="array" ref="E92:Z92">FLOOR($D91 / 3 * $E$2:$Z$2 / 100,1)</f>
        <v>1915</v>
      </c>
      <c r="F92" s="21">
        <v>1838.0</v>
      </c>
      <c r="G92" s="21">
        <v>1761.0</v>
      </c>
      <c r="H92" s="21">
        <v>1685.0</v>
      </c>
      <c r="I92" s="21">
        <v>1608.0</v>
      </c>
      <c r="J92" s="21">
        <v>1532.0</v>
      </c>
      <c r="K92" s="21">
        <v>1436.0</v>
      </c>
      <c r="L92" s="43">
        <v>1340.0</v>
      </c>
      <c r="M92" s="43">
        <v>1244.0</v>
      </c>
      <c r="N92" s="43">
        <v>1149.0</v>
      </c>
      <c r="O92" s="43">
        <v>1053.0</v>
      </c>
      <c r="P92" s="43">
        <v>861.0</v>
      </c>
      <c r="Q92" s="43">
        <v>670.0</v>
      </c>
      <c r="R92" s="43">
        <v>478.0</v>
      </c>
      <c r="S92" s="43">
        <v>383.0</v>
      </c>
      <c r="T92" s="43">
        <v>344.0</v>
      </c>
      <c r="U92" s="43">
        <v>306.0</v>
      </c>
      <c r="V92" s="43">
        <v>287.0</v>
      </c>
      <c r="W92" s="43">
        <v>268.0</v>
      </c>
      <c r="X92" s="43">
        <v>248.0</v>
      </c>
      <c r="Y92" s="43">
        <v>229.0</v>
      </c>
      <c r="Z92" s="44">
        <v>191.0</v>
      </c>
      <c r="AA92" s="23" t="b">
        <f t="array" ref="AA92:AW92">IF($D92:$Z92 = $D91:$Z91,TRUE,FALSE)</f>
        <v>1</v>
      </c>
      <c r="AB92" s="23" t="b">
        <v>1</v>
      </c>
      <c r="AC92" s="23" t="b">
        <v>1</v>
      </c>
      <c r="AD92" s="23" t="b">
        <v>1</v>
      </c>
      <c r="AE92" s="23" t="b">
        <v>1</v>
      </c>
      <c r="AF92" s="23" t="b">
        <v>1</v>
      </c>
      <c r="AG92" s="23" t="b">
        <v>1</v>
      </c>
      <c r="AH92" s="23" t="b">
        <v>1</v>
      </c>
      <c r="AI92" s="23" t="b">
        <v>1</v>
      </c>
      <c r="AJ92" s="23" t="b">
        <v>1</v>
      </c>
      <c r="AK92" s="23" t="b">
        <v>1</v>
      </c>
      <c r="AL92" s="23" t="b">
        <v>1</v>
      </c>
      <c r="AM92" s="23" t="b">
        <v>1</v>
      </c>
      <c r="AN92" s="23" t="b">
        <v>1</v>
      </c>
      <c r="AO92" s="23" t="b">
        <v>1</v>
      </c>
      <c r="AP92" s="23" t="b">
        <v>1</v>
      </c>
      <c r="AQ92" s="23" t="b">
        <v>1</v>
      </c>
      <c r="AR92" s="23" t="b">
        <v>1</v>
      </c>
      <c r="AS92" s="23" t="b">
        <v>1</v>
      </c>
      <c r="AT92" s="23" t="b">
        <v>1</v>
      </c>
      <c r="AU92" s="23" t="b">
        <v>1</v>
      </c>
      <c r="AV92" s="23" t="b">
        <v>1</v>
      </c>
      <c r="AW92" s="23" t="b">
        <v>1</v>
      </c>
      <c r="AX92" s="23"/>
      <c r="AY92" s="23"/>
      <c r="AZ92" s="23"/>
      <c r="BA92" s="23"/>
      <c r="BB92" s="23"/>
      <c r="BC92" s="23"/>
      <c r="BD92" s="23"/>
      <c r="BE92" s="23"/>
      <c r="BF92" s="23"/>
      <c r="BG92" s="23"/>
      <c r="BH92" s="23"/>
    </row>
    <row r="93">
      <c r="A93" s="45"/>
      <c r="B93" s="46" t="s">
        <v>33</v>
      </c>
      <c r="C93" s="47"/>
      <c r="D93" s="48">
        <f t="array" ref="D93:Z93">IFERROR(ROUND(D91:Z91 / $E91 * 100,0),"")</f>
        <v>300</v>
      </c>
      <c r="E93" s="49">
        <v>100.0</v>
      </c>
      <c r="F93" s="50">
        <v>96.0</v>
      </c>
      <c r="G93" s="50">
        <v>92.0</v>
      </c>
      <c r="H93" s="50">
        <v>88.0</v>
      </c>
      <c r="I93" s="50">
        <v>84.0</v>
      </c>
      <c r="J93" s="50">
        <v>80.0</v>
      </c>
      <c r="K93" s="50">
        <v>75.0</v>
      </c>
      <c r="L93" s="51">
        <v>70.0</v>
      </c>
      <c r="M93" s="51">
        <v>65.0</v>
      </c>
      <c r="N93" s="51">
        <v>60.0</v>
      </c>
      <c r="O93" s="51">
        <v>55.0</v>
      </c>
      <c r="P93" s="51">
        <v>45.0</v>
      </c>
      <c r="Q93" s="51">
        <v>35.0</v>
      </c>
      <c r="R93" s="51">
        <v>25.0</v>
      </c>
      <c r="S93" s="51">
        <v>20.0</v>
      </c>
      <c r="T93" s="51">
        <v>18.0</v>
      </c>
      <c r="U93" s="51">
        <v>16.0</v>
      </c>
      <c r="V93" s="51">
        <v>15.0</v>
      </c>
      <c r="W93" s="51">
        <v>14.0</v>
      </c>
      <c r="X93" s="51">
        <v>13.0</v>
      </c>
      <c r="Y93" s="51">
        <v>12.0</v>
      </c>
      <c r="Z93" s="52">
        <v>10.0</v>
      </c>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row>
    <row r="94">
      <c r="A94" s="53">
        <v>31.0</v>
      </c>
      <c r="B94" s="54" t="s">
        <v>31</v>
      </c>
      <c r="C94" s="55"/>
      <c r="D94" s="56">
        <f t="array" ref="D94">INDEX(RecipeMappedExp.csv!$B$4:$B$103,$A94,1)</f>
        <v>6216</v>
      </c>
      <c r="E94" s="57">
        <f t="array" ref="E94">IFERROR(INDEX(RecipeMappedExp.csv!$C$4:$X$103,$A94,1 + E$1),"")</f>
        <v>2072</v>
      </c>
      <c r="F94" s="58">
        <f t="array" ref="F94">IFERROR(INDEX(RecipeMappedExp.csv!$C$4:$X$103,$A94,1 + F$1),"")</f>
        <v>1989</v>
      </c>
      <c r="G94" s="58">
        <f t="array" ref="G94">IFERROR(INDEX(RecipeMappedExp.csv!$C$4:$X$103,$A94,1 + G$1),"")</f>
        <v>1906</v>
      </c>
      <c r="H94" s="58">
        <f t="array" ref="H94">IFERROR(INDEX(RecipeMappedExp.csv!$C$4:$X$103,$A94,1 + H$1),"")</f>
        <v>1823</v>
      </c>
      <c r="I94" s="59">
        <f t="array" ref="I94">IFERROR(INDEX(RecipeMappedExp.csv!$C$4:$X$103,$A94,1 + I$1),"")</f>
        <v>1740</v>
      </c>
      <c r="J94" s="58">
        <f t="array" ref="J94">IFERROR(INDEX(RecipeMappedExp.csv!$C$4:$X$103,$A94,1 + J$1),"")</f>
        <v>1657</v>
      </c>
      <c r="K94" s="58">
        <f t="array" ref="K94">IFERROR(INDEX(RecipeMappedExp.csv!$C$4:$X$103,$A94,1 + K$1),"")</f>
        <v>1554</v>
      </c>
      <c r="L94" s="60">
        <f t="array" ref="L94">IFERROR(INDEX(RecipeMappedExp.csv!$C$4:$X$103,$A94,1 + L$1),"")</f>
        <v>1450</v>
      </c>
      <c r="M94" s="59">
        <f t="array" ref="M94">IFERROR(INDEX(RecipeMappedExp.csv!$C$4:$X$103,$A94,1 + M$1),"")</f>
        <v>1346</v>
      </c>
      <c r="N94" s="60">
        <f t="array" ref="N94">IFERROR(INDEX(RecipeMappedExp.csv!$C$4:$X$103,$A94,1 + N$1),"")</f>
        <v>1243</v>
      </c>
      <c r="O94" s="60">
        <f t="array" ref="O94">IFERROR(INDEX(RecipeMappedExp.csv!$C$4:$X$103,$A94,1 + O$1),"")</f>
        <v>1139</v>
      </c>
      <c r="P94" s="60">
        <f t="array" ref="P94">IFERROR(INDEX(RecipeMappedExp.csv!$C$4:$X$103,$A94,1 + P$1),"")</f>
        <v>932</v>
      </c>
      <c r="Q94" s="60">
        <f t="array" ref="Q94">IFERROR(INDEX(RecipeMappedExp.csv!$C$4:$X$103,$A94,1 + Q$1),"")</f>
        <v>725</v>
      </c>
      <c r="R94" s="60">
        <f t="array" ref="R94">IFERROR(INDEX(RecipeMappedExp.csv!$C$4:$X$103,$A94,1 + R$1),"")</f>
        <v>518</v>
      </c>
      <c r="S94" s="60">
        <f t="array" ref="S94">IFERROR(INDEX(RecipeMappedExp.csv!$C$4:$X$103,$A94,1 + S$1),"")</f>
        <v>414</v>
      </c>
      <c r="T94" s="60">
        <f t="array" ref="T94">IFERROR(INDEX(RecipeMappedExp.csv!$C$4:$X$103,$A94,1 + T$1),"")</f>
        <v>372</v>
      </c>
      <c r="U94" s="60">
        <f t="array" ref="U94">IFERROR(INDEX(RecipeMappedExp.csv!$C$4:$X$103,$A94,1 + U$1),"")</f>
        <v>331</v>
      </c>
      <c r="V94" s="60">
        <f t="array" ref="V94">IFERROR(INDEX(RecipeMappedExp.csv!$C$4:$X$103,$A94,1 + V$1),"")</f>
        <v>310</v>
      </c>
      <c r="W94" s="61">
        <f t="array" ref="W94">IFERROR(INDEX(RecipeMappedExp.csv!$C$4:$X$103,$A94,1 + W$1),"")</f>
        <v>290</v>
      </c>
      <c r="X94" s="60">
        <f t="array" ref="X94">IFERROR(INDEX(RecipeMappedExp.csv!$C$4:$X$103,$A94,1 + X$1),"")</f>
        <v>269</v>
      </c>
      <c r="Y94" s="58">
        <f t="array" ref="Y94">IFERROR(INDEX(RecipeMappedExp.csv!$C$4:$X$103,$A94,1 + Y$1),"")</f>
        <v>248</v>
      </c>
      <c r="Z94" s="62">
        <f t="array" ref="Z94">IFERROR(INDEX(RecipeMappedExp.csv!$C$4:$X$103,$A94,1 + Z$1),"")</f>
        <v>207</v>
      </c>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row>
    <row r="95">
      <c r="A95" s="16"/>
      <c r="B95" s="17" t="s">
        <v>32</v>
      </c>
      <c r="C95" s="18"/>
      <c r="D95" s="42">
        <f>D94</f>
        <v>6216</v>
      </c>
      <c r="E95" s="20">
        <f t="array" ref="E95:Z95">FLOOR($D94 / 3 * $E$2:$Z$2 / 100,1)</f>
        <v>2072</v>
      </c>
      <c r="F95" s="21">
        <v>1989.0</v>
      </c>
      <c r="G95" s="21">
        <v>1906.0</v>
      </c>
      <c r="H95" s="21">
        <v>1823.0</v>
      </c>
      <c r="I95" s="21">
        <v>1740.0</v>
      </c>
      <c r="J95" s="21">
        <v>1657.0</v>
      </c>
      <c r="K95" s="21">
        <v>1554.0</v>
      </c>
      <c r="L95" s="43">
        <v>1450.0</v>
      </c>
      <c r="M95" s="43">
        <v>1346.0</v>
      </c>
      <c r="N95" s="43">
        <v>1243.0</v>
      </c>
      <c r="O95" s="43">
        <v>1139.0</v>
      </c>
      <c r="P95" s="43">
        <v>932.0</v>
      </c>
      <c r="Q95" s="43">
        <v>725.0</v>
      </c>
      <c r="R95" s="43">
        <v>518.0</v>
      </c>
      <c r="S95" s="43">
        <v>414.0</v>
      </c>
      <c r="T95" s="43">
        <v>372.0</v>
      </c>
      <c r="U95" s="43">
        <v>331.0</v>
      </c>
      <c r="V95" s="43">
        <v>310.0</v>
      </c>
      <c r="W95" s="43">
        <v>290.0</v>
      </c>
      <c r="X95" s="43">
        <v>269.0</v>
      </c>
      <c r="Y95" s="43">
        <v>248.0</v>
      </c>
      <c r="Z95" s="44">
        <v>207.0</v>
      </c>
      <c r="AA95" s="23" t="b">
        <f t="array" ref="AA95:AW95">IF($D95:$Z95 = $D94:$Z94,TRUE,FALSE)</f>
        <v>1</v>
      </c>
      <c r="AB95" s="23" t="b">
        <v>1</v>
      </c>
      <c r="AC95" s="23" t="b">
        <v>1</v>
      </c>
      <c r="AD95" s="23" t="b">
        <v>1</v>
      </c>
      <c r="AE95" s="23" t="b">
        <v>1</v>
      </c>
      <c r="AF95" s="23" t="b">
        <v>1</v>
      </c>
      <c r="AG95" s="23" t="b">
        <v>1</v>
      </c>
      <c r="AH95" s="23" t="b">
        <v>1</v>
      </c>
      <c r="AI95" s="23" t="b">
        <v>1</v>
      </c>
      <c r="AJ95" s="23" t="b">
        <v>1</v>
      </c>
      <c r="AK95" s="23" t="b">
        <v>1</v>
      </c>
      <c r="AL95" s="23" t="b">
        <v>1</v>
      </c>
      <c r="AM95" s="23" t="b">
        <v>1</v>
      </c>
      <c r="AN95" s="23" t="b">
        <v>1</v>
      </c>
      <c r="AO95" s="23" t="b">
        <v>1</v>
      </c>
      <c r="AP95" s="23" t="b">
        <v>1</v>
      </c>
      <c r="AQ95" s="23" t="b">
        <v>1</v>
      </c>
      <c r="AR95" s="23" t="b">
        <v>1</v>
      </c>
      <c r="AS95" s="23" t="b">
        <v>1</v>
      </c>
      <c r="AT95" s="23" t="b">
        <v>1</v>
      </c>
      <c r="AU95" s="23" t="b">
        <v>1</v>
      </c>
      <c r="AV95" s="23" t="b">
        <v>1</v>
      </c>
      <c r="AW95" s="23" t="b">
        <v>1</v>
      </c>
      <c r="AX95" s="23"/>
      <c r="AY95" s="23"/>
      <c r="AZ95" s="23"/>
      <c r="BA95" s="23"/>
      <c r="BB95" s="23"/>
      <c r="BC95" s="23"/>
      <c r="BD95" s="23"/>
      <c r="BE95" s="23"/>
      <c r="BF95" s="23"/>
      <c r="BG95" s="23"/>
      <c r="BH95" s="23"/>
    </row>
    <row r="96">
      <c r="A96" s="45"/>
      <c r="B96" s="46" t="s">
        <v>33</v>
      </c>
      <c r="C96" s="47"/>
      <c r="D96" s="48">
        <f t="array" ref="D96:Z96">IFERROR(ROUND(D94:Z94 / $E94 * 100,0),"")</f>
        <v>300</v>
      </c>
      <c r="E96" s="49">
        <v>100.0</v>
      </c>
      <c r="F96" s="50">
        <v>96.0</v>
      </c>
      <c r="G96" s="50">
        <v>92.0</v>
      </c>
      <c r="H96" s="50">
        <v>88.0</v>
      </c>
      <c r="I96" s="50">
        <v>84.0</v>
      </c>
      <c r="J96" s="50">
        <v>80.0</v>
      </c>
      <c r="K96" s="50">
        <v>75.0</v>
      </c>
      <c r="L96" s="51">
        <v>70.0</v>
      </c>
      <c r="M96" s="51">
        <v>65.0</v>
      </c>
      <c r="N96" s="51">
        <v>60.0</v>
      </c>
      <c r="O96" s="51">
        <v>55.0</v>
      </c>
      <c r="P96" s="51">
        <v>45.0</v>
      </c>
      <c r="Q96" s="51">
        <v>35.0</v>
      </c>
      <c r="R96" s="51">
        <v>25.0</v>
      </c>
      <c r="S96" s="51">
        <v>20.0</v>
      </c>
      <c r="T96" s="51">
        <v>18.0</v>
      </c>
      <c r="U96" s="51">
        <v>16.0</v>
      </c>
      <c r="V96" s="51">
        <v>15.0</v>
      </c>
      <c r="W96" s="51">
        <v>14.0</v>
      </c>
      <c r="X96" s="51">
        <v>13.0</v>
      </c>
      <c r="Y96" s="51">
        <v>12.0</v>
      </c>
      <c r="Z96" s="52">
        <v>10.0</v>
      </c>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row>
    <row r="97">
      <c r="A97" s="53">
        <v>32.0</v>
      </c>
      <c r="B97" s="54" t="s">
        <v>31</v>
      </c>
      <c r="C97" s="55"/>
      <c r="D97" s="56">
        <f t="array" ref="D97">INDEX(RecipeMappedExp.csv!$B$4:$B$103,$A97,1)</f>
        <v>6948</v>
      </c>
      <c r="E97" s="57">
        <f t="array" ref="E97">IFERROR(INDEX(RecipeMappedExp.csv!$C$4:$X$103,$A97,1 + E$1),"")</f>
        <v>2316</v>
      </c>
      <c r="F97" s="58">
        <f t="array" ref="F97">IFERROR(INDEX(RecipeMappedExp.csv!$C$4:$X$103,$A97,1 + F$1),"")</f>
        <v>2223</v>
      </c>
      <c r="G97" s="58">
        <f t="array" ref="G97">IFERROR(INDEX(RecipeMappedExp.csv!$C$4:$X$103,$A97,1 + G$1),"")</f>
        <v>2130</v>
      </c>
      <c r="H97" s="58">
        <f t="array" ref="H97">IFERROR(INDEX(RecipeMappedExp.csv!$C$4:$X$103,$A97,1 + H$1),"")</f>
        <v>2038</v>
      </c>
      <c r="I97" s="59">
        <f t="array" ref="I97">IFERROR(INDEX(RecipeMappedExp.csv!$C$4:$X$103,$A97,1 + I$1),"")</f>
        <v>1945</v>
      </c>
      <c r="J97" s="58">
        <f t="array" ref="J97">IFERROR(INDEX(RecipeMappedExp.csv!$C$4:$X$103,$A97,1 + J$1),"")</f>
        <v>1852</v>
      </c>
      <c r="K97" s="58">
        <f t="array" ref="K97">IFERROR(INDEX(RecipeMappedExp.csv!$C$4:$X$103,$A97,1 + K$1),"")</f>
        <v>1737</v>
      </c>
      <c r="L97" s="60">
        <f t="array" ref="L97">IFERROR(INDEX(RecipeMappedExp.csv!$C$4:$X$103,$A97,1 + L$1),"")</f>
        <v>1621</v>
      </c>
      <c r="M97" s="59">
        <f t="array" ref="M97">IFERROR(INDEX(RecipeMappedExp.csv!$C$4:$X$103,$A97,1 + M$1),"")</f>
        <v>1505</v>
      </c>
      <c r="N97" s="60">
        <f t="array" ref="N97">IFERROR(INDEX(RecipeMappedExp.csv!$C$4:$X$103,$A97,1 + N$1),"")</f>
        <v>1389</v>
      </c>
      <c r="O97" s="60">
        <f t="array" ref="O97">IFERROR(INDEX(RecipeMappedExp.csv!$C$4:$X$103,$A97,1 + O$1),"")</f>
        <v>1273</v>
      </c>
      <c r="P97" s="60">
        <f t="array" ref="P97">IFERROR(INDEX(RecipeMappedExp.csv!$C$4:$X$103,$A97,1 + P$1),"")</f>
        <v>1042</v>
      </c>
      <c r="Q97" s="60">
        <f t="array" ref="Q97">IFERROR(INDEX(RecipeMappedExp.csv!$C$4:$X$103,$A97,1 + Q$1),"")</f>
        <v>810</v>
      </c>
      <c r="R97" s="60">
        <f t="array" ref="R97">IFERROR(INDEX(RecipeMappedExp.csv!$C$4:$X$103,$A97,1 + R$1),"")</f>
        <v>579</v>
      </c>
      <c r="S97" s="60">
        <f t="array" ref="S97">IFERROR(INDEX(RecipeMappedExp.csv!$C$4:$X$103,$A97,1 + S$1),"")</f>
        <v>463</v>
      </c>
      <c r="T97" s="60">
        <f t="array" ref="T97">IFERROR(INDEX(RecipeMappedExp.csv!$C$4:$X$103,$A97,1 + T$1),"")</f>
        <v>416</v>
      </c>
      <c r="U97" s="60">
        <f t="array" ref="U97">IFERROR(INDEX(RecipeMappedExp.csv!$C$4:$X$103,$A97,1 + U$1),"")</f>
        <v>370</v>
      </c>
      <c r="V97" s="60">
        <f t="array" ref="V97">IFERROR(INDEX(RecipeMappedExp.csv!$C$4:$X$103,$A97,1 + V$1),"")</f>
        <v>347</v>
      </c>
      <c r="W97" s="61">
        <f t="array" ref="W97">IFERROR(INDEX(RecipeMappedExp.csv!$C$4:$X$103,$A97,1 + W$1),"")</f>
        <v>324</v>
      </c>
      <c r="X97" s="60">
        <f t="array" ref="X97">IFERROR(INDEX(RecipeMappedExp.csv!$C$4:$X$103,$A97,1 + X$1),"")</f>
        <v>301</v>
      </c>
      <c r="Y97" s="58">
        <f t="array" ref="Y97">IFERROR(INDEX(RecipeMappedExp.csv!$C$4:$X$103,$A97,1 + Y$1),"")</f>
        <v>277</v>
      </c>
      <c r="Z97" s="62">
        <f t="array" ref="Z97">IFERROR(INDEX(RecipeMappedExp.csv!$C$4:$X$103,$A97,1 + Z$1),"")</f>
        <v>231</v>
      </c>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row>
    <row r="98">
      <c r="A98" s="16"/>
      <c r="B98" s="17" t="s">
        <v>32</v>
      </c>
      <c r="C98" s="18"/>
      <c r="D98" s="42">
        <f>D97</f>
        <v>6948</v>
      </c>
      <c r="E98" s="20">
        <f t="array" ref="E98:Z98">FLOOR($D97 / 3 * $E$2:$Z$2 / 100,1)</f>
        <v>2316</v>
      </c>
      <c r="F98" s="21">
        <v>2223.0</v>
      </c>
      <c r="G98" s="21">
        <v>2130.0</v>
      </c>
      <c r="H98" s="21">
        <v>2038.0</v>
      </c>
      <c r="I98" s="21">
        <v>1945.0</v>
      </c>
      <c r="J98" s="21">
        <v>1852.0</v>
      </c>
      <c r="K98" s="21">
        <v>1737.0</v>
      </c>
      <c r="L98" s="43">
        <v>1621.0</v>
      </c>
      <c r="M98" s="43">
        <v>1505.0</v>
      </c>
      <c r="N98" s="43">
        <v>1389.0</v>
      </c>
      <c r="O98" s="43">
        <v>1273.0</v>
      </c>
      <c r="P98" s="43">
        <v>1042.0</v>
      </c>
      <c r="Q98" s="43">
        <v>810.0</v>
      </c>
      <c r="R98" s="43">
        <v>579.0</v>
      </c>
      <c r="S98" s="43">
        <v>463.0</v>
      </c>
      <c r="T98" s="43">
        <v>416.0</v>
      </c>
      <c r="U98" s="43">
        <v>370.0</v>
      </c>
      <c r="V98" s="43">
        <v>347.0</v>
      </c>
      <c r="W98" s="43">
        <v>324.0</v>
      </c>
      <c r="X98" s="43">
        <v>301.0</v>
      </c>
      <c r="Y98" s="43">
        <v>277.0</v>
      </c>
      <c r="Z98" s="44">
        <v>231.0</v>
      </c>
      <c r="AA98" s="23" t="b">
        <f t="array" ref="AA98:AW98">IF($D98:$Z98 = $D97:$Z97,TRUE,FALSE)</f>
        <v>1</v>
      </c>
      <c r="AB98" s="23" t="b">
        <v>1</v>
      </c>
      <c r="AC98" s="23" t="b">
        <v>1</v>
      </c>
      <c r="AD98" s="23" t="b">
        <v>1</v>
      </c>
      <c r="AE98" s="23" t="b">
        <v>1</v>
      </c>
      <c r="AF98" s="23" t="b">
        <v>1</v>
      </c>
      <c r="AG98" s="23" t="b">
        <v>1</v>
      </c>
      <c r="AH98" s="23" t="b">
        <v>1</v>
      </c>
      <c r="AI98" s="23" t="b">
        <v>1</v>
      </c>
      <c r="AJ98" s="23" t="b">
        <v>1</v>
      </c>
      <c r="AK98" s="23" t="b">
        <v>1</v>
      </c>
      <c r="AL98" s="23" t="b">
        <v>1</v>
      </c>
      <c r="AM98" s="23" t="b">
        <v>1</v>
      </c>
      <c r="AN98" s="23" t="b">
        <v>1</v>
      </c>
      <c r="AO98" s="23" t="b">
        <v>1</v>
      </c>
      <c r="AP98" s="23" t="b">
        <v>1</v>
      </c>
      <c r="AQ98" s="23" t="b">
        <v>1</v>
      </c>
      <c r="AR98" s="23" t="b">
        <v>1</v>
      </c>
      <c r="AS98" s="23" t="b">
        <v>1</v>
      </c>
      <c r="AT98" s="23" t="b">
        <v>1</v>
      </c>
      <c r="AU98" s="23" t="b">
        <v>1</v>
      </c>
      <c r="AV98" s="23" t="b">
        <v>1</v>
      </c>
      <c r="AW98" s="23" t="b">
        <v>1</v>
      </c>
      <c r="AX98" s="23"/>
      <c r="AY98" s="23"/>
      <c r="AZ98" s="23"/>
      <c r="BA98" s="23"/>
      <c r="BB98" s="23"/>
      <c r="BC98" s="23"/>
      <c r="BD98" s="23"/>
      <c r="BE98" s="23"/>
      <c r="BF98" s="23"/>
      <c r="BG98" s="23"/>
      <c r="BH98" s="23"/>
    </row>
    <row r="99">
      <c r="A99" s="45"/>
      <c r="B99" s="46" t="s">
        <v>33</v>
      </c>
      <c r="C99" s="47"/>
      <c r="D99" s="48">
        <f t="array" ref="D99:Z99">IFERROR(ROUND(D97:Z97 / $E97 * 100,0),"")</f>
        <v>300</v>
      </c>
      <c r="E99" s="49">
        <v>100.0</v>
      </c>
      <c r="F99" s="50">
        <v>96.0</v>
      </c>
      <c r="G99" s="50">
        <v>92.0</v>
      </c>
      <c r="H99" s="50">
        <v>88.0</v>
      </c>
      <c r="I99" s="50">
        <v>84.0</v>
      </c>
      <c r="J99" s="50">
        <v>80.0</v>
      </c>
      <c r="K99" s="50">
        <v>75.0</v>
      </c>
      <c r="L99" s="51">
        <v>70.0</v>
      </c>
      <c r="M99" s="51">
        <v>65.0</v>
      </c>
      <c r="N99" s="51">
        <v>60.0</v>
      </c>
      <c r="O99" s="51">
        <v>55.0</v>
      </c>
      <c r="P99" s="51">
        <v>45.0</v>
      </c>
      <c r="Q99" s="51">
        <v>35.0</v>
      </c>
      <c r="R99" s="51">
        <v>25.0</v>
      </c>
      <c r="S99" s="51">
        <v>20.0</v>
      </c>
      <c r="T99" s="51">
        <v>18.0</v>
      </c>
      <c r="U99" s="51">
        <v>16.0</v>
      </c>
      <c r="V99" s="51">
        <v>15.0</v>
      </c>
      <c r="W99" s="51">
        <v>14.0</v>
      </c>
      <c r="X99" s="51">
        <v>13.0</v>
      </c>
      <c r="Y99" s="51">
        <v>12.0</v>
      </c>
      <c r="Z99" s="52">
        <v>10.0</v>
      </c>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row>
    <row r="100">
      <c r="A100" s="53">
        <v>33.0</v>
      </c>
      <c r="B100" s="54" t="s">
        <v>31</v>
      </c>
      <c r="C100" s="55"/>
      <c r="D100" s="56">
        <f t="array" ref="D100">INDEX(RecipeMappedExp.csv!$B$4:$B$103,$A100,1)</f>
        <v>7452</v>
      </c>
      <c r="E100" s="57">
        <f t="array" ref="E100">IFERROR(INDEX(RecipeMappedExp.csv!$C$4:$X$103,$A100,1 + E$1),"")</f>
        <v>2484</v>
      </c>
      <c r="F100" s="58">
        <f t="array" ref="F100">IFERROR(INDEX(RecipeMappedExp.csv!$C$4:$X$103,$A100,1 + F$1),"")</f>
        <v>2384</v>
      </c>
      <c r="G100" s="58">
        <f t="array" ref="G100">IFERROR(INDEX(RecipeMappedExp.csv!$C$4:$X$103,$A100,1 + G$1),"")</f>
        <v>2285</v>
      </c>
      <c r="H100" s="58">
        <f t="array" ref="H100">IFERROR(INDEX(RecipeMappedExp.csv!$C$4:$X$103,$A100,1 + H$1),"")</f>
        <v>2185</v>
      </c>
      <c r="I100" s="59">
        <f t="array" ref="I100">IFERROR(INDEX(RecipeMappedExp.csv!$C$4:$X$103,$A100,1 + I$1),"")</f>
        <v>2086</v>
      </c>
      <c r="J100" s="58">
        <f t="array" ref="J100">IFERROR(INDEX(RecipeMappedExp.csv!$C$4:$X$103,$A100,1 + J$1),"")</f>
        <v>1987</v>
      </c>
      <c r="K100" s="58">
        <f t="array" ref="K100">IFERROR(INDEX(RecipeMappedExp.csv!$C$4:$X$103,$A100,1 + K$1),"")</f>
        <v>1863</v>
      </c>
      <c r="L100" s="60">
        <f t="array" ref="L100">IFERROR(INDEX(RecipeMappedExp.csv!$C$4:$X$103,$A100,1 + L$1),"")</f>
        <v>1738</v>
      </c>
      <c r="M100" s="59">
        <f t="array" ref="M100">IFERROR(INDEX(RecipeMappedExp.csv!$C$4:$X$103,$A100,1 + M$1),"")</f>
        <v>1614</v>
      </c>
      <c r="N100" s="60">
        <f t="array" ref="N100">IFERROR(INDEX(RecipeMappedExp.csv!$C$4:$X$103,$A100,1 + N$1),"")</f>
        <v>1490</v>
      </c>
      <c r="O100" s="60">
        <f t="array" ref="O100">IFERROR(INDEX(RecipeMappedExp.csv!$C$4:$X$103,$A100,1 + O$1),"")</f>
        <v>1366</v>
      </c>
      <c r="P100" s="60">
        <f t="array" ref="P100">IFERROR(INDEX(RecipeMappedExp.csv!$C$4:$X$103,$A100,1 + P$1),"")</f>
        <v>1117</v>
      </c>
      <c r="Q100" s="60">
        <f t="array" ref="Q100">IFERROR(INDEX(RecipeMappedExp.csv!$C$4:$X$103,$A100,1 + Q$1),"")</f>
        <v>869</v>
      </c>
      <c r="R100" s="60">
        <f t="array" ref="R100">IFERROR(INDEX(RecipeMappedExp.csv!$C$4:$X$103,$A100,1 + R$1),"")</f>
        <v>621</v>
      </c>
      <c r="S100" s="60">
        <f t="array" ref="S100">IFERROR(INDEX(RecipeMappedExp.csv!$C$4:$X$103,$A100,1 + S$1),"")</f>
        <v>496</v>
      </c>
      <c r="T100" s="60">
        <f t="array" ref="T100">IFERROR(INDEX(RecipeMappedExp.csv!$C$4:$X$103,$A100,1 + T$1),"")</f>
        <v>447</v>
      </c>
      <c r="U100" s="60">
        <f t="array" ref="U100">IFERROR(INDEX(RecipeMappedExp.csv!$C$4:$X$103,$A100,1 + U$1),"")</f>
        <v>397</v>
      </c>
      <c r="V100" s="60">
        <f t="array" ref="V100">IFERROR(INDEX(RecipeMappedExp.csv!$C$4:$X$103,$A100,1 + V$1),"")</f>
        <v>372</v>
      </c>
      <c r="W100" s="61">
        <f t="array" ref="W100">IFERROR(INDEX(RecipeMappedExp.csv!$C$4:$X$103,$A100,1 + W$1),"")</f>
        <v>347</v>
      </c>
      <c r="X100" s="60">
        <f t="array" ref="X100">IFERROR(INDEX(RecipeMappedExp.csv!$C$4:$X$103,$A100,1 + X$1),"")</f>
        <v>322</v>
      </c>
      <c r="Y100" s="58">
        <f t="array" ref="Y100">IFERROR(INDEX(RecipeMappedExp.csv!$C$4:$X$103,$A100,1 + Y$1),"")</f>
        <v>298</v>
      </c>
      <c r="Z100" s="62">
        <f t="array" ref="Z100">IFERROR(INDEX(RecipeMappedExp.csv!$C$4:$X$103,$A100,1 + Z$1),"")</f>
        <v>248</v>
      </c>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row>
    <row r="101">
      <c r="A101" s="16"/>
      <c r="B101" s="17" t="s">
        <v>32</v>
      </c>
      <c r="C101" s="18"/>
      <c r="D101" s="42">
        <f>D100</f>
        <v>7452</v>
      </c>
      <c r="E101" s="20">
        <f t="array" ref="E101:Z101">FLOOR($D100 / 3 * $E$2:$Z$2 / 100,1)</f>
        <v>2484</v>
      </c>
      <c r="F101" s="21">
        <v>2384.0</v>
      </c>
      <c r="G101" s="21">
        <v>2285.0</v>
      </c>
      <c r="H101" s="21">
        <v>2185.0</v>
      </c>
      <c r="I101" s="21">
        <v>2086.0</v>
      </c>
      <c r="J101" s="21">
        <v>1987.0</v>
      </c>
      <c r="K101" s="21">
        <v>1863.0</v>
      </c>
      <c r="L101" s="43">
        <v>1738.0</v>
      </c>
      <c r="M101" s="43">
        <v>1614.0</v>
      </c>
      <c r="N101" s="43">
        <v>1490.0</v>
      </c>
      <c r="O101" s="43">
        <v>1366.0</v>
      </c>
      <c r="P101" s="43">
        <v>1117.0</v>
      </c>
      <c r="Q101" s="43">
        <v>869.0</v>
      </c>
      <c r="R101" s="43">
        <v>621.0</v>
      </c>
      <c r="S101" s="43">
        <v>496.0</v>
      </c>
      <c r="T101" s="43">
        <v>447.0</v>
      </c>
      <c r="U101" s="43">
        <v>397.0</v>
      </c>
      <c r="V101" s="43">
        <v>372.0</v>
      </c>
      <c r="W101" s="43">
        <v>347.0</v>
      </c>
      <c r="X101" s="43">
        <v>322.0</v>
      </c>
      <c r="Y101" s="43">
        <v>298.0</v>
      </c>
      <c r="Z101" s="44">
        <v>248.0</v>
      </c>
      <c r="AA101" s="23" t="b">
        <f t="array" ref="AA101:AW101">IF($D101:$Z101 = $D100:$Z100,TRUE,FALSE)</f>
        <v>1</v>
      </c>
      <c r="AB101" s="23" t="b">
        <v>1</v>
      </c>
      <c r="AC101" s="23" t="b">
        <v>1</v>
      </c>
      <c r="AD101" s="23" t="b">
        <v>1</v>
      </c>
      <c r="AE101" s="23" t="b">
        <v>1</v>
      </c>
      <c r="AF101" s="23" t="b">
        <v>1</v>
      </c>
      <c r="AG101" s="23" t="b">
        <v>1</v>
      </c>
      <c r="AH101" s="23" t="b">
        <v>1</v>
      </c>
      <c r="AI101" s="23" t="b">
        <v>1</v>
      </c>
      <c r="AJ101" s="23" t="b">
        <v>1</v>
      </c>
      <c r="AK101" s="23" t="b">
        <v>1</v>
      </c>
      <c r="AL101" s="23" t="b">
        <v>1</v>
      </c>
      <c r="AM101" s="23" t="b">
        <v>1</v>
      </c>
      <c r="AN101" s="23" t="b">
        <v>1</v>
      </c>
      <c r="AO101" s="23" t="b">
        <v>1</v>
      </c>
      <c r="AP101" s="23" t="b">
        <v>1</v>
      </c>
      <c r="AQ101" s="23" t="b">
        <v>1</v>
      </c>
      <c r="AR101" s="23" t="b">
        <v>1</v>
      </c>
      <c r="AS101" s="23" t="b">
        <v>1</v>
      </c>
      <c r="AT101" s="23" t="b">
        <v>1</v>
      </c>
      <c r="AU101" s="23" t="b">
        <v>1</v>
      </c>
      <c r="AV101" s="23" t="b">
        <v>1</v>
      </c>
      <c r="AW101" s="23" t="b">
        <v>1</v>
      </c>
      <c r="AX101" s="23"/>
      <c r="AY101" s="23"/>
      <c r="AZ101" s="23"/>
      <c r="BA101" s="23"/>
      <c r="BB101" s="23"/>
      <c r="BC101" s="23"/>
      <c r="BD101" s="23"/>
      <c r="BE101" s="23"/>
      <c r="BF101" s="23"/>
      <c r="BG101" s="23"/>
      <c r="BH101" s="23"/>
    </row>
    <row r="102">
      <c r="A102" s="45"/>
      <c r="B102" s="46" t="s">
        <v>33</v>
      </c>
      <c r="C102" s="47"/>
      <c r="D102" s="48">
        <f t="array" ref="D102:Z102">IFERROR(ROUND(D100:Z100 / $E100 * 100,0),"")</f>
        <v>300</v>
      </c>
      <c r="E102" s="49">
        <v>100.0</v>
      </c>
      <c r="F102" s="50">
        <v>96.0</v>
      </c>
      <c r="G102" s="50">
        <v>92.0</v>
      </c>
      <c r="H102" s="50">
        <v>88.0</v>
      </c>
      <c r="I102" s="50">
        <v>84.0</v>
      </c>
      <c r="J102" s="50">
        <v>80.0</v>
      </c>
      <c r="K102" s="50">
        <v>75.0</v>
      </c>
      <c r="L102" s="51">
        <v>70.0</v>
      </c>
      <c r="M102" s="51">
        <v>65.0</v>
      </c>
      <c r="N102" s="51">
        <v>60.0</v>
      </c>
      <c r="O102" s="51">
        <v>55.0</v>
      </c>
      <c r="P102" s="51">
        <v>45.0</v>
      </c>
      <c r="Q102" s="51">
        <v>35.0</v>
      </c>
      <c r="R102" s="51">
        <v>25.0</v>
      </c>
      <c r="S102" s="51">
        <v>20.0</v>
      </c>
      <c r="T102" s="51">
        <v>18.0</v>
      </c>
      <c r="U102" s="51">
        <v>16.0</v>
      </c>
      <c r="V102" s="51">
        <v>15.0</v>
      </c>
      <c r="W102" s="51">
        <v>14.0</v>
      </c>
      <c r="X102" s="51">
        <v>13.0</v>
      </c>
      <c r="Y102" s="51">
        <v>12.0</v>
      </c>
      <c r="Z102" s="52">
        <v>10.0</v>
      </c>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row>
    <row r="103">
      <c r="A103" s="53">
        <v>34.0</v>
      </c>
      <c r="B103" s="54" t="s">
        <v>31</v>
      </c>
      <c r="C103" s="55"/>
      <c r="D103" s="56">
        <f t="array" ref="D103">INDEX(RecipeMappedExp.csv!$B$4:$B$103,$A103,1)</f>
        <v>7980</v>
      </c>
      <c r="E103" s="57">
        <f t="array" ref="E103">IFERROR(INDEX(RecipeMappedExp.csv!$C$4:$X$103,$A103,1 + E$1),"")</f>
        <v>2660</v>
      </c>
      <c r="F103" s="58">
        <f t="array" ref="F103">IFERROR(INDEX(RecipeMappedExp.csv!$C$4:$X$103,$A103,1 + F$1),"")</f>
        <v>2553</v>
      </c>
      <c r="G103" s="58">
        <f t="array" ref="G103">IFERROR(INDEX(RecipeMappedExp.csv!$C$4:$X$103,$A103,1 + G$1),"")</f>
        <v>2447</v>
      </c>
      <c r="H103" s="58">
        <f t="array" ref="H103">IFERROR(INDEX(RecipeMappedExp.csv!$C$4:$X$103,$A103,1 + H$1),"")</f>
        <v>2340</v>
      </c>
      <c r="I103" s="59">
        <f t="array" ref="I103">IFERROR(INDEX(RecipeMappedExp.csv!$C$4:$X$103,$A103,1 + I$1),"")</f>
        <v>2234</v>
      </c>
      <c r="J103" s="58">
        <f t="array" ref="J103">IFERROR(INDEX(RecipeMappedExp.csv!$C$4:$X$103,$A103,1 + J$1),"")</f>
        <v>2128</v>
      </c>
      <c r="K103" s="58">
        <f t="array" ref="K103">IFERROR(INDEX(RecipeMappedExp.csv!$C$4:$X$103,$A103,1 + K$1),"")</f>
        <v>1995</v>
      </c>
      <c r="L103" s="60">
        <f t="array" ref="L103">IFERROR(INDEX(RecipeMappedExp.csv!$C$4:$X$103,$A103,1 + L$1),"")</f>
        <v>1862</v>
      </c>
      <c r="M103" s="59">
        <f t="array" ref="M103">IFERROR(INDEX(RecipeMappedExp.csv!$C$4:$X$103,$A103,1 + M$1),"")</f>
        <v>1729</v>
      </c>
      <c r="N103" s="60">
        <f t="array" ref="N103">IFERROR(INDEX(RecipeMappedExp.csv!$C$4:$X$103,$A103,1 + N$1),"")</f>
        <v>1596</v>
      </c>
      <c r="O103" s="60">
        <f t="array" ref="O103">IFERROR(INDEX(RecipeMappedExp.csv!$C$4:$X$103,$A103,1 + O$1),"")</f>
        <v>1463</v>
      </c>
      <c r="P103" s="60">
        <f t="array" ref="P103">IFERROR(INDEX(RecipeMappedExp.csv!$C$4:$X$103,$A103,1 + P$1),"")</f>
        <v>1197</v>
      </c>
      <c r="Q103" s="60">
        <f t="array" ref="Q103">IFERROR(INDEX(RecipeMappedExp.csv!$C$4:$X$103,$A103,1 + Q$1),"")</f>
        <v>931</v>
      </c>
      <c r="R103" s="60">
        <f t="array" ref="R103">IFERROR(INDEX(RecipeMappedExp.csv!$C$4:$X$103,$A103,1 + R$1),"")</f>
        <v>665</v>
      </c>
      <c r="S103" s="60">
        <f t="array" ref="S103">IFERROR(INDEX(RecipeMappedExp.csv!$C$4:$X$103,$A103,1 + S$1),"")</f>
        <v>532</v>
      </c>
      <c r="T103" s="60">
        <f t="array" ref="T103">IFERROR(INDEX(RecipeMappedExp.csv!$C$4:$X$103,$A103,1 + T$1),"")</f>
        <v>478</v>
      </c>
      <c r="U103" s="60">
        <f t="array" ref="U103">IFERROR(INDEX(RecipeMappedExp.csv!$C$4:$X$103,$A103,1 + U$1),"")</f>
        <v>425</v>
      </c>
      <c r="V103" s="60">
        <f t="array" ref="V103">IFERROR(INDEX(RecipeMappedExp.csv!$C$4:$X$103,$A103,1 + V$1),"")</f>
        <v>399</v>
      </c>
      <c r="W103" s="61">
        <f t="array" ref="W103">IFERROR(INDEX(RecipeMappedExp.csv!$C$4:$X$103,$A103,1 + W$1),"")</f>
        <v>372</v>
      </c>
      <c r="X103" s="60">
        <f t="array" ref="X103">IFERROR(INDEX(RecipeMappedExp.csv!$C$4:$X$103,$A103,1 + X$1),"")</f>
        <v>345</v>
      </c>
      <c r="Y103" s="58">
        <f t="array" ref="Y103">IFERROR(INDEX(RecipeMappedExp.csv!$C$4:$X$103,$A103,1 + Y$1),"")</f>
        <v>319</v>
      </c>
      <c r="Z103" s="62">
        <f t="array" ref="Z103">IFERROR(INDEX(RecipeMappedExp.csv!$C$4:$X$103,$A103,1 + Z$1),"")</f>
        <v>266</v>
      </c>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row>
    <row r="104">
      <c r="A104" s="16"/>
      <c r="B104" s="17" t="s">
        <v>32</v>
      </c>
      <c r="C104" s="18"/>
      <c r="D104" s="42">
        <f>D103</f>
        <v>7980</v>
      </c>
      <c r="E104" s="20">
        <f t="array" ref="E104:Z104">FLOOR($D103 / 3 * $E$2:$Z$2 / 100,1)</f>
        <v>2660</v>
      </c>
      <c r="F104" s="21">
        <v>2553.0</v>
      </c>
      <c r="G104" s="21">
        <v>2447.0</v>
      </c>
      <c r="H104" s="21">
        <v>2340.0</v>
      </c>
      <c r="I104" s="21">
        <v>2234.0</v>
      </c>
      <c r="J104" s="21">
        <v>2128.0</v>
      </c>
      <c r="K104" s="21">
        <v>1995.0</v>
      </c>
      <c r="L104" s="43">
        <v>1862.0</v>
      </c>
      <c r="M104" s="43">
        <v>1729.0</v>
      </c>
      <c r="N104" s="43">
        <v>1596.0</v>
      </c>
      <c r="O104" s="43">
        <v>1463.0</v>
      </c>
      <c r="P104" s="43">
        <v>1197.0</v>
      </c>
      <c r="Q104" s="43">
        <v>931.0</v>
      </c>
      <c r="R104" s="43">
        <v>665.0</v>
      </c>
      <c r="S104" s="43">
        <v>532.0</v>
      </c>
      <c r="T104" s="43">
        <v>478.0</v>
      </c>
      <c r="U104" s="43">
        <v>425.0</v>
      </c>
      <c r="V104" s="43">
        <v>399.0</v>
      </c>
      <c r="W104" s="43">
        <v>372.0</v>
      </c>
      <c r="X104" s="43">
        <v>345.0</v>
      </c>
      <c r="Y104" s="43">
        <v>319.0</v>
      </c>
      <c r="Z104" s="44">
        <v>266.0</v>
      </c>
      <c r="AA104" s="23" t="b">
        <f t="array" ref="AA104:AW104">IF($D104:$Z104 = $D103:$Z103,TRUE,FALSE)</f>
        <v>1</v>
      </c>
      <c r="AB104" s="23" t="b">
        <v>1</v>
      </c>
      <c r="AC104" s="23" t="b">
        <v>1</v>
      </c>
      <c r="AD104" s="23" t="b">
        <v>1</v>
      </c>
      <c r="AE104" s="23" t="b">
        <v>1</v>
      </c>
      <c r="AF104" s="23" t="b">
        <v>1</v>
      </c>
      <c r="AG104" s="23" t="b">
        <v>1</v>
      </c>
      <c r="AH104" s="23" t="b">
        <v>1</v>
      </c>
      <c r="AI104" s="23" t="b">
        <v>1</v>
      </c>
      <c r="AJ104" s="23" t="b">
        <v>1</v>
      </c>
      <c r="AK104" s="23" t="b">
        <v>1</v>
      </c>
      <c r="AL104" s="23" t="b">
        <v>1</v>
      </c>
      <c r="AM104" s="23" t="b">
        <v>1</v>
      </c>
      <c r="AN104" s="23" t="b">
        <v>1</v>
      </c>
      <c r="AO104" s="23" t="b">
        <v>1</v>
      </c>
      <c r="AP104" s="23" t="b">
        <v>1</v>
      </c>
      <c r="AQ104" s="23" t="b">
        <v>1</v>
      </c>
      <c r="AR104" s="23" t="b">
        <v>1</v>
      </c>
      <c r="AS104" s="23" t="b">
        <v>1</v>
      </c>
      <c r="AT104" s="23" t="b">
        <v>1</v>
      </c>
      <c r="AU104" s="23" t="b">
        <v>1</v>
      </c>
      <c r="AV104" s="23" t="b">
        <v>1</v>
      </c>
      <c r="AW104" s="23" t="b">
        <v>1</v>
      </c>
      <c r="AX104" s="23"/>
      <c r="AY104" s="23"/>
      <c r="AZ104" s="23"/>
      <c r="BA104" s="23"/>
      <c r="BB104" s="23"/>
      <c r="BC104" s="23"/>
      <c r="BD104" s="23"/>
      <c r="BE104" s="23"/>
      <c r="BF104" s="23"/>
      <c r="BG104" s="23"/>
      <c r="BH104" s="23"/>
    </row>
    <row r="105">
      <c r="A105" s="45"/>
      <c r="B105" s="46" t="s">
        <v>33</v>
      </c>
      <c r="C105" s="47"/>
      <c r="D105" s="48">
        <f t="array" ref="D105:Z105">IFERROR(ROUND(D103:Z103 / $E103 * 100,0),"")</f>
        <v>300</v>
      </c>
      <c r="E105" s="49">
        <v>100.0</v>
      </c>
      <c r="F105" s="50">
        <v>96.0</v>
      </c>
      <c r="G105" s="50">
        <v>92.0</v>
      </c>
      <c r="H105" s="50">
        <v>88.0</v>
      </c>
      <c r="I105" s="50">
        <v>84.0</v>
      </c>
      <c r="J105" s="50">
        <v>80.0</v>
      </c>
      <c r="K105" s="50">
        <v>75.0</v>
      </c>
      <c r="L105" s="51">
        <v>70.0</v>
      </c>
      <c r="M105" s="51">
        <v>65.0</v>
      </c>
      <c r="N105" s="51">
        <v>60.0</v>
      </c>
      <c r="O105" s="51">
        <v>55.0</v>
      </c>
      <c r="P105" s="51">
        <v>45.0</v>
      </c>
      <c r="Q105" s="51">
        <v>35.0</v>
      </c>
      <c r="R105" s="51">
        <v>25.0</v>
      </c>
      <c r="S105" s="51">
        <v>20.0</v>
      </c>
      <c r="T105" s="51">
        <v>18.0</v>
      </c>
      <c r="U105" s="51">
        <v>16.0</v>
      </c>
      <c r="V105" s="51">
        <v>15.0</v>
      </c>
      <c r="W105" s="51">
        <v>14.0</v>
      </c>
      <c r="X105" s="51">
        <v>13.0</v>
      </c>
      <c r="Y105" s="51">
        <v>12.0</v>
      </c>
      <c r="Z105" s="52">
        <v>10.0</v>
      </c>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row>
    <row r="106">
      <c r="A106" s="53">
        <v>35.0</v>
      </c>
      <c r="B106" s="54" t="s">
        <v>31</v>
      </c>
      <c r="C106" s="55"/>
      <c r="D106" s="56">
        <f t="array" ref="D106">INDEX(RecipeMappedExp.csv!$B$4:$B$103,$A106,1)</f>
        <v>8568</v>
      </c>
      <c r="E106" s="57">
        <f t="array" ref="E106">IFERROR(INDEX(RecipeMappedExp.csv!$C$4:$X$103,$A106,1 + E$1),"")</f>
        <v>2856</v>
      </c>
      <c r="F106" s="58">
        <f t="array" ref="F106">IFERROR(INDEX(RecipeMappedExp.csv!$C$4:$X$103,$A106,1 + F$1),"")</f>
        <v>2741</v>
      </c>
      <c r="G106" s="58">
        <f t="array" ref="G106">IFERROR(INDEX(RecipeMappedExp.csv!$C$4:$X$103,$A106,1 + G$1),"")</f>
        <v>2627</v>
      </c>
      <c r="H106" s="58">
        <f t="array" ref="H106">IFERROR(INDEX(RecipeMappedExp.csv!$C$4:$X$103,$A106,1 + H$1),"")</f>
        <v>2513</v>
      </c>
      <c r="I106" s="59">
        <f t="array" ref="I106">IFERROR(INDEX(RecipeMappedExp.csv!$C$4:$X$103,$A106,1 + I$1),"")</f>
        <v>2399</v>
      </c>
      <c r="J106" s="58">
        <f t="array" ref="J106">IFERROR(INDEX(RecipeMappedExp.csv!$C$4:$X$103,$A106,1 + J$1),"")</f>
        <v>2284</v>
      </c>
      <c r="K106" s="58">
        <f t="array" ref="K106">IFERROR(INDEX(RecipeMappedExp.csv!$C$4:$X$103,$A106,1 + K$1),"")</f>
        <v>2142</v>
      </c>
      <c r="L106" s="60">
        <f t="array" ref="L106">IFERROR(INDEX(RecipeMappedExp.csv!$C$4:$X$103,$A106,1 + L$1),"")</f>
        <v>1999</v>
      </c>
      <c r="M106" s="59">
        <f t="array" ref="M106">IFERROR(INDEX(RecipeMappedExp.csv!$C$4:$X$103,$A106,1 + M$1),"")</f>
        <v>1856</v>
      </c>
      <c r="N106" s="60">
        <f t="array" ref="N106">IFERROR(INDEX(RecipeMappedExp.csv!$C$4:$X$103,$A106,1 + N$1),"")</f>
        <v>1713</v>
      </c>
      <c r="O106" s="60">
        <f t="array" ref="O106">IFERROR(INDEX(RecipeMappedExp.csv!$C$4:$X$103,$A106,1 + O$1),"")</f>
        <v>1570</v>
      </c>
      <c r="P106" s="60">
        <f t="array" ref="P106">IFERROR(INDEX(RecipeMappedExp.csv!$C$4:$X$103,$A106,1 + P$1),"")</f>
        <v>1285</v>
      </c>
      <c r="Q106" s="60">
        <f t="array" ref="Q106">IFERROR(INDEX(RecipeMappedExp.csv!$C$4:$X$103,$A106,1 + Q$1),"")</f>
        <v>999</v>
      </c>
      <c r="R106" s="60">
        <f t="array" ref="R106">IFERROR(INDEX(RecipeMappedExp.csv!$C$4:$X$103,$A106,1 + R$1),"")</f>
        <v>714</v>
      </c>
      <c r="S106" s="60">
        <f t="array" ref="S106">IFERROR(INDEX(RecipeMappedExp.csv!$C$4:$X$103,$A106,1 + S$1),"")</f>
        <v>571</v>
      </c>
      <c r="T106" s="60">
        <f t="array" ref="T106">IFERROR(INDEX(RecipeMappedExp.csv!$C$4:$X$103,$A106,1 + T$1),"")</f>
        <v>514</v>
      </c>
      <c r="U106" s="60">
        <f t="array" ref="U106">IFERROR(INDEX(RecipeMappedExp.csv!$C$4:$X$103,$A106,1 + U$1),"")</f>
        <v>456</v>
      </c>
      <c r="V106" s="60">
        <f t="array" ref="V106">IFERROR(INDEX(RecipeMappedExp.csv!$C$4:$X$103,$A106,1 + V$1),"")</f>
        <v>428</v>
      </c>
      <c r="W106" s="61">
        <f t="array" ref="W106">IFERROR(INDEX(RecipeMappedExp.csv!$C$4:$X$103,$A106,1 + W$1),"")</f>
        <v>399</v>
      </c>
      <c r="X106" s="60">
        <f t="array" ref="X106">IFERROR(INDEX(RecipeMappedExp.csv!$C$4:$X$103,$A106,1 + X$1),"")</f>
        <v>371</v>
      </c>
      <c r="Y106" s="58">
        <f t="array" ref="Y106">IFERROR(INDEX(RecipeMappedExp.csv!$C$4:$X$103,$A106,1 + Y$1),"")</f>
        <v>342</v>
      </c>
      <c r="Z106" s="62">
        <f t="array" ref="Z106">IFERROR(INDEX(RecipeMappedExp.csv!$C$4:$X$103,$A106,1 + Z$1),"")</f>
        <v>285</v>
      </c>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row>
    <row r="107">
      <c r="A107" s="16"/>
      <c r="B107" s="17" t="s">
        <v>32</v>
      </c>
      <c r="C107" s="18"/>
      <c r="D107" s="42">
        <f>D106</f>
        <v>8568</v>
      </c>
      <c r="E107" s="20">
        <f t="array" ref="E107:Z107">FLOOR($D106 / 3 * $E$2:$Z$2 / 100,1)</f>
        <v>2856</v>
      </c>
      <c r="F107" s="21">
        <v>2741.0</v>
      </c>
      <c r="G107" s="21">
        <v>2627.0</v>
      </c>
      <c r="H107" s="21">
        <v>2513.0</v>
      </c>
      <c r="I107" s="21">
        <v>2399.0</v>
      </c>
      <c r="J107" s="21">
        <v>2284.0</v>
      </c>
      <c r="K107" s="21">
        <v>2142.0</v>
      </c>
      <c r="L107" s="43">
        <v>1999.0</v>
      </c>
      <c r="M107" s="43">
        <v>1856.0</v>
      </c>
      <c r="N107" s="43">
        <v>1713.0</v>
      </c>
      <c r="O107" s="43">
        <v>1570.0</v>
      </c>
      <c r="P107" s="43">
        <v>1285.0</v>
      </c>
      <c r="Q107" s="43">
        <v>999.0</v>
      </c>
      <c r="R107" s="43">
        <v>714.0</v>
      </c>
      <c r="S107" s="43">
        <v>571.0</v>
      </c>
      <c r="T107" s="43">
        <v>514.0</v>
      </c>
      <c r="U107" s="43">
        <v>456.0</v>
      </c>
      <c r="V107" s="43">
        <v>428.0</v>
      </c>
      <c r="W107" s="43">
        <v>399.0</v>
      </c>
      <c r="X107" s="43">
        <v>371.0</v>
      </c>
      <c r="Y107" s="43">
        <v>342.0</v>
      </c>
      <c r="Z107" s="44">
        <v>285.0</v>
      </c>
      <c r="AA107" s="23" t="b">
        <f t="array" ref="AA107:AW107">IF($D107:$Z107 = $D106:$Z106,TRUE,FALSE)</f>
        <v>1</v>
      </c>
      <c r="AB107" s="23" t="b">
        <v>1</v>
      </c>
      <c r="AC107" s="23" t="b">
        <v>1</v>
      </c>
      <c r="AD107" s="23" t="b">
        <v>1</v>
      </c>
      <c r="AE107" s="23" t="b">
        <v>1</v>
      </c>
      <c r="AF107" s="23" t="b">
        <v>1</v>
      </c>
      <c r="AG107" s="23" t="b">
        <v>1</v>
      </c>
      <c r="AH107" s="23" t="b">
        <v>1</v>
      </c>
      <c r="AI107" s="23" t="b">
        <v>1</v>
      </c>
      <c r="AJ107" s="23" t="b">
        <v>1</v>
      </c>
      <c r="AK107" s="23" t="b">
        <v>1</v>
      </c>
      <c r="AL107" s="23" t="b">
        <v>1</v>
      </c>
      <c r="AM107" s="23" t="b">
        <v>1</v>
      </c>
      <c r="AN107" s="23" t="b">
        <v>1</v>
      </c>
      <c r="AO107" s="23" t="b">
        <v>1</v>
      </c>
      <c r="AP107" s="23" t="b">
        <v>1</v>
      </c>
      <c r="AQ107" s="23" t="b">
        <v>1</v>
      </c>
      <c r="AR107" s="23" t="b">
        <v>1</v>
      </c>
      <c r="AS107" s="23" t="b">
        <v>1</v>
      </c>
      <c r="AT107" s="23" t="b">
        <v>1</v>
      </c>
      <c r="AU107" s="23" t="b">
        <v>1</v>
      </c>
      <c r="AV107" s="23" t="b">
        <v>1</v>
      </c>
      <c r="AW107" s="23" t="b">
        <v>1</v>
      </c>
      <c r="AX107" s="23"/>
      <c r="AY107" s="23"/>
      <c r="AZ107" s="23"/>
      <c r="BA107" s="23"/>
      <c r="BB107" s="23"/>
      <c r="BC107" s="23"/>
      <c r="BD107" s="23"/>
      <c r="BE107" s="23"/>
      <c r="BF107" s="23"/>
      <c r="BG107" s="23"/>
      <c r="BH107" s="23"/>
    </row>
    <row r="108">
      <c r="A108" s="45"/>
      <c r="B108" s="46" t="s">
        <v>33</v>
      </c>
      <c r="C108" s="47"/>
      <c r="D108" s="48">
        <f t="array" ref="D108:Z108">IFERROR(ROUND(D106:Z106 / $E106 * 100,0),"")</f>
        <v>300</v>
      </c>
      <c r="E108" s="49">
        <v>100.0</v>
      </c>
      <c r="F108" s="50">
        <v>96.0</v>
      </c>
      <c r="G108" s="50">
        <v>92.0</v>
      </c>
      <c r="H108" s="50">
        <v>88.0</v>
      </c>
      <c r="I108" s="50">
        <v>84.0</v>
      </c>
      <c r="J108" s="50">
        <v>80.0</v>
      </c>
      <c r="K108" s="50">
        <v>75.0</v>
      </c>
      <c r="L108" s="51">
        <v>70.0</v>
      </c>
      <c r="M108" s="51">
        <v>65.0</v>
      </c>
      <c r="N108" s="51">
        <v>60.0</v>
      </c>
      <c r="O108" s="51">
        <v>55.0</v>
      </c>
      <c r="P108" s="51">
        <v>45.0</v>
      </c>
      <c r="Q108" s="51">
        <v>35.0</v>
      </c>
      <c r="R108" s="51">
        <v>25.0</v>
      </c>
      <c r="S108" s="51">
        <v>20.0</v>
      </c>
      <c r="T108" s="51">
        <v>18.0</v>
      </c>
      <c r="U108" s="51">
        <v>16.0</v>
      </c>
      <c r="V108" s="51">
        <v>15.0</v>
      </c>
      <c r="W108" s="51">
        <v>14.0</v>
      </c>
      <c r="X108" s="51">
        <v>13.0</v>
      </c>
      <c r="Y108" s="51">
        <v>12.0</v>
      </c>
      <c r="Z108" s="52">
        <v>10.0</v>
      </c>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row>
    <row r="109">
      <c r="A109" s="53">
        <v>36.0</v>
      </c>
      <c r="B109" s="54" t="s">
        <v>31</v>
      </c>
      <c r="C109" s="55"/>
      <c r="D109" s="56">
        <f t="array" ref="D109">INDEX(RecipeMappedExp.csv!$B$4:$B$103,$A109,1)</f>
        <v>9492</v>
      </c>
      <c r="E109" s="57">
        <f t="array" ref="E109">IFERROR(INDEX(RecipeMappedExp.csv!$C$4:$X$103,$A109,1 + E$1),"")</f>
        <v>3164</v>
      </c>
      <c r="F109" s="58">
        <f t="array" ref="F109">IFERROR(INDEX(RecipeMappedExp.csv!$C$4:$X$103,$A109,1 + F$1),"")</f>
        <v>3037</v>
      </c>
      <c r="G109" s="58">
        <f t="array" ref="G109">IFERROR(INDEX(RecipeMappedExp.csv!$C$4:$X$103,$A109,1 + G$1),"")</f>
        <v>2910</v>
      </c>
      <c r="H109" s="58">
        <f t="array" ref="H109">IFERROR(INDEX(RecipeMappedExp.csv!$C$4:$X$103,$A109,1 + H$1),"")</f>
        <v>2784</v>
      </c>
      <c r="I109" s="59">
        <f t="array" ref="I109">IFERROR(INDEX(RecipeMappedExp.csv!$C$4:$X$103,$A109,1 + I$1),"")</f>
        <v>2657</v>
      </c>
      <c r="J109" s="58">
        <f t="array" ref="J109">IFERROR(INDEX(RecipeMappedExp.csv!$C$4:$X$103,$A109,1 + J$1),"")</f>
        <v>2531</v>
      </c>
      <c r="K109" s="58">
        <f t="array" ref="K109">IFERROR(INDEX(RecipeMappedExp.csv!$C$4:$X$103,$A109,1 + K$1),"")</f>
        <v>2373</v>
      </c>
      <c r="L109" s="60">
        <f t="array" ref="L109">IFERROR(INDEX(RecipeMappedExp.csv!$C$4:$X$103,$A109,1 + L$1),"")</f>
        <v>2214</v>
      </c>
      <c r="M109" s="59">
        <f t="array" ref="M109">IFERROR(INDEX(RecipeMappedExp.csv!$C$4:$X$103,$A109,1 + M$1),"")</f>
        <v>2056</v>
      </c>
      <c r="N109" s="60">
        <f t="array" ref="N109">IFERROR(INDEX(RecipeMappedExp.csv!$C$4:$X$103,$A109,1 + N$1),"")</f>
        <v>1898</v>
      </c>
      <c r="O109" s="60">
        <f t="array" ref="O109">IFERROR(INDEX(RecipeMappedExp.csv!$C$4:$X$103,$A109,1 + O$1),"")</f>
        <v>1740</v>
      </c>
      <c r="P109" s="60">
        <f t="array" ref="P109">IFERROR(INDEX(RecipeMappedExp.csv!$C$4:$X$103,$A109,1 + P$1),"")</f>
        <v>1423</v>
      </c>
      <c r="Q109" s="60">
        <f t="array" ref="Q109">IFERROR(INDEX(RecipeMappedExp.csv!$C$4:$X$103,$A109,1 + Q$1),"")</f>
        <v>1107</v>
      </c>
      <c r="R109" s="60">
        <f t="array" ref="R109">IFERROR(INDEX(RecipeMappedExp.csv!$C$4:$X$103,$A109,1 + R$1),"")</f>
        <v>791</v>
      </c>
      <c r="S109" s="60">
        <f t="array" ref="S109">IFERROR(INDEX(RecipeMappedExp.csv!$C$4:$X$103,$A109,1 + S$1),"")</f>
        <v>632</v>
      </c>
      <c r="T109" s="60">
        <f t="array" ref="T109">IFERROR(INDEX(RecipeMappedExp.csv!$C$4:$X$103,$A109,1 + T$1),"")</f>
        <v>569</v>
      </c>
      <c r="U109" s="60">
        <f t="array" ref="U109">IFERROR(INDEX(RecipeMappedExp.csv!$C$4:$X$103,$A109,1 + U$1),"")</f>
        <v>506</v>
      </c>
      <c r="V109" s="60">
        <f t="array" ref="V109">IFERROR(INDEX(RecipeMappedExp.csv!$C$4:$X$103,$A109,1 + V$1),"")</f>
        <v>474</v>
      </c>
      <c r="W109" s="61">
        <f t="array" ref="W109">IFERROR(INDEX(RecipeMappedExp.csv!$C$4:$X$103,$A109,1 + W$1),"")</f>
        <v>442</v>
      </c>
      <c r="X109" s="60">
        <f t="array" ref="X109">IFERROR(INDEX(RecipeMappedExp.csv!$C$4:$X$103,$A109,1 + X$1),"")</f>
        <v>411</v>
      </c>
      <c r="Y109" s="58">
        <f t="array" ref="Y109">IFERROR(INDEX(RecipeMappedExp.csv!$C$4:$X$103,$A109,1 + Y$1),"")</f>
        <v>379</v>
      </c>
      <c r="Z109" s="62">
        <f t="array" ref="Z109">IFERROR(INDEX(RecipeMappedExp.csv!$C$4:$X$103,$A109,1 + Z$1),"")</f>
        <v>316</v>
      </c>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row>
    <row r="110">
      <c r="A110" s="16"/>
      <c r="B110" s="17" t="s">
        <v>32</v>
      </c>
      <c r="C110" s="18"/>
      <c r="D110" s="42">
        <f>D109</f>
        <v>9492</v>
      </c>
      <c r="E110" s="20">
        <f t="array" ref="E110:Z110">FLOOR($D109 / 3 * $E$2:$Z$2 / 100,1)</f>
        <v>3164</v>
      </c>
      <c r="F110" s="21">
        <v>3037.0</v>
      </c>
      <c r="G110" s="21">
        <v>2910.0</v>
      </c>
      <c r="H110" s="21">
        <v>2784.0</v>
      </c>
      <c r="I110" s="21">
        <v>2657.0</v>
      </c>
      <c r="J110" s="21">
        <v>2531.0</v>
      </c>
      <c r="K110" s="21">
        <v>2373.0</v>
      </c>
      <c r="L110" s="43">
        <v>2214.0</v>
      </c>
      <c r="M110" s="43">
        <v>2056.0</v>
      </c>
      <c r="N110" s="43">
        <v>1898.0</v>
      </c>
      <c r="O110" s="43">
        <v>1740.0</v>
      </c>
      <c r="P110" s="43">
        <v>1423.0</v>
      </c>
      <c r="Q110" s="43">
        <v>1107.0</v>
      </c>
      <c r="R110" s="43">
        <v>791.0</v>
      </c>
      <c r="S110" s="43">
        <v>632.0</v>
      </c>
      <c r="T110" s="43">
        <v>569.0</v>
      </c>
      <c r="U110" s="43">
        <v>506.0</v>
      </c>
      <c r="V110" s="43">
        <v>474.0</v>
      </c>
      <c r="W110" s="43">
        <v>442.0</v>
      </c>
      <c r="X110" s="43">
        <v>411.0</v>
      </c>
      <c r="Y110" s="43">
        <v>379.0</v>
      </c>
      <c r="Z110" s="44">
        <v>316.0</v>
      </c>
      <c r="AA110" s="23" t="b">
        <f t="array" ref="AA110:AW110">IF($D110:$Z110 = $D109:$Z109,TRUE,FALSE)</f>
        <v>1</v>
      </c>
      <c r="AB110" s="23" t="b">
        <v>1</v>
      </c>
      <c r="AC110" s="23" t="b">
        <v>1</v>
      </c>
      <c r="AD110" s="23" t="b">
        <v>1</v>
      </c>
      <c r="AE110" s="23" t="b">
        <v>1</v>
      </c>
      <c r="AF110" s="23" t="b">
        <v>1</v>
      </c>
      <c r="AG110" s="23" t="b">
        <v>1</v>
      </c>
      <c r="AH110" s="23" t="b">
        <v>1</v>
      </c>
      <c r="AI110" s="23" t="b">
        <v>1</v>
      </c>
      <c r="AJ110" s="23" t="b">
        <v>1</v>
      </c>
      <c r="AK110" s="23" t="b">
        <v>1</v>
      </c>
      <c r="AL110" s="23" t="b">
        <v>1</v>
      </c>
      <c r="AM110" s="23" t="b">
        <v>1</v>
      </c>
      <c r="AN110" s="23" t="b">
        <v>1</v>
      </c>
      <c r="AO110" s="23" t="b">
        <v>1</v>
      </c>
      <c r="AP110" s="23" t="b">
        <v>1</v>
      </c>
      <c r="AQ110" s="23" t="b">
        <v>1</v>
      </c>
      <c r="AR110" s="23" t="b">
        <v>1</v>
      </c>
      <c r="AS110" s="23" t="b">
        <v>1</v>
      </c>
      <c r="AT110" s="23" t="b">
        <v>1</v>
      </c>
      <c r="AU110" s="23" t="b">
        <v>1</v>
      </c>
      <c r="AV110" s="23" t="b">
        <v>1</v>
      </c>
      <c r="AW110" s="23" t="b">
        <v>1</v>
      </c>
      <c r="AX110" s="23"/>
      <c r="AY110" s="23"/>
      <c r="AZ110" s="23"/>
      <c r="BA110" s="23"/>
      <c r="BB110" s="23"/>
      <c r="BC110" s="23"/>
      <c r="BD110" s="23"/>
      <c r="BE110" s="23"/>
      <c r="BF110" s="23"/>
      <c r="BG110" s="23"/>
      <c r="BH110" s="23"/>
    </row>
    <row r="111">
      <c r="A111" s="45"/>
      <c r="B111" s="46" t="s">
        <v>33</v>
      </c>
      <c r="C111" s="47"/>
      <c r="D111" s="48">
        <f t="array" ref="D111:Z111">IFERROR(ROUND(D109:Z109 / $E109 * 100,0),"")</f>
        <v>300</v>
      </c>
      <c r="E111" s="49">
        <v>100.0</v>
      </c>
      <c r="F111" s="50">
        <v>96.0</v>
      </c>
      <c r="G111" s="50">
        <v>92.0</v>
      </c>
      <c r="H111" s="50">
        <v>88.0</v>
      </c>
      <c r="I111" s="50">
        <v>84.0</v>
      </c>
      <c r="J111" s="50">
        <v>80.0</v>
      </c>
      <c r="K111" s="50">
        <v>75.0</v>
      </c>
      <c r="L111" s="51">
        <v>70.0</v>
      </c>
      <c r="M111" s="51">
        <v>65.0</v>
      </c>
      <c r="N111" s="51">
        <v>60.0</v>
      </c>
      <c r="O111" s="51">
        <v>55.0</v>
      </c>
      <c r="P111" s="51">
        <v>45.0</v>
      </c>
      <c r="Q111" s="51">
        <v>35.0</v>
      </c>
      <c r="R111" s="51">
        <v>25.0</v>
      </c>
      <c r="S111" s="51">
        <v>20.0</v>
      </c>
      <c r="T111" s="51">
        <v>18.0</v>
      </c>
      <c r="U111" s="51">
        <v>16.0</v>
      </c>
      <c r="V111" s="51">
        <v>15.0</v>
      </c>
      <c r="W111" s="51">
        <v>14.0</v>
      </c>
      <c r="X111" s="51">
        <v>13.0</v>
      </c>
      <c r="Y111" s="51">
        <v>12.0</v>
      </c>
      <c r="Z111" s="52">
        <v>10.0</v>
      </c>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row>
    <row r="112">
      <c r="A112" s="53">
        <v>37.0</v>
      </c>
      <c r="B112" s="54" t="s">
        <v>31</v>
      </c>
      <c r="C112" s="55"/>
      <c r="D112" s="56">
        <f t="array" ref="D112">INDEX(RecipeMappedExp.csv!$B$4:$B$103,$A112,1)</f>
        <v>10164</v>
      </c>
      <c r="E112" s="57">
        <f t="array" ref="E112">IFERROR(INDEX(RecipeMappedExp.csv!$C$4:$X$103,$A112,1 + E$1),"")</f>
        <v>3388</v>
      </c>
      <c r="F112" s="58">
        <f t="array" ref="F112">IFERROR(INDEX(RecipeMappedExp.csv!$C$4:$X$103,$A112,1 + F$1),"")</f>
        <v>3252</v>
      </c>
      <c r="G112" s="58">
        <f t="array" ref="G112">IFERROR(INDEX(RecipeMappedExp.csv!$C$4:$X$103,$A112,1 + G$1),"")</f>
        <v>3116</v>
      </c>
      <c r="H112" s="58">
        <f t="array" ref="H112">IFERROR(INDEX(RecipeMappedExp.csv!$C$4:$X$103,$A112,1 + H$1),"")</f>
        <v>2981</v>
      </c>
      <c r="I112" s="59">
        <f t="array" ref="I112">IFERROR(INDEX(RecipeMappedExp.csv!$C$4:$X$103,$A112,1 + I$1),"")</f>
        <v>2845</v>
      </c>
      <c r="J112" s="58">
        <f t="array" ref="J112">IFERROR(INDEX(RecipeMappedExp.csv!$C$4:$X$103,$A112,1 + J$1),"")</f>
        <v>2710</v>
      </c>
      <c r="K112" s="58">
        <f t="array" ref="K112">IFERROR(INDEX(RecipeMappedExp.csv!$C$4:$X$103,$A112,1 + K$1),"")</f>
        <v>2541</v>
      </c>
      <c r="L112" s="60">
        <f t="array" ref="L112">IFERROR(INDEX(RecipeMappedExp.csv!$C$4:$X$103,$A112,1 + L$1),"")</f>
        <v>2371</v>
      </c>
      <c r="M112" s="59">
        <f t="array" ref="M112">IFERROR(INDEX(RecipeMappedExp.csv!$C$4:$X$103,$A112,1 + M$1),"")</f>
        <v>2202</v>
      </c>
      <c r="N112" s="60">
        <f t="array" ref="N112">IFERROR(INDEX(RecipeMappedExp.csv!$C$4:$X$103,$A112,1 + N$1),"")</f>
        <v>2032</v>
      </c>
      <c r="O112" s="60">
        <f t="array" ref="O112">IFERROR(INDEX(RecipeMappedExp.csv!$C$4:$X$103,$A112,1 + O$1),"")</f>
        <v>1863</v>
      </c>
      <c r="P112" s="60">
        <f t="array" ref="P112">IFERROR(INDEX(RecipeMappedExp.csv!$C$4:$X$103,$A112,1 + P$1),"")</f>
        <v>1524</v>
      </c>
      <c r="Q112" s="60">
        <f t="array" ref="Q112">IFERROR(INDEX(RecipeMappedExp.csv!$C$4:$X$103,$A112,1 + Q$1),"")</f>
        <v>1185</v>
      </c>
      <c r="R112" s="60">
        <f t="array" ref="R112">IFERROR(INDEX(RecipeMappedExp.csv!$C$4:$X$103,$A112,1 + R$1),"")</f>
        <v>847</v>
      </c>
      <c r="S112" s="60">
        <f t="array" ref="S112">IFERROR(INDEX(RecipeMappedExp.csv!$C$4:$X$103,$A112,1 + S$1),"")</f>
        <v>677</v>
      </c>
      <c r="T112" s="60">
        <f t="array" ref="T112">IFERROR(INDEX(RecipeMappedExp.csv!$C$4:$X$103,$A112,1 + T$1),"")</f>
        <v>609</v>
      </c>
      <c r="U112" s="60">
        <f t="array" ref="U112">IFERROR(INDEX(RecipeMappedExp.csv!$C$4:$X$103,$A112,1 + U$1),"")</f>
        <v>542</v>
      </c>
      <c r="V112" s="60">
        <f t="array" ref="V112">IFERROR(INDEX(RecipeMappedExp.csv!$C$4:$X$103,$A112,1 + V$1),"")</f>
        <v>508</v>
      </c>
      <c r="W112" s="61">
        <f t="array" ref="W112">IFERROR(INDEX(RecipeMappedExp.csv!$C$4:$X$103,$A112,1 + W$1),"")</f>
        <v>474</v>
      </c>
      <c r="X112" s="60">
        <f t="array" ref="X112">IFERROR(INDEX(RecipeMappedExp.csv!$C$4:$X$103,$A112,1 + X$1),"")</f>
        <v>440</v>
      </c>
      <c r="Y112" s="58">
        <f t="array" ref="Y112">IFERROR(INDEX(RecipeMappedExp.csv!$C$4:$X$103,$A112,1 + Y$1),"")</f>
        <v>406</v>
      </c>
      <c r="Z112" s="62">
        <f t="array" ref="Z112">IFERROR(INDEX(RecipeMappedExp.csv!$C$4:$X$103,$A112,1 + Z$1),"")</f>
        <v>338</v>
      </c>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row>
    <row r="113">
      <c r="A113" s="16"/>
      <c r="B113" s="17" t="s">
        <v>32</v>
      </c>
      <c r="C113" s="18"/>
      <c r="D113" s="42">
        <f>D112</f>
        <v>10164</v>
      </c>
      <c r="E113" s="20">
        <f t="array" ref="E113:Z113">FLOOR($D112 / 3 * $E$2:$Z$2 / 100,1)</f>
        <v>3388</v>
      </c>
      <c r="F113" s="21">
        <v>3252.0</v>
      </c>
      <c r="G113" s="21">
        <v>3116.0</v>
      </c>
      <c r="H113" s="21">
        <v>2981.0</v>
      </c>
      <c r="I113" s="21">
        <v>2845.0</v>
      </c>
      <c r="J113" s="21">
        <v>2710.0</v>
      </c>
      <c r="K113" s="21">
        <v>2541.0</v>
      </c>
      <c r="L113" s="43">
        <v>2371.0</v>
      </c>
      <c r="M113" s="43">
        <v>2202.0</v>
      </c>
      <c r="N113" s="43">
        <v>2032.0</v>
      </c>
      <c r="O113" s="43">
        <v>1863.0</v>
      </c>
      <c r="P113" s="43">
        <v>1524.0</v>
      </c>
      <c r="Q113" s="43">
        <v>1185.0</v>
      </c>
      <c r="R113" s="43">
        <v>847.0</v>
      </c>
      <c r="S113" s="43">
        <v>677.0</v>
      </c>
      <c r="T113" s="43">
        <v>609.0</v>
      </c>
      <c r="U113" s="43">
        <v>542.0</v>
      </c>
      <c r="V113" s="43">
        <v>508.0</v>
      </c>
      <c r="W113" s="43">
        <v>474.0</v>
      </c>
      <c r="X113" s="43">
        <v>440.0</v>
      </c>
      <c r="Y113" s="43">
        <v>406.0</v>
      </c>
      <c r="Z113" s="44">
        <v>338.0</v>
      </c>
      <c r="AA113" s="23" t="b">
        <f t="array" ref="AA113:AW113">IF($D113:$Z113 = $D112:$Z112,TRUE,FALSE)</f>
        <v>1</v>
      </c>
      <c r="AB113" s="23" t="b">
        <v>1</v>
      </c>
      <c r="AC113" s="23" t="b">
        <v>1</v>
      </c>
      <c r="AD113" s="23" t="b">
        <v>1</v>
      </c>
      <c r="AE113" s="23" t="b">
        <v>1</v>
      </c>
      <c r="AF113" s="23" t="b">
        <v>1</v>
      </c>
      <c r="AG113" s="23" t="b">
        <v>1</v>
      </c>
      <c r="AH113" s="23" t="b">
        <v>1</v>
      </c>
      <c r="AI113" s="23" t="b">
        <v>1</v>
      </c>
      <c r="AJ113" s="23" t="b">
        <v>1</v>
      </c>
      <c r="AK113" s="23" t="b">
        <v>1</v>
      </c>
      <c r="AL113" s="23" t="b">
        <v>1</v>
      </c>
      <c r="AM113" s="23" t="b">
        <v>1</v>
      </c>
      <c r="AN113" s="23" t="b">
        <v>1</v>
      </c>
      <c r="AO113" s="23" t="b">
        <v>1</v>
      </c>
      <c r="AP113" s="23" t="b">
        <v>1</v>
      </c>
      <c r="AQ113" s="23" t="b">
        <v>1</v>
      </c>
      <c r="AR113" s="23" t="b">
        <v>1</v>
      </c>
      <c r="AS113" s="23" t="b">
        <v>1</v>
      </c>
      <c r="AT113" s="23" t="b">
        <v>1</v>
      </c>
      <c r="AU113" s="23" t="b">
        <v>1</v>
      </c>
      <c r="AV113" s="23" t="b">
        <v>1</v>
      </c>
      <c r="AW113" s="23" t="b">
        <v>1</v>
      </c>
      <c r="AX113" s="23"/>
      <c r="AY113" s="23"/>
      <c r="AZ113" s="23"/>
      <c r="BA113" s="23"/>
      <c r="BB113" s="23"/>
      <c r="BC113" s="23"/>
      <c r="BD113" s="23"/>
      <c r="BE113" s="23"/>
      <c r="BF113" s="23"/>
      <c r="BG113" s="23"/>
      <c r="BH113" s="23"/>
    </row>
    <row r="114">
      <c r="A114" s="45"/>
      <c r="B114" s="46" t="s">
        <v>33</v>
      </c>
      <c r="C114" s="47"/>
      <c r="D114" s="48">
        <f t="array" ref="D114:Z114">IFERROR(ROUND(D112:Z112 / $E112 * 100,0),"")</f>
        <v>300</v>
      </c>
      <c r="E114" s="49">
        <v>100.0</v>
      </c>
      <c r="F114" s="50">
        <v>96.0</v>
      </c>
      <c r="G114" s="50">
        <v>92.0</v>
      </c>
      <c r="H114" s="50">
        <v>88.0</v>
      </c>
      <c r="I114" s="50">
        <v>84.0</v>
      </c>
      <c r="J114" s="50">
        <v>80.0</v>
      </c>
      <c r="K114" s="50">
        <v>75.0</v>
      </c>
      <c r="L114" s="51">
        <v>70.0</v>
      </c>
      <c r="M114" s="51">
        <v>65.0</v>
      </c>
      <c r="N114" s="51">
        <v>60.0</v>
      </c>
      <c r="O114" s="51">
        <v>55.0</v>
      </c>
      <c r="P114" s="51">
        <v>45.0</v>
      </c>
      <c r="Q114" s="51">
        <v>35.0</v>
      </c>
      <c r="R114" s="51">
        <v>25.0</v>
      </c>
      <c r="S114" s="51">
        <v>20.0</v>
      </c>
      <c r="T114" s="51">
        <v>18.0</v>
      </c>
      <c r="U114" s="51">
        <v>16.0</v>
      </c>
      <c r="V114" s="51">
        <v>15.0</v>
      </c>
      <c r="W114" s="51">
        <v>14.0</v>
      </c>
      <c r="X114" s="51">
        <v>13.0</v>
      </c>
      <c r="Y114" s="51">
        <v>12.0</v>
      </c>
      <c r="Z114" s="52">
        <v>10.0</v>
      </c>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row>
    <row r="115">
      <c r="A115" s="53">
        <v>38.0</v>
      </c>
      <c r="B115" s="54" t="s">
        <v>31</v>
      </c>
      <c r="C115" s="55"/>
      <c r="D115" s="56">
        <f t="array" ref="D115">INDEX(RecipeMappedExp.csv!$B$4:$B$103,$A115,1)</f>
        <v>10773</v>
      </c>
      <c r="E115" s="57">
        <f t="array" ref="E115">IFERROR(INDEX(RecipeMappedExp.csv!$C$4:$X$103,$A115,1 + E$1),"")</f>
        <v>3591</v>
      </c>
      <c r="F115" s="58">
        <f t="array" ref="F115">IFERROR(INDEX(RecipeMappedExp.csv!$C$4:$X$103,$A115,1 + F$1),"")</f>
        <v>3447</v>
      </c>
      <c r="G115" s="58">
        <f t="array" ref="G115">IFERROR(INDEX(RecipeMappedExp.csv!$C$4:$X$103,$A115,1 + G$1),"")</f>
        <v>3303</v>
      </c>
      <c r="H115" s="58">
        <f t="array" ref="H115">IFERROR(INDEX(RecipeMappedExp.csv!$C$4:$X$103,$A115,1 + H$1),"")</f>
        <v>3160</v>
      </c>
      <c r="I115" s="59">
        <f t="array" ref="I115">IFERROR(INDEX(RecipeMappedExp.csv!$C$4:$X$103,$A115,1 + I$1),"")</f>
        <v>3016</v>
      </c>
      <c r="J115" s="58">
        <f t="array" ref="J115">IFERROR(INDEX(RecipeMappedExp.csv!$C$4:$X$103,$A115,1 + J$1),"")</f>
        <v>2872</v>
      </c>
      <c r="K115" s="58">
        <f t="array" ref="K115">IFERROR(INDEX(RecipeMappedExp.csv!$C$4:$X$103,$A115,1 + K$1),"")</f>
        <v>2693</v>
      </c>
      <c r="L115" s="60">
        <f t="array" ref="L115">IFERROR(INDEX(RecipeMappedExp.csv!$C$4:$X$103,$A115,1 + L$1),"")</f>
        <v>2513</v>
      </c>
      <c r="M115" s="59">
        <f t="array" ref="M115">IFERROR(INDEX(RecipeMappedExp.csv!$C$4:$X$103,$A115,1 + M$1),"")</f>
        <v>2334</v>
      </c>
      <c r="N115" s="60">
        <f t="array" ref="N115">IFERROR(INDEX(RecipeMappedExp.csv!$C$4:$X$103,$A115,1 + N$1),"")</f>
        <v>2154</v>
      </c>
      <c r="O115" s="60">
        <f t="array" ref="O115">IFERROR(INDEX(RecipeMappedExp.csv!$C$4:$X$103,$A115,1 + O$1),"")</f>
        <v>1975</v>
      </c>
      <c r="P115" s="60">
        <f t="array" ref="P115">IFERROR(INDEX(RecipeMappedExp.csv!$C$4:$X$103,$A115,1 + P$1),"")</f>
        <v>1615</v>
      </c>
      <c r="Q115" s="60">
        <f t="array" ref="Q115">IFERROR(INDEX(RecipeMappedExp.csv!$C$4:$X$103,$A115,1 + Q$1),"")</f>
        <v>1256</v>
      </c>
      <c r="R115" s="60">
        <f t="array" ref="R115">IFERROR(INDEX(RecipeMappedExp.csv!$C$4:$X$103,$A115,1 + R$1),"")</f>
        <v>897</v>
      </c>
      <c r="S115" s="60">
        <f t="array" ref="S115">IFERROR(INDEX(RecipeMappedExp.csv!$C$4:$X$103,$A115,1 + S$1),"")</f>
        <v>718</v>
      </c>
      <c r="T115" s="60">
        <f t="array" ref="T115">IFERROR(INDEX(RecipeMappedExp.csv!$C$4:$X$103,$A115,1 + T$1),"")</f>
        <v>646</v>
      </c>
      <c r="U115" s="60">
        <f t="array" ref="U115">IFERROR(INDEX(RecipeMappedExp.csv!$C$4:$X$103,$A115,1 + U$1),"")</f>
        <v>574</v>
      </c>
      <c r="V115" s="60">
        <f t="array" ref="V115">IFERROR(INDEX(RecipeMappedExp.csv!$C$4:$X$103,$A115,1 + V$1),"")</f>
        <v>538</v>
      </c>
      <c r="W115" s="61">
        <f t="array" ref="W115">IFERROR(INDEX(RecipeMappedExp.csv!$C$4:$X$103,$A115,1 + W$1),"")</f>
        <v>502</v>
      </c>
      <c r="X115" s="60">
        <f t="array" ref="X115">IFERROR(INDEX(RecipeMappedExp.csv!$C$4:$X$103,$A115,1 + X$1),"")</f>
        <v>466</v>
      </c>
      <c r="Y115" s="58">
        <f t="array" ref="Y115">IFERROR(INDEX(RecipeMappedExp.csv!$C$4:$X$103,$A115,1 + Y$1),"")</f>
        <v>430</v>
      </c>
      <c r="Z115" s="62">
        <f t="array" ref="Z115">IFERROR(INDEX(RecipeMappedExp.csv!$C$4:$X$103,$A115,1 + Z$1),"")</f>
        <v>359</v>
      </c>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row>
    <row r="116">
      <c r="A116" s="16"/>
      <c r="B116" s="17" t="s">
        <v>32</v>
      </c>
      <c r="C116" s="18"/>
      <c r="D116" s="42">
        <f>D115</f>
        <v>10773</v>
      </c>
      <c r="E116" s="20">
        <f t="array" ref="E116:Z116">FLOOR($D115 / 3 * $E$2:$Z$2 / 100,1)</f>
        <v>3591</v>
      </c>
      <c r="F116" s="21">
        <v>3447.0</v>
      </c>
      <c r="G116" s="21">
        <v>3303.0</v>
      </c>
      <c r="H116" s="21">
        <v>3160.0</v>
      </c>
      <c r="I116" s="21">
        <v>3016.0</v>
      </c>
      <c r="J116" s="21">
        <v>2872.0</v>
      </c>
      <c r="K116" s="21">
        <v>2693.0</v>
      </c>
      <c r="L116" s="43">
        <v>2513.0</v>
      </c>
      <c r="M116" s="43">
        <v>2334.0</v>
      </c>
      <c r="N116" s="43">
        <v>2154.0</v>
      </c>
      <c r="O116" s="43">
        <v>1975.0</v>
      </c>
      <c r="P116" s="43">
        <v>1615.0</v>
      </c>
      <c r="Q116" s="43">
        <v>1256.0</v>
      </c>
      <c r="R116" s="43">
        <v>897.0</v>
      </c>
      <c r="S116" s="43">
        <v>718.0</v>
      </c>
      <c r="T116" s="43">
        <v>646.0</v>
      </c>
      <c r="U116" s="43">
        <v>574.0</v>
      </c>
      <c r="V116" s="43">
        <v>538.0</v>
      </c>
      <c r="W116" s="43">
        <v>502.0</v>
      </c>
      <c r="X116" s="43">
        <v>466.0</v>
      </c>
      <c r="Y116" s="43">
        <v>430.0</v>
      </c>
      <c r="Z116" s="44">
        <v>359.0</v>
      </c>
      <c r="AA116" s="23" t="b">
        <f t="array" ref="AA116:AW116">IF($D116:$Z116 = $D115:$Z115,TRUE,FALSE)</f>
        <v>1</v>
      </c>
      <c r="AB116" s="23" t="b">
        <v>1</v>
      </c>
      <c r="AC116" s="23" t="b">
        <v>1</v>
      </c>
      <c r="AD116" s="23" t="b">
        <v>1</v>
      </c>
      <c r="AE116" s="23" t="b">
        <v>1</v>
      </c>
      <c r="AF116" s="23" t="b">
        <v>1</v>
      </c>
      <c r="AG116" s="23" t="b">
        <v>1</v>
      </c>
      <c r="AH116" s="23" t="b">
        <v>1</v>
      </c>
      <c r="AI116" s="23" t="b">
        <v>1</v>
      </c>
      <c r="AJ116" s="23" t="b">
        <v>1</v>
      </c>
      <c r="AK116" s="23" t="b">
        <v>1</v>
      </c>
      <c r="AL116" s="23" t="b">
        <v>1</v>
      </c>
      <c r="AM116" s="23" t="b">
        <v>1</v>
      </c>
      <c r="AN116" s="23" t="b">
        <v>1</v>
      </c>
      <c r="AO116" s="23" t="b">
        <v>1</v>
      </c>
      <c r="AP116" s="23" t="b">
        <v>1</v>
      </c>
      <c r="AQ116" s="23" t="b">
        <v>1</v>
      </c>
      <c r="AR116" s="23" t="b">
        <v>1</v>
      </c>
      <c r="AS116" s="23" t="b">
        <v>1</v>
      </c>
      <c r="AT116" s="23" t="b">
        <v>1</v>
      </c>
      <c r="AU116" s="23" t="b">
        <v>1</v>
      </c>
      <c r="AV116" s="23" t="b">
        <v>1</v>
      </c>
      <c r="AW116" s="23" t="b">
        <v>1</v>
      </c>
      <c r="AX116" s="23"/>
      <c r="AY116" s="23"/>
      <c r="AZ116" s="23"/>
      <c r="BA116" s="23"/>
      <c r="BB116" s="23"/>
      <c r="BC116" s="23"/>
      <c r="BD116" s="23"/>
      <c r="BE116" s="23"/>
      <c r="BF116" s="23"/>
      <c r="BG116" s="23"/>
      <c r="BH116" s="23"/>
    </row>
    <row r="117">
      <c r="A117" s="45"/>
      <c r="B117" s="46" t="s">
        <v>33</v>
      </c>
      <c r="C117" s="47"/>
      <c r="D117" s="48">
        <f t="array" ref="D117:Z117">IFERROR(ROUND(D115:Z115 / $E115 * 100,0),"")</f>
        <v>300</v>
      </c>
      <c r="E117" s="49">
        <v>100.0</v>
      </c>
      <c r="F117" s="50">
        <v>96.0</v>
      </c>
      <c r="G117" s="50">
        <v>92.0</v>
      </c>
      <c r="H117" s="50">
        <v>88.0</v>
      </c>
      <c r="I117" s="50">
        <v>84.0</v>
      </c>
      <c r="J117" s="50">
        <v>80.0</v>
      </c>
      <c r="K117" s="50">
        <v>75.0</v>
      </c>
      <c r="L117" s="51">
        <v>70.0</v>
      </c>
      <c r="M117" s="51">
        <v>65.0</v>
      </c>
      <c r="N117" s="51">
        <v>60.0</v>
      </c>
      <c r="O117" s="51">
        <v>55.0</v>
      </c>
      <c r="P117" s="51">
        <v>45.0</v>
      </c>
      <c r="Q117" s="51">
        <v>35.0</v>
      </c>
      <c r="R117" s="51">
        <v>25.0</v>
      </c>
      <c r="S117" s="51">
        <v>20.0</v>
      </c>
      <c r="T117" s="51">
        <v>18.0</v>
      </c>
      <c r="U117" s="51">
        <v>16.0</v>
      </c>
      <c r="V117" s="51">
        <v>15.0</v>
      </c>
      <c r="W117" s="51">
        <v>14.0</v>
      </c>
      <c r="X117" s="51">
        <v>13.0</v>
      </c>
      <c r="Y117" s="51">
        <v>12.0</v>
      </c>
      <c r="Z117" s="52">
        <v>10.0</v>
      </c>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row>
    <row r="118">
      <c r="A118" s="53">
        <v>39.0</v>
      </c>
      <c r="B118" s="54" t="s">
        <v>31</v>
      </c>
      <c r="C118" s="55"/>
      <c r="D118" s="56">
        <f t="array" ref="D118">INDEX(RecipeMappedExp.csv!$B$4:$B$103,$A118,1)</f>
        <v>11502</v>
      </c>
      <c r="E118" s="57">
        <f t="array" ref="E118">IFERROR(INDEX(RecipeMappedExp.csv!$C$4:$X$103,$A118,1 + E$1),"")</f>
        <v>3834</v>
      </c>
      <c r="F118" s="58">
        <f t="array" ref="F118">IFERROR(INDEX(RecipeMappedExp.csv!$C$4:$X$103,$A118,1 + F$1),"")</f>
        <v>3680</v>
      </c>
      <c r="G118" s="58">
        <f t="array" ref="G118">IFERROR(INDEX(RecipeMappedExp.csv!$C$4:$X$103,$A118,1 + G$1),"")</f>
        <v>3527</v>
      </c>
      <c r="H118" s="58">
        <f t="array" ref="H118">IFERROR(INDEX(RecipeMappedExp.csv!$C$4:$X$103,$A118,1 + H$1),"")</f>
        <v>3373</v>
      </c>
      <c r="I118" s="59">
        <f t="array" ref="I118">IFERROR(INDEX(RecipeMappedExp.csv!$C$4:$X$103,$A118,1 + I$1),"")</f>
        <v>3220</v>
      </c>
      <c r="J118" s="58">
        <f t="array" ref="J118">IFERROR(INDEX(RecipeMappedExp.csv!$C$4:$X$103,$A118,1 + J$1),"")</f>
        <v>3067</v>
      </c>
      <c r="K118" s="58">
        <f t="array" ref="K118">IFERROR(INDEX(RecipeMappedExp.csv!$C$4:$X$103,$A118,1 + K$1),"")</f>
        <v>2875</v>
      </c>
      <c r="L118" s="60">
        <f t="array" ref="L118">IFERROR(INDEX(RecipeMappedExp.csv!$C$4:$X$103,$A118,1 + L$1),"")</f>
        <v>2683</v>
      </c>
      <c r="M118" s="59">
        <f t="array" ref="M118">IFERROR(INDEX(RecipeMappedExp.csv!$C$4:$X$103,$A118,1 + M$1),"")</f>
        <v>2492</v>
      </c>
      <c r="N118" s="60">
        <f t="array" ref="N118">IFERROR(INDEX(RecipeMappedExp.csv!$C$4:$X$103,$A118,1 + N$1),"")</f>
        <v>2300</v>
      </c>
      <c r="O118" s="60">
        <f t="array" ref="O118">IFERROR(INDEX(RecipeMappedExp.csv!$C$4:$X$103,$A118,1 + O$1),"")</f>
        <v>2108</v>
      </c>
      <c r="P118" s="60">
        <f t="array" ref="P118">IFERROR(INDEX(RecipeMappedExp.csv!$C$4:$X$103,$A118,1 + P$1),"")</f>
        <v>1725</v>
      </c>
      <c r="Q118" s="60">
        <f t="array" ref="Q118">IFERROR(INDEX(RecipeMappedExp.csv!$C$4:$X$103,$A118,1 + Q$1),"")</f>
        <v>1341</v>
      </c>
      <c r="R118" s="60">
        <f t="array" ref="R118">IFERROR(INDEX(RecipeMappedExp.csv!$C$4:$X$103,$A118,1 + R$1),"")</f>
        <v>958</v>
      </c>
      <c r="S118" s="60">
        <f t="array" ref="S118">IFERROR(INDEX(RecipeMappedExp.csv!$C$4:$X$103,$A118,1 + S$1),"")</f>
        <v>766</v>
      </c>
      <c r="T118" s="60">
        <f t="array" ref="T118">IFERROR(INDEX(RecipeMappedExp.csv!$C$4:$X$103,$A118,1 + T$1),"")</f>
        <v>690</v>
      </c>
      <c r="U118" s="60">
        <f t="array" ref="U118">IFERROR(INDEX(RecipeMappedExp.csv!$C$4:$X$103,$A118,1 + U$1),"")</f>
        <v>613</v>
      </c>
      <c r="V118" s="60">
        <f t="array" ref="V118">IFERROR(INDEX(RecipeMappedExp.csv!$C$4:$X$103,$A118,1 + V$1),"")</f>
        <v>575</v>
      </c>
      <c r="W118" s="61">
        <f t="array" ref="W118">IFERROR(INDEX(RecipeMappedExp.csv!$C$4:$X$103,$A118,1 + W$1),"")</f>
        <v>536</v>
      </c>
      <c r="X118" s="60">
        <f t="array" ref="X118">IFERROR(INDEX(RecipeMappedExp.csv!$C$4:$X$103,$A118,1 + X$1),"")</f>
        <v>498</v>
      </c>
      <c r="Y118" s="58">
        <f t="array" ref="Y118">IFERROR(INDEX(RecipeMappedExp.csv!$C$4:$X$103,$A118,1 + Y$1),"")</f>
        <v>460</v>
      </c>
      <c r="Z118" s="62">
        <f t="array" ref="Z118">IFERROR(INDEX(RecipeMappedExp.csv!$C$4:$X$103,$A118,1 + Z$1),"")</f>
        <v>383</v>
      </c>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row>
    <row r="119">
      <c r="A119" s="16"/>
      <c r="B119" s="17" t="s">
        <v>32</v>
      </c>
      <c r="C119" s="18"/>
      <c r="D119" s="42">
        <f>D118</f>
        <v>11502</v>
      </c>
      <c r="E119" s="20">
        <f t="array" ref="E119:Z119">FLOOR($D118 / 3 * $E$2:$Z$2 / 100,1)</f>
        <v>3834</v>
      </c>
      <c r="F119" s="21">
        <v>3680.0</v>
      </c>
      <c r="G119" s="21">
        <v>3527.0</v>
      </c>
      <c r="H119" s="21">
        <v>3373.0</v>
      </c>
      <c r="I119" s="21">
        <v>3220.0</v>
      </c>
      <c r="J119" s="21">
        <v>3067.0</v>
      </c>
      <c r="K119" s="21">
        <v>2875.0</v>
      </c>
      <c r="L119" s="43">
        <v>2683.0</v>
      </c>
      <c r="M119" s="43">
        <v>2492.0</v>
      </c>
      <c r="N119" s="43">
        <v>2300.0</v>
      </c>
      <c r="O119" s="43">
        <v>2108.0</v>
      </c>
      <c r="P119" s="43">
        <v>1725.0</v>
      </c>
      <c r="Q119" s="43">
        <v>1341.0</v>
      </c>
      <c r="R119" s="43">
        <v>958.0</v>
      </c>
      <c r="S119" s="43">
        <v>766.0</v>
      </c>
      <c r="T119" s="43">
        <v>690.0</v>
      </c>
      <c r="U119" s="43">
        <v>613.0</v>
      </c>
      <c r="V119" s="43">
        <v>575.0</v>
      </c>
      <c r="W119" s="43">
        <v>536.0</v>
      </c>
      <c r="X119" s="43">
        <v>498.0</v>
      </c>
      <c r="Y119" s="43">
        <v>460.0</v>
      </c>
      <c r="Z119" s="44">
        <v>383.0</v>
      </c>
      <c r="AA119" s="23" t="b">
        <f t="array" ref="AA119:AW119">IF($D119:$Z119 = $D118:$Z118,TRUE,FALSE)</f>
        <v>1</v>
      </c>
      <c r="AB119" s="23" t="b">
        <v>1</v>
      </c>
      <c r="AC119" s="23" t="b">
        <v>1</v>
      </c>
      <c r="AD119" s="23" t="b">
        <v>1</v>
      </c>
      <c r="AE119" s="23" t="b">
        <v>1</v>
      </c>
      <c r="AF119" s="23" t="b">
        <v>1</v>
      </c>
      <c r="AG119" s="23" t="b">
        <v>1</v>
      </c>
      <c r="AH119" s="23" t="b">
        <v>1</v>
      </c>
      <c r="AI119" s="23" t="b">
        <v>1</v>
      </c>
      <c r="AJ119" s="23" t="b">
        <v>1</v>
      </c>
      <c r="AK119" s="23" t="b">
        <v>1</v>
      </c>
      <c r="AL119" s="23" t="b">
        <v>1</v>
      </c>
      <c r="AM119" s="23" t="b">
        <v>1</v>
      </c>
      <c r="AN119" s="23" t="b">
        <v>1</v>
      </c>
      <c r="AO119" s="23" t="b">
        <v>1</v>
      </c>
      <c r="AP119" s="23" t="b">
        <v>1</v>
      </c>
      <c r="AQ119" s="23" t="b">
        <v>1</v>
      </c>
      <c r="AR119" s="23" t="b">
        <v>1</v>
      </c>
      <c r="AS119" s="23" t="b">
        <v>1</v>
      </c>
      <c r="AT119" s="23" t="b">
        <v>1</v>
      </c>
      <c r="AU119" s="23" t="b">
        <v>1</v>
      </c>
      <c r="AV119" s="23" t="b">
        <v>1</v>
      </c>
      <c r="AW119" s="23" t="b">
        <v>1</v>
      </c>
      <c r="AX119" s="23"/>
      <c r="AY119" s="23"/>
      <c r="AZ119" s="23"/>
      <c r="BA119" s="23"/>
      <c r="BB119" s="23"/>
      <c r="BC119" s="23"/>
      <c r="BD119" s="23"/>
      <c r="BE119" s="23"/>
      <c r="BF119" s="23"/>
      <c r="BG119" s="23"/>
      <c r="BH119" s="23"/>
    </row>
    <row r="120">
      <c r="A120" s="45"/>
      <c r="B120" s="46" t="s">
        <v>33</v>
      </c>
      <c r="C120" s="47"/>
      <c r="D120" s="48">
        <f t="array" ref="D120:Z120">IFERROR(ROUND(D118:Z118 / $E118 * 100,0),"")</f>
        <v>300</v>
      </c>
      <c r="E120" s="49">
        <v>100.0</v>
      </c>
      <c r="F120" s="50">
        <v>96.0</v>
      </c>
      <c r="G120" s="50">
        <v>92.0</v>
      </c>
      <c r="H120" s="50">
        <v>88.0</v>
      </c>
      <c r="I120" s="50">
        <v>84.0</v>
      </c>
      <c r="J120" s="50">
        <v>80.0</v>
      </c>
      <c r="K120" s="50">
        <v>75.0</v>
      </c>
      <c r="L120" s="51">
        <v>70.0</v>
      </c>
      <c r="M120" s="51">
        <v>65.0</v>
      </c>
      <c r="N120" s="51">
        <v>60.0</v>
      </c>
      <c r="O120" s="51">
        <v>55.0</v>
      </c>
      <c r="P120" s="51">
        <v>45.0</v>
      </c>
      <c r="Q120" s="51">
        <v>35.0</v>
      </c>
      <c r="R120" s="51">
        <v>25.0</v>
      </c>
      <c r="S120" s="51">
        <v>20.0</v>
      </c>
      <c r="T120" s="51">
        <v>18.0</v>
      </c>
      <c r="U120" s="51">
        <v>16.0</v>
      </c>
      <c r="V120" s="51">
        <v>15.0</v>
      </c>
      <c r="W120" s="51">
        <v>14.0</v>
      </c>
      <c r="X120" s="51">
        <v>13.0</v>
      </c>
      <c r="Y120" s="51">
        <v>12.0</v>
      </c>
      <c r="Z120" s="52">
        <v>10.0</v>
      </c>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row>
    <row r="121">
      <c r="A121" s="53">
        <v>40.0</v>
      </c>
      <c r="B121" s="54" t="s">
        <v>31</v>
      </c>
      <c r="C121" s="55"/>
      <c r="D121" s="56">
        <f t="array" ref="D121">INDEX(RecipeMappedExp.csv!$B$4:$B$103,$A121,1)</f>
        <v>12555</v>
      </c>
      <c r="E121" s="57">
        <f t="array" ref="E121">IFERROR(INDEX(RecipeMappedExp.csv!$C$4:$X$103,$A121,1 + E$1),"")</f>
        <v>4185</v>
      </c>
      <c r="F121" s="58">
        <f t="array" ref="F121">IFERROR(INDEX(RecipeMappedExp.csv!$C$4:$X$103,$A121,1 + F$1),"")</f>
        <v>4017</v>
      </c>
      <c r="G121" s="58">
        <f t="array" ref="G121">IFERROR(INDEX(RecipeMappedExp.csv!$C$4:$X$103,$A121,1 + G$1),"")</f>
        <v>3850</v>
      </c>
      <c r="H121" s="58">
        <f t="array" ref="H121">IFERROR(INDEX(RecipeMappedExp.csv!$C$4:$X$103,$A121,1 + H$1),"")</f>
        <v>3682</v>
      </c>
      <c r="I121" s="59">
        <f t="array" ref="I121">IFERROR(INDEX(RecipeMappedExp.csv!$C$4:$X$103,$A121,1 + I$1),"")</f>
        <v>3515</v>
      </c>
      <c r="J121" s="58">
        <f t="array" ref="J121">IFERROR(INDEX(RecipeMappedExp.csv!$C$4:$X$103,$A121,1 + J$1),"")</f>
        <v>3348</v>
      </c>
      <c r="K121" s="58">
        <f t="array" ref="K121">IFERROR(INDEX(RecipeMappedExp.csv!$C$4:$X$103,$A121,1 + K$1),"")</f>
        <v>3138</v>
      </c>
      <c r="L121" s="60">
        <f t="array" ref="L121">IFERROR(INDEX(RecipeMappedExp.csv!$C$4:$X$103,$A121,1 + L$1),"")</f>
        <v>2929</v>
      </c>
      <c r="M121" s="59">
        <f t="array" ref="M121">IFERROR(INDEX(RecipeMappedExp.csv!$C$4:$X$103,$A121,1 + M$1),"")</f>
        <v>2720</v>
      </c>
      <c r="N121" s="60">
        <f t="array" ref="N121">IFERROR(INDEX(RecipeMappedExp.csv!$C$4:$X$103,$A121,1 + N$1),"")</f>
        <v>2511</v>
      </c>
      <c r="O121" s="60">
        <f t="array" ref="O121">IFERROR(INDEX(RecipeMappedExp.csv!$C$4:$X$103,$A121,1 + O$1),"")</f>
        <v>2301</v>
      </c>
      <c r="P121" s="60">
        <f t="array" ref="P121">IFERROR(INDEX(RecipeMappedExp.csv!$C$4:$X$103,$A121,1 + P$1),"")</f>
        <v>1883</v>
      </c>
      <c r="Q121" s="60">
        <f t="array" ref="Q121">IFERROR(INDEX(RecipeMappedExp.csv!$C$4:$X$103,$A121,1 + Q$1),"")</f>
        <v>1464</v>
      </c>
      <c r="R121" s="60">
        <f t="array" ref="R121">IFERROR(INDEX(RecipeMappedExp.csv!$C$4:$X$103,$A121,1 + R$1),"")</f>
        <v>1046</v>
      </c>
      <c r="S121" s="60">
        <f t="array" ref="S121">IFERROR(INDEX(RecipeMappedExp.csv!$C$4:$X$103,$A121,1 + S$1),"")</f>
        <v>837</v>
      </c>
      <c r="T121" s="60">
        <f t="array" ref="T121">IFERROR(INDEX(RecipeMappedExp.csv!$C$4:$X$103,$A121,1 + T$1),"")</f>
        <v>753</v>
      </c>
      <c r="U121" s="60">
        <f t="array" ref="U121">IFERROR(INDEX(RecipeMappedExp.csv!$C$4:$X$103,$A121,1 + U$1),"")</f>
        <v>669</v>
      </c>
      <c r="V121" s="60">
        <f t="array" ref="V121">IFERROR(INDEX(RecipeMappedExp.csv!$C$4:$X$103,$A121,1 + V$1),"")</f>
        <v>627</v>
      </c>
      <c r="W121" s="61">
        <f t="array" ref="W121">IFERROR(INDEX(RecipeMappedExp.csv!$C$4:$X$103,$A121,1 + W$1),"")</f>
        <v>585</v>
      </c>
      <c r="X121" s="60">
        <f t="array" ref="X121">IFERROR(INDEX(RecipeMappedExp.csv!$C$4:$X$103,$A121,1 + X$1),"")</f>
        <v>544</v>
      </c>
      <c r="Y121" s="58">
        <f t="array" ref="Y121">IFERROR(INDEX(RecipeMappedExp.csv!$C$4:$X$103,$A121,1 + Y$1),"")</f>
        <v>502</v>
      </c>
      <c r="Z121" s="62">
        <f t="array" ref="Z121">IFERROR(INDEX(RecipeMappedExp.csv!$C$4:$X$103,$A121,1 + Z$1),"")</f>
        <v>418</v>
      </c>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row>
    <row r="122">
      <c r="A122" s="16"/>
      <c r="B122" s="17" t="s">
        <v>32</v>
      </c>
      <c r="C122" s="18"/>
      <c r="D122" s="42">
        <f>D121</f>
        <v>12555</v>
      </c>
      <c r="E122" s="20">
        <f t="array" ref="E122:Z122">FLOOR($D121 / 3 * $E$2:$Z$2 / 100,1)</f>
        <v>4185</v>
      </c>
      <c r="F122" s="21">
        <v>4017.0</v>
      </c>
      <c r="G122" s="21">
        <v>3850.0</v>
      </c>
      <c r="H122" s="21">
        <v>3682.0</v>
      </c>
      <c r="I122" s="21">
        <v>3515.0</v>
      </c>
      <c r="J122" s="21">
        <v>3348.0</v>
      </c>
      <c r="K122" s="21">
        <v>3138.0</v>
      </c>
      <c r="L122" s="43">
        <v>2929.0</v>
      </c>
      <c r="M122" s="43">
        <v>2720.0</v>
      </c>
      <c r="N122" s="43">
        <v>2511.0</v>
      </c>
      <c r="O122" s="43">
        <v>2301.0</v>
      </c>
      <c r="P122" s="43">
        <v>1883.0</v>
      </c>
      <c r="Q122" s="43">
        <v>1464.0</v>
      </c>
      <c r="R122" s="43">
        <v>1046.0</v>
      </c>
      <c r="S122" s="43">
        <v>837.0</v>
      </c>
      <c r="T122" s="43">
        <v>753.0</v>
      </c>
      <c r="U122" s="43">
        <v>669.0</v>
      </c>
      <c r="V122" s="43">
        <v>627.0</v>
      </c>
      <c r="W122" s="43">
        <v>585.0</v>
      </c>
      <c r="X122" s="43">
        <v>544.0</v>
      </c>
      <c r="Y122" s="43">
        <v>502.0</v>
      </c>
      <c r="Z122" s="44">
        <v>418.0</v>
      </c>
      <c r="AA122" s="23" t="b">
        <f t="array" ref="AA122:AW122">IF($D122:$Z122 = $D121:$Z121,TRUE,FALSE)</f>
        <v>1</v>
      </c>
      <c r="AB122" s="23" t="b">
        <v>1</v>
      </c>
      <c r="AC122" s="23" t="b">
        <v>1</v>
      </c>
      <c r="AD122" s="23" t="b">
        <v>1</v>
      </c>
      <c r="AE122" s="23" t="b">
        <v>1</v>
      </c>
      <c r="AF122" s="23" t="b">
        <v>1</v>
      </c>
      <c r="AG122" s="23" t="b">
        <v>1</v>
      </c>
      <c r="AH122" s="23" t="b">
        <v>1</v>
      </c>
      <c r="AI122" s="23" t="b">
        <v>1</v>
      </c>
      <c r="AJ122" s="23" t="b">
        <v>1</v>
      </c>
      <c r="AK122" s="23" t="b">
        <v>1</v>
      </c>
      <c r="AL122" s="23" t="b">
        <v>1</v>
      </c>
      <c r="AM122" s="23" t="b">
        <v>1</v>
      </c>
      <c r="AN122" s="23" t="b">
        <v>1</v>
      </c>
      <c r="AO122" s="23" t="b">
        <v>1</v>
      </c>
      <c r="AP122" s="23" t="b">
        <v>1</v>
      </c>
      <c r="AQ122" s="23" t="b">
        <v>1</v>
      </c>
      <c r="AR122" s="23" t="b">
        <v>1</v>
      </c>
      <c r="AS122" s="23" t="b">
        <v>1</v>
      </c>
      <c r="AT122" s="23" t="b">
        <v>1</v>
      </c>
      <c r="AU122" s="23" t="b">
        <v>1</v>
      </c>
      <c r="AV122" s="23" t="b">
        <v>1</v>
      </c>
      <c r="AW122" s="23" t="b">
        <v>1</v>
      </c>
      <c r="AX122" s="23"/>
      <c r="AY122" s="23"/>
      <c r="AZ122" s="23"/>
      <c r="BA122" s="23"/>
      <c r="BB122" s="23"/>
      <c r="BC122" s="23"/>
      <c r="BD122" s="23"/>
      <c r="BE122" s="23"/>
      <c r="BF122" s="23"/>
      <c r="BG122" s="23"/>
      <c r="BH122" s="23"/>
    </row>
    <row r="123">
      <c r="A123" s="45"/>
      <c r="B123" s="46" t="s">
        <v>33</v>
      </c>
      <c r="C123" s="47"/>
      <c r="D123" s="48">
        <f t="array" ref="D123:Z123">IFERROR(ROUND(D121:Z121 / $E121 * 100,0),"")</f>
        <v>300</v>
      </c>
      <c r="E123" s="49">
        <v>100.0</v>
      </c>
      <c r="F123" s="50">
        <v>96.0</v>
      </c>
      <c r="G123" s="50">
        <v>92.0</v>
      </c>
      <c r="H123" s="50">
        <v>88.0</v>
      </c>
      <c r="I123" s="50">
        <v>84.0</v>
      </c>
      <c r="J123" s="50">
        <v>80.0</v>
      </c>
      <c r="K123" s="50">
        <v>75.0</v>
      </c>
      <c r="L123" s="51">
        <v>70.0</v>
      </c>
      <c r="M123" s="51">
        <v>65.0</v>
      </c>
      <c r="N123" s="51">
        <v>60.0</v>
      </c>
      <c r="O123" s="51">
        <v>55.0</v>
      </c>
      <c r="P123" s="51">
        <v>45.0</v>
      </c>
      <c r="Q123" s="51">
        <v>35.0</v>
      </c>
      <c r="R123" s="51">
        <v>25.0</v>
      </c>
      <c r="S123" s="51">
        <v>20.0</v>
      </c>
      <c r="T123" s="51">
        <v>18.0</v>
      </c>
      <c r="U123" s="51">
        <v>16.0</v>
      </c>
      <c r="V123" s="51">
        <v>15.0</v>
      </c>
      <c r="W123" s="51">
        <v>14.0</v>
      </c>
      <c r="X123" s="51">
        <v>13.0</v>
      </c>
      <c r="Y123" s="51">
        <v>12.0</v>
      </c>
      <c r="Z123" s="52">
        <v>10.0</v>
      </c>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row>
    <row r="124">
      <c r="A124" s="53">
        <v>41.0</v>
      </c>
      <c r="B124" s="54" t="s">
        <v>31</v>
      </c>
      <c r="C124" s="55"/>
      <c r="D124" s="56">
        <f t="array" ref="D124">INDEX(RecipeMappedExp.csv!$B$4:$B$103,$A124,1)</f>
        <v>13203</v>
      </c>
      <c r="E124" s="57">
        <f t="array" ref="E124">IFERROR(INDEX(RecipeMappedExp.csv!$C$4:$X$103,$A124,1 + E$1),"")</f>
        <v>4401</v>
      </c>
      <c r="F124" s="58">
        <f t="array" ref="F124">IFERROR(INDEX(RecipeMappedExp.csv!$C$4:$X$103,$A124,1 + F$1),"")</f>
        <v>4224</v>
      </c>
      <c r="G124" s="58">
        <f t="array" ref="G124">IFERROR(INDEX(RecipeMappedExp.csv!$C$4:$X$103,$A124,1 + G$1),"")</f>
        <v>4048</v>
      </c>
      <c r="H124" s="58">
        <f t="array" ref="H124">IFERROR(INDEX(RecipeMappedExp.csv!$C$4:$X$103,$A124,1 + H$1),"")</f>
        <v>3872</v>
      </c>
      <c r="I124" s="59">
        <f t="array" ref="I124">IFERROR(INDEX(RecipeMappedExp.csv!$C$4:$X$103,$A124,1 + I$1),"")</f>
        <v>3696</v>
      </c>
      <c r="J124" s="58">
        <f t="array" ref="J124">IFERROR(INDEX(RecipeMappedExp.csv!$C$4:$X$103,$A124,1 + J$1),"")</f>
        <v>3520</v>
      </c>
      <c r="K124" s="58">
        <f t="array" ref="K124">IFERROR(INDEX(RecipeMappedExp.csv!$C$4:$X$103,$A124,1 + K$1),"")</f>
        <v>3300</v>
      </c>
      <c r="L124" s="60">
        <f t="array" ref="L124">IFERROR(INDEX(RecipeMappedExp.csv!$C$4:$X$103,$A124,1 + L$1),"")</f>
        <v>3080</v>
      </c>
      <c r="M124" s="59">
        <f t="array" ref="M124">IFERROR(INDEX(RecipeMappedExp.csv!$C$4:$X$103,$A124,1 + M$1),"")</f>
        <v>2860</v>
      </c>
      <c r="N124" s="60">
        <f t="array" ref="N124">IFERROR(INDEX(RecipeMappedExp.csv!$C$4:$X$103,$A124,1 + N$1),"")</f>
        <v>2640</v>
      </c>
      <c r="O124" s="60">
        <f t="array" ref="O124">IFERROR(INDEX(RecipeMappedExp.csv!$C$4:$X$103,$A124,1 + O$1),"")</f>
        <v>2420</v>
      </c>
      <c r="P124" s="60">
        <f t="array" ref="P124">IFERROR(INDEX(RecipeMappedExp.csv!$C$4:$X$103,$A124,1 + P$1),"")</f>
        <v>1980</v>
      </c>
      <c r="Q124" s="60">
        <f t="array" ref="Q124">IFERROR(INDEX(RecipeMappedExp.csv!$C$4:$X$103,$A124,1 + Q$1),"")</f>
        <v>1540</v>
      </c>
      <c r="R124" s="60">
        <f t="array" ref="R124">IFERROR(INDEX(RecipeMappedExp.csv!$C$4:$X$103,$A124,1 + R$1),"")</f>
        <v>1100</v>
      </c>
      <c r="S124" s="60">
        <f t="array" ref="S124">IFERROR(INDEX(RecipeMappedExp.csv!$C$4:$X$103,$A124,1 + S$1),"")</f>
        <v>880</v>
      </c>
      <c r="T124" s="60">
        <f t="array" ref="T124">IFERROR(INDEX(RecipeMappedExp.csv!$C$4:$X$103,$A124,1 + T$1),"")</f>
        <v>792</v>
      </c>
      <c r="U124" s="60">
        <f t="array" ref="U124">IFERROR(INDEX(RecipeMappedExp.csv!$C$4:$X$103,$A124,1 + U$1),"")</f>
        <v>704</v>
      </c>
      <c r="V124" s="60">
        <f t="array" ref="V124">IFERROR(INDEX(RecipeMappedExp.csv!$C$4:$X$103,$A124,1 + V$1),"")</f>
        <v>660</v>
      </c>
      <c r="W124" s="61">
        <f t="array" ref="W124">IFERROR(INDEX(RecipeMappedExp.csv!$C$4:$X$103,$A124,1 + W$1),"")</f>
        <v>616</v>
      </c>
      <c r="X124" s="60">
        <f t="array" ref="X124">IFERROR(INDEX(RecipeMappedExp.csv!$C$4:$X$103,$A124,1 + X$1),"")</f>
        <v>572</v>
      </c>
      <c r="Y124" s="58">
        <f t="array" ref="Y124">IFERROR(INDEX(RecipeMappedExp.csv!$C$4:$X$103,$A124,1 + Y$1),"")</f>
        <v>528</v>
      </c>
      <c r="Z124" s="62">
        <f t="array" ref="Z124">IFERROR(INDEX(RecipeMappedExp.csv!$C$4:$X$103,$A124,1 + Z$1),"")</f>
        <v>440</v>
      </c>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row>
    <row r="125">
      <c r="A125" s="16"/>
      <c r="B125" s="17" t="s">
        <v>32</v>
      </c>
      <c r="C125" s="18"/>
      <c r="D125" s="42">
        <f>D124</f>
        <v>13203</v>
      </c>
      <c r="E125" s="20">
        <f t="array" ref="E125:Z125">FLOOR($D124 / 3 * $E$2:$Z$2 / 100,1)</f>
        <v>4401</v>
      </c>
      <c r="F125" s="21">
        <v>4224.0</v>
      </c>
      <c r="G125" s="21">
        <v>4048.0</v>
      </c>
      <c r="H125" s="21">
        <v>3872.0</v>
      </c>
      <c r="I125" s="21">
        <v>3696.0</v>
      </c>
      <c r="J125" s="21">
        <v>3520.0</v>
      </c>
      <c r="K125" s="21">
        <v>3300.0</v>
      </c>
      <c r="L125" s="43">
        <v>3080.0</v>
      </c>
      <c r="M125" s="43">
        <v>2860.0</v>
      </c>
      <c r="N125" s="43">
        <v>2640.0</v>
      </c>
      <c r="O125" s="43">
        <v>2420.0</v>
      </c>
      <c r="P125" s="43">
        <v>1980.0</v>
      </c>
      <c r="Q125" s="43">
        <v>1540.0</v>
      </c>
      <c r="R125" s="43">
        <v>1100.0</v>
      </c>
      <c r="S125" s="43">
        <v>880.0</v>
      </c>
      <c r="T125" s="43">
        <v>792.0</v>
      </c>
      <c r="U125" s="43">
        <v>704.0</v>
      </c>
      <c r="V125" s="43">
        <v>660.0</v>
      </c>
      <c r="W125" s="43">
        <v>616.0</v>
      </c>
      <c r="X125" s="43">
        <v>572.0</v>
      </c>
      <c r="Y125" s="43">
        <v>528.0</v>
      </c>
      <c r="Z125" s="44">
        <v>440.0</v>
      </c>
      <c r="AA125" s="23" t="b">
        <f t="array" ref="AA125:AW125">IF($D125:$Z125 = $D124:$Z124,TRUE,FALSE)</f>
        <v>1</v>
      </c>
      <c r="AB125" s="23" t="b">
        <v>1</v>
      </c>
      <c r="AC125" s="23" t="b">
        <v>1</v>
      </c>
      <c r="AD125" s="23" t="b">
        <v>1</v>
      </c>
      <c r="AE125" s="23" t="b">
        <v>1</v>
      </c>
      <c r="AF125" s="23" t="b">
        <v>1</v>
      </c>
      <c r="AG125" s="23" t="b">
        <v>1</v>
      </c>
      <c r="AH125" s="23" t="b">
        <v>1</v>
      </c>
      <c r="AI125" s="23" t="b">
        <v>1</v>
      </c>
      <c r="AJ125" s="23" t="b">
        <v>1</v>
      </c>
      <c r="AK125" s="23" t="b">
        <v>1</v>
      </c>
      <c r="AL125" s="23" t="b">
        <v>1</v>
      </c>
      <c r="AM125" s="23" t="b">
        <v>1</v>
      </c>
      <c r="AN125" s="23" t="b">
        <v>1</v>
      </c>
      <c r="AO125" s="23" t="b">
        <v>1</v>
      </c>
      <c r="AP125" s="23" t="b">
        <v>1</v>
      </c>
      <c r="AQ125" s="23" t="b">
        <v>1</v>
      </c>
      <c r="AR125" s="23" t="b">
        <v>1</v>
      </c>
      <c r="AS125" s="23" t="b">
        <v>1</v>
      </c>
      <c r="AT125" s="23" t="b">
        <v>1</v>
      </c>
      <c r="AU125" s="23" t="b">
        <v>1</v>
      </c>
      <c r="AV125" s="23" t="b">
        <v>1</v>
      </c>
      <c r="AW125" s="23" t="b">
        <v>1</v>
      </c>
      <c r="AX125" s="23"/>
      <c r="AY125" s="23"/>
      <c r="AZ125" s="23"/>
      <c r="BA125" s="23"/>
      <c r="BB125" s="23"/>
      <c r="BC125" s="23"/>
      <c r="BD125" s="23"/>
      <c r="BE125" s="23"/>
      <c r="BF125" s="23"/>
      <c r="BG125" s="23"/>
      <c r="BH125" s="23"/>
    </row>
    <row r="126">
      <c r="A126" s="45"/>
      <c r="B126" s="46" t="s">
        <v>33</v>
      </c>
      <c r="C126" s="47"/>
      <c r="D126" s="48">
        <f t="array" ref="D126:Z126">IFERROR(ROUND(D124:Z124 / $E124 * 100,0),"")</f>
        <v>300</v>
      </c>
      <c r="E126" s="49">
        <v>100.0</v>
      </c>
      <c r="F126" s="50">
        <v>96.0</v>
      </c>
      <c r="G126" s="50">
        <v>92.0</v>
      </c>
      <c r="H126" s="50">
        <v>88.0</v>
      </c>
      <c r="I126" s="50">
        <v>84.0</v>
      </c>
      <c r="J126" s="50">
        <v>80.0</v>
      </c>
      <c r="K126" s="50">
        <v>75.0</v>
      </c>
      <c r="L126" s="51">
        <v>70.0</v>
      </c>
      <c r="M126" s="51">
        <v>65.0</v>
      </c>
      <c r="N126" s="51">
        <v>60.0</v>
      </c>
      <c r="O126" s="51">
        <v>55.0</v>
      </c>
      <c r="P126" s="51">
        <v>45.0</v>
      </c>
      <c r="Q126" s="51">
        <v>35.0</v>
      </c>
      <c r="R126" s="51">
        <v>25.0</v>
      </c>
      <c r="S126" s="51">
        <v>20.0</v>
      </c>
      <c r="T126" s="51">
        <v>18.0</v>
      </c>
      <c r="U126" s="51">
        <v>16.0</v>
      </c>
      <c r="V126" s="51">
        <v>15.0</v>
      </c>
      <c r="W126" s="51">
        <v>14.0</v>
      </c>
      <c r="X126" s="51">
        <v>13.0</v>
      </c>
      <c r="Y126" s="51">
        <v>12.0</v>
      </c>
      <c r="Z126" s="52">
        <v>10.0</v>
      </c>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row>
    <row r="127">
      <c r="A127" s="53">
        <v>42.0</v>
      </c>
      <c r="B127" s="54" t="s">
        <v>31</v>
      </c>
      <c r="C127" s="55"/>
      <c r="D127" s="56">
        <f t="array" ref="D127">INDEX(RecipeMappedExp.csv!$B$4:$B$103,$A127,1)</f>
        <v>13851</v>
      </c>
      <c r="E127" s="57">
        <f t="array" ref="E127">IFERROR(INDEX(RecipeMappedExp.csv!$C$4:$X$103,$A127,1 + E$1),"")</f>
        <v>4617</v>
      </c>
      <c r="F127" s="58">
        <f t="array" ref="F127">IFERROR(INDEX(RecipeMappedExp.csv!$C$4:$X$103,$A127,1 + F$1),"")</f>
        <v>4432</v>
      </c>
      <c r="G127" s="58">
        <f t="array" ref="G127">IFERROR(INDEX(RecipeMappedExp.csv!$C$4:$X$103,$A127,1 + G$1),"")</f>
        <v>4247</v>
      </c>
      <c r="H127" s="58">
        <f t="array" ref="H127">IFERROR(INDEX(RecipeMappedExp.csv!$C$4:$X$103,$A127,1 + H$1),"")</f>
        <v>4062</v>
      </c>
      <c r="I127" s="59">
        <f t="array" ref="I127">IFERROR(INDEX(RecipeMappedExp.csv!$C$4:$X$103,$A127,1 + I$1),"")</f>
        <v>3878</v>
      </c>
      <c r="J127" s="58">
        <f t="array" ref="J127">IFERROR(INDEX(RecipeMappedExp.csv!$C$4:$X$103,$A127,1 + J$1),"")</f>
        <v>3693</v>
      </c>
      <c r="K127" s="58">
        <f t="array" ref="K127">IFERROR(INDEX(RecipeMappedExp.csv!$C$4:$X$103,$A127,1 + K$1),"")</f>
        <v>3462</v>
      </c>
      <c r="L127" s="60">
        <f t="array" ref="L127">IFERROR(INDEX(RecipeMappedExp.csv!$C$4:$X$103,$A127,1 + L$1),"")</f>
        <v>3231</v>
      </c>
      <c r="M127" s="59">
        <f t="array" ref="M127">IFERROR(INDEX(RecipeMappedExp.csv!$C$4:$X$103,$A127,1 + M$1),"")</f>
        <v>3001</v>
      </c>
      <c r="N127" s="60">
        <f t="array" ref="N127">IFERROR(INDEX(RecipeMappedExp.csv!$C$4:$X$103,$A127,1 + N$1),"")</f>
        <v>2770</v>
      </c>
      <c r="O127" s="60">
        <f t="array" ref="O127">IFERROR(INDEX(RecipeMappedExp.csv!$C$4:$X$103,$A127,1 + O$1),"")</f>
        <v>2539</v>
      </c>
      <c r="P127" s="60">
        <f t="array" ref="P127">IFERROR(INDEX(RecipeMappedExp.csv!$C$4:$X$103,$A127,1 + P$1),"")</f>
        <v>2077</v>
      </c>
      <c r="Q127" s="60">
        <f t="array" ref="Q127">IFERROR(INDEX(RecipeMappedExp.csv!$C$4:$X$103,$A127,1 + Q$1),"")</f>
        <v>1615</v>
      </c>
      <c r="R127" s="60">
        <f t="array" ref="R127">IFERROR(INDEX(RecipeMappedExp.csv!$C$4:$X$103,$A127,1 + R$1),"")</f>
        <v>1154</v>
      </c>
      <c r="S127" s="60">
        <f t="array" ref="S127">IFERROR(INDEX(RecipeMappedExp.csv!$C$4:$X$103,$A127,1 + S$1),"")</f>
        <v>923</v>
      </c>
      <c r="T127" s="60">
        <f t="array" ref="T127">IFERROR(INDEX(RecipeMappedExp.csv!$C$4:$X$103,$A127,1 + T$1),"")</f>
        <v>831</v>
      </c>
      <c r="U127" s="60">
        <f t="array" ref="U127">IFERROR(INDEX(RecipeMappedExp.csv!$C$4:$X$103,$A127,1 + U$1),"")</f>
        <v>738</v>
      </c>
      <c r="V127" s="60">
        <f t="array" ref="V127">IFERROR(INDEX(RecipeMappedExp.csv!$C$4:$X$103,$A127,1 + V$1),"")</f>
        <v>692</v>
      </c>
      <c r="W127" s="61">
        <f t="array" ref="W127">IFERROR(INDEX(RecipeMappedExp.csv!$C$4:$X$103,$A127,1 + W$1),"")</f>
        <v>646</v>
      </c>
      <c r="X127" s="60">
        <f t="array" ref="X127">IFERROR(INDEX(RecipeMappedExp.csv!$C$4:$X$103,$A127,1 + X$1),"")</f>
        <v>600</v>
      </c>
      <c r="Y127" s="58">
        <f t="array" ref="Y127">IFERROR(INDEX(RecipeMappedExp.csv!$C$4:$X$103,$A127,1 + Y$1),"")</f>
        <v>554</v>
      </c>
      <c r="Z127" s="62">
        <f t="array" ref="Z127">IFERROR(INDEX(RecipeMappedExp.csv!$C$4:$X$103,$A127,1 + Z$1),"")</f>
        <v>461</v>
      </c>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row>
    <row r="128">
      <c r="A128" s="16"/>
      <c r="B128" s="17" t="s">
        <v>32</v>
      </c>
      <c r="C128" s="18"/>
      <c r="D128" s="42">
        <f>D127</f>
        <v>13851</v>
      </c>
      <c r="E128" s="20">
        <f t="array" ref="E128:Z128">FLOOR($D127 / 3 * $E$2:$Z$2 / 100,1)</f>
        <v>4617</v>
      </c>
      <c r="F128" s="21">
        <v>4432.0</v>
      </c>
      <c r="G128" s="21">
        <v>4247.0</v>
      </c>
      <c r="H128" s="21">
        <v>4062.0</v>
      </c>
      <c r="I128" s="21">
        <v>3878.0</v>
      </c>
      <c r="J128" s="21">
        <v>3693.0</v>
      </c>
      <c r="K128" s="21">
        <v>3462.0</v>
      </c>
      <c r="L128" s="43">
        <v>3231.0</v>
      </c>
      <c r="M128" s="43">
        <v>3001.0</v>
      </c>
      <c r="N128" s="43">
        <v>2770.0</v>
      </c>
      <c r="O128" s="43">
        <v>2539.0</v>
      </c>
      <c r="P128" s="43">
        <v>2077.0</v>
      </c>
      <c r="Q128" s="43">
        <v>1615.0</v>
      </c>
      <c r="R128" s="43">
        <v>1154.0</v>
      </c>
      <c r="S128" s="43">
        <v>923.0</v>
      </c>
      <c r="T128" s="43">
        <v>831.0</v>
      </c>
      <c r="U128" s="43">
        <v>738.0</v>
      </c>
      <c r="V128" s="43">
        <v>692.0</v>
      </c>
      <c r="W128" s="43">
        <v>646.0</v>
      </c>
      <c r="X128" s="43">
        <v>600.0</v>
      </c>
      <c r="Y128" s="43">
        <v>554.0</v>
      </c>
      <c r="Z128" s="44">
        <v>461.0</v>
      </c>
      <c r="AA128" s="23" t="b">
        <f t="array" ref="AA128:AW128">IF($D128:$Z128 = $D127:$Z127,TRUE,FALSE)</f>
        <v>1</v>
      </c>
      <c r="AB128" s="23" t="b">
        <v>1</v>
      </c>
      <c r="AC128" s="23" t="b">
        <v>1</v>
      </c>
      <c r="AD128" s="23" t="b">
        <v>1</v>
      </c>
      <c r="AE128" s="23" t="b">
        <v>1</v>
      </c>
      <c r="AF128" s="23" t="b">
        <v>1</v>
      </c>
      <c r="AG128" s="23" t="b">
        <v>1</v>
      </c>
      <c r="AH128" s="23" t="b">
        <v>1</v>
      </c>
      <c r="AI128" s="23" t="b">
        <v>1</v>
      </c>
      <c r="AJ128" s="23" t="b">
        <v>1</v>
      </c>
      <c r="AK128" s="23" t="b">
        <v>1</v>
      </c>
      <c r="AL128" s="23" t="b">
        <v>1</v>
      </c>
      <c r="AM128" s="23" t="b">
        <v>1</v>
      </c>
      <c r="AN128" s="23" t="b">
        <v>1</v>
      </c>
      <c r="AO128" s="23" t="b">
        <v>1</v>
      </c>
      <c r="AP128" s="23" t="b">
        <v>1</v>
      </c>
      <c r="AQ128" s="23" t="b">
        <v>1</v>
      </c>
      <c r="AR128" s="23" t="b">
        <v>1</v>
      </c>
      <c r="AS128" s="23" t="b">
        <v>1</v>
      </c>
      <c r="AT128" s="23" t="b">
        <v>1</v>
      </c>
      <c r="AU128" s="23" t="b">
        <v>1</v>
      </c>
      <c r="AV128" s="23" t="b">
        <v>1</v>
      </c>
      <c r="AW128" s="23" t="b">
        <v>1</v>
      </c>
      <c r="AX128" s="23"/>
      <c r="AY128" s="23"/>
      <c r="AZ128" s="23"/>
      <c r="BA128" s="23"/>
      <c r="BB128" s="23"/>
      <c r="BC128" s="23"/>
      <c r="BD128" s="23"/>
      <c r="BE128" s="23"/>
      <c r="BF128" s="23"/>
      <c r="BG128" s="23"/>
      <c r="BH128" s="23"/>
    </row>
    <row r="129">
      <c r="A129" s="45"/>
      <c r="B129" s="46" t="s">
        <v>33</v>
      </c>
      <c r="C129" s="47"/>
      <c r="D129" s="48">
        <f t="array" ref="D129:Z129">IFERROR(ROUND(D127:Z127 / $E127 * 100,0),"")</f>
        <v>300</v>
      </c>
      <c r="E129" s="49">
        <v>100.0</v>
      </c>
      <c r="F129" s="50">
        <v>96.0</v>
      </c>
      <c r="G129" s="50">
        <v>92.0</v>
      </c>
      <c r="H129" s="50">
        <v>88.0</v>
      </c>
      <c r="I129" s="50">
        <v>84.0</v>
      </c>
      <c r="J129" s="50">
        <v>80.0</v>
      </c>
      <c r="K129" s="50">
        <v>75.0</v>
      </c>
      <c r="L129" s="51">
        <v>70.0</v>
      </c>
      <c r="M129" s="51">
        <v>65.0</v>
      </c>
      <c r="N129" s="51">
        <v>60.0</v>
      </c>
      <c r="O129" s="51">
        <v>55.0</v>
      </c>
      <c r="P129" s="51">
        <v>45.0</v>
      </c>
      <c r="Q129" s="51">
        <v>35.0</v>
      </c>
      <c r="R129" s="51">
        <v>25.0</v>
      </c>
      <c r="S129" s="51">
        <v>20.0</v>
      </c>
      <c r="T129" s="51">
        <v>18.0</v>
      </c>
      <c r="U129" s="51">
        <v>16.0</v>
      </c>
      <c r="V129" s="51">
        <v>15.0</v>
      </c>
      <c r="W129" s="51">
        <v>14.0</v>
      </c>
      <c r="X129" s="51">
        <v>13.0</v>
      </c>
      <c r="Y129" s="51">
        <v>12.0</v>
      </c>
      <c r="Z129" s="52">
        <v>10.0</v>
      </c>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row>
    <row r="130">
      <c r="A130" s="53">
        <v>43.0</v>
      </c>
      <c r="B130" s="54" t="s">
        <v>31</v>
      </c>
      <c r="C130" s="55"/>
      <c r="D130" s="56">
        <f t="array" ref="D130">INDEX(RecipeMappedExp.csv!$B$4:$B$103,$A130,1)</f>
        <v>14499</v>
      </c>
      <c r="E130" s="57">
        <f t="array" ref="E130">IFERROR(INDEX(RecipeMappedExp.csv!$C$4:$X$103,$A130,1 + E$1),"")</f>
        <v>4833</v>
      </c>
      <c r="F130" s="58">
        <f t="array" ref="F130">IFERROR(INDEX(RecipeMappedExp.csv!$C$4:$X$103,$A130,1 + F$1),"")</f>
        <v>4639</v>
      </c>
      <c r="G130" s="58">
        <f t="array" ref="G130">IFERROR(INDEX(RecipeMappedExp.csv!$C$4:$X$103,$A130,1 + G$1),"")</f>
        <v>4446</v>
      </c>
      <c r="H130" s="58">
        <f t="array" ref="H130">IFERROR(INDEX(RecipeMappedExp.csv!$C$4:$X$103,$A130,1 + H$1),"")</f>
        <v>4253</v>
      </c>
      <c r="I130" s="59">
        <f t="array" ref="I130">IFERROR(INDEX(RecipeMappedExp.csv!$C$4:$X$103,$A130,1 + I$1),"")</f>
        <v>4059</v>
      </c>
      <c r="J130" s="58">
        <f t="array" ref="J130">IFERROR(INDEX(RecipeMappedExp.csv!$C$4:$X$103,$A130,1 + J$1),"")</f>
        <v>3866</v>
      </c>
      <c r="K130" s="58">
        <f t="array" ref="K130">IFERROR(INDEX(RecipeMappedExp.csv!$C$4:$X$103,$A130,1 + K$1),"")</f>
        <v>3624</v>
      </c>
      <c r="L130" s="60">
        <f t="array" ref="L130">IFERROR(INDEX(RecipeMappedExp.csv!$C$4:$X$103,$A130,1 + L$1),"")</f>
        <v>3383</v>
      </c>
      <c r="M130" s="59">
        <f t="array" ref="M130">IFERROR(INDEX(RecipeMappedExp.csv!$C$4:$X$103,$A130,1 + M$1),"")</f>
        <v>3141</v>
      </c>
      <c r="N130" s="60">
        <f t="array" ref="N130">IFERROR(INDEX(RecipeMappedExp.csv!$C$4:$X$103,$A130,1 + N$1),"")</f>
        <v>2899</v>
      </c>
      <c r="O130" s="60">
        <f t="array" ref="O130">IFERROR(INDEX(RecipeMappedExp.csv!$C$4:$X$103,$A130,1 + O$1),"")</f>
        <v>2658</v>
      </c>
      <c r="P130" s="60">
        <f t="array" ref="P130">IFERROR(INDEX(RecipeMappedExp.csv!$C$4:$X$103,$A130,1 + P$1),"")</f>
        <v>2174</v>
      </c>
      <c r="Q130" s="60">
        <f t="array" ref="Q130">IFERROR(INDEX(RecipeMappedExp.csv!$C$4:$X$103,$A130,1 + Q$1),"")</f>
        <v>1691</v>
      </c>
      <c r="R130" s="60">
        <f t="array" ref="R130">IFERROR(INDEX(RecipeMappedExp.csv!$C$4:$X$103,$A130,1 + R$1),"")</f>
        <v>1208</v>
      </c>
      <c r="S130" s="60">
        <f t="array" ref="S130">IFERROR(INDEX(RecipeMappedExp.csv!$C$4:$X$103,$A130,1 + S$1),"")</f>
        <v>966</v>
      </c>
      <c r="T130" s="60">
        <f t="array" ref="T130">IFERROR(INDEX(RecipeMappedExp.csv!$C$4:$X$103,$A130,1 + T$1),"")</f>
        <v>869</v>
      </c>
      <c r="U130" s="60">
        <f t="array" ref="U130">IFERROR(INDEX(RecipeMappedExp.csv!$C$4:$X$103,$A130,1 + U$1),"")</f>
        <v>773</v>
      </c>
      <c r="V130" s="60">
        <f t="array" ref="V130">IFERROR(INDEX(RecipeMappedExp.csv!$C$4:$X$103,$A130,1 + V$1),"")</f>
        <v>724</v>
      </c>
      <c r="W130" s="61">
        <f t="array" ref="W130">IFERROR(INDEX(RecipeMappedExp.csv!$C$4:$X$103,$A130,1 + W$1),"")</f>
        <v>676</v>
      </c>
      <c r="X130" s="60">
        <f t="array" ref="X130">IFERROR(INDEX(RecipeMappedExp.csv!$C$4:$X$103,$A130,1 + X$1),"")</f>
        <v>628</v>
      </c>
      <c r="Y130" s="58">
        <f t="array" ref="Y130">IFERROR(INDEX(RecipeMappedExp.csv!$C$4:$X$103,$A130,1 + Y$1),"")</f>
        <v>579</v>
      </c>
      <c r="Z130" s="62">
        <f t="array" ref="Z130">IFERROR(INDEX(RecipeMappedExp.csv!$C$4:$X$103,$A130,1 + Z$1),"")</f>
        <v>483</v>
      </c>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row>
    <row r="131">
      <c r="A131" s="16"/>
      <c r="B131" s="17" t="s">
        <v>32</v>
      </c>
      <c r="C131" s="18"/>
      <c r="D131" s="42">
        <f>D130</f>
        <v>14499</v>
      </c>
      <c r="E131" s="20">
        <f t="array" ref="E131:Z131">FLOOR($D130 / 3 * $E$2:$Z$2 / 100,1)</f>
        <v>4833</v>
      </c>
      <c r="F131" s="21">
        <v>4639.0</v>
      </c>
      <c r="G131" s="21">
        <v>4446.0</v>
      </c>
      <c r="H131" s="21">
        <v>4253.0</v>
      </c>
      <c r="I131" s="21">
        <v>4059.0</v>
      </c>
      <c r="J131" s="21">
        <v>3866.0</v>
      </c>
      <c r="K131" s="21">
        <v>3624.0</v>
      </c>
      <c r="L131" s="43">
        <v>3383.0</v>
      </c>
      <c r="M131" s="43">
        <v>3141.0</v>
      </c>
      <c r="N131" s="43">
        <v>2899.0</v>
      </c>
      <c r="O131" s="43">
        <v>2658.0</v>
      </c>
      <c r="P131" s="43">
        <v>2174.0</v>
      </c>
      <c r="Q131" s="43">
        <v>1691.0</v>
      </c>
      <c r="R131" s="43">
        <v>1208.0</v>
      </c>
      <c r="S131" s="43">
        <v>966.0</v>
      </c>
      <c r="T131" s="43">
        <v>869.0</v>
      </c>
      <c r="U131" s="43">
        <v>773.0</v>
      </c>
      <c r="V131" s="43">
        <v>724.0</v>
      </c>
      <c r="W131" s="43">
        <v>676.0</v>
      </c>
      <c r="X131" s="43">
        <v>628.0</v>
      </c>
      <c r="Y131" s="43">
        <v>579.0</v>
      </c>
      <c r="Z131" s="44">
        <v>483.0</v>
      </c>
      <c r="AA131" s="23" t="b">
        <f t="array" ref="AA131:AW131">IF($D131:$Z131 = $D130:$Z130,TRUE,FALSE)</f>
        <v>1</v>
      </c>
      <c r="AB131" s="23" t="b">
        <v>1</v>
      </c>
      <c r="AC131" s="23" t="b">
        <v>1</v>
      </c>
      <c r="AD131" s="23" t="b">
        <v>1</v>
      </c>
      <c r="AE131" s="23" t="b">
        <v>1</v>
      </c>
      <c r="AF131" s="23" t="b">
        <v>1</v>
      </c>
      <c r="AG131" s="23" t="b">
        <v>1</v>
      </c>
      <c r="AH131" s="23" t="b">
        <v>1</v>
      </c>
      <c r="AI131" s="23" t="b">
        <v>1</v>
      </c>
      <c r="AJ131" s="23" t="b">
        <v>1</v>
      </c>
      <c r="AK131" s="23" t="b">
        <v>1</v>
      </c>
      <c r="AL131" s="23" t="b">
        <v>1</v>
      </c>
      <c r="AM131" s="23" t="b">
        <v>1</v>
      </c>
      <c r="AN131" s="23" t="b">
        <v>1</v>
      </c>
      <c r="AO131" s="23" t="b">
        <v>1</v>
      </c>
      <c r="AP131" s="23" t="b">
        <v>1</v>
      </c>
      <c r="AQ131" s="23" t="b">
        <v>1</v>
      </c>
      <c r="AR131" s="23" t="b">
        <v>1</v>
      </c>
      <c r="AS131" s="23" t="b">
        <v>1</v>
      </c>
      <c r="AT131" s="23" t="b">
        <v>1</v>
      </c>
      <c r="AU131" s="23" t="b">
        <v>1</v>
      </c>
      <c r="AV131" s="23" t="b">
        <v>1</v>
      </c>
      <c r="AW131" s="23" t="b">
        <v>1</v>
      </c>
      <c r="AX131" s="23"/>
      <c r="AY131" s="23"/>
      <c r="AZ131" s="23"/>
      <c r="BA131" s="23"/>
      <c r="BB131" s="23"/>
      <c r="BC131" s="23"/>
      <c r="BD131" s="23"/>
      <c r="BE131" s="23"/>
      <c r="BF131" s="23"/>
      <c r="BG131" s="23"/>
      <c r="BH131" s="23"/>
    </row>
    <row r="132">
      <c r="A132" s="45"/>
      <c r="B132" s="46" t="s">
        <v>33</v>
      </c>
      <c r="C132" s="47"/>
      <c r="D132" s="48">
        <f t="array" ref="D132:Z132">IFERROR(ROUND(D130:Z130 / $E130 * 100,0),"")</f>
        <v>300</v>
      </c>
      <c r="E132" s="49">
        <v>100.0</v>
      </c>
      <c r="F132" s="50">
        <v>96.0</v>
      </c>
      <c r="G132" s="50">
        <v>92.0</v>
      </c>
      <c r="H132" s="50">
        <v>88.0</v>
      </c>
      <c r="I132" s="50">
        <v>84.0</v>
      </c>
      <c r="J132" s="50">
        <v>80.0</v>
      </c>
      <c r="K132" s="50">
        <v>75.0</v>
      </c>
      <c r="L132" s="51">
        <v>70.0</v>
      </c>
      <c r="M132" s="51">
        <v>65.0</v>
      </c>
      <c r="N132" s="51">
        <v>60.0</v>
      </c>
      <c r="O132" s="51">
        <v>55.0</v>
      </c>
      <c r="P132" s="51">
        <v>45.0</v>
      </c>
      <c r="Q132" s="51">
        <v>35.0</v>
      </c>
      <c r="R132" s="51">
        <v>25.0</v>
      </c>
      <c r="S132" s="51">
        <v>20.0</v>
      </c>
      <c r="T132" s="51">
        <v>18.0</v>
      </c>
      <c r="U132" s="51">
        <v>16.0</v>
      </c>
      <c r="V132" s="51">
        <v>15.0</v>
      </c>
      <c r="W132" s="51">
        <v>14.0</v>
      </c>
      <c r="X132" s="51">
        <v>13.0</v>
      </c>
      <c r="Y132" s="51">
        <v>12.0</v>
      </c>
      <c r="Z132" s="52">
        <v>10.0</v>
      </c>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row>
    <row r="133">
      <c r="A133" s="53">
        <v>44.0</v>
      </c>
      <c r="B133" s="54" t="s">
        <v>31</v>
      </c>
      <c r="C133" s="55"/>
      <c r="D133" s="56">
        <f t="array" ref="D133">INDEX(RecipeMappedExp.csv!$B$4:$B$103,$A133,1)</f>
        <v>15147</v>
      </c>
      <c r="E133" s="57">
        <f t="array" ref="E133">IFERROR(INDEX(RecipeMappedExp.csv!$C$4:$X$103,$A133,1 + E$1),"")</f>
        <v>5049</v>
      </c>
      <c r="F133" s="58">
        <f t="array" ref="F133">IFERROR(INDEX(RecipeMappedExp.csv!$C$4:$X$103,$A133,1 + F$1),"")</f>
        <v>4847</v>
      </c>
      <c r="G133" s="58">
        <f t="array" ref="G133">IFERROR(INDEX(RecipeMappedExp.csv!$C$4:$X$103,$A133,1 + G$1),"")</f>
        <v>4645</v>
      </c>
      <c r="H133" s="58">
        <f t="array" ref="H133">IFERROR(INDEX(RecipeMappedExp.csv!$C$4:$X$103,$A133,1 + H$1),"")</f>
        <v>4443</v>
      </c>
      <c r="I133" s="59">
        <f t="array" ref="I133">IFERROR(INDEX(RecipeMappedExp.csv!$C$4:$X$103,$A133,1 + I$1),"")</f>
        <v>4241</v>
      </c>
      <c r="J133" s="58">
        <f t="array" ref="J133">IFERROR(INDEX(RecipeMappedExp.csv!$C$4:$X$103,$A133,1 + J$1),"")</f>
        <v>4039</v>
      </c>
      <c r="K133" s="58">
        <f t="array" ref="K133">IFERROR(INDEX(RecipeMappedExp.csv!$C$4:$X$103,$A133,1 + K$1),"")</f>
        <v>3786</v>
      </c>
      <c r="L133" s="60">
        <f t="array" ref="L133">IFERROR(INDEX(RecipeMappedExp.csv!$C$4:$X$103,$A133,1 + L$1),"")</f>
        <v>3534</v>
      </c>
      <c r="M133" s="59">
        <f t="array" ref="M133">IFERROR(INDEX(RecipeMappedExp.csv!$C$4:$X$103,$A133,1 + M$1),"")</f>
        <v>3281</v>
      </c>
      <c r="N133" s="60">
        <f t="array" ref="N133">IFERROR(INDEX(RecipeMappedExp.csv!$C$4:$X$103,$A133,1 + N$1),"")</f>
        <v>3029</v>
      </c>
      <c r="O133" s="60">
        <f t="array" ref="O133">IFERROR(INDEX(RecipeMappedExp.csv!$C$4:$X$103,$A133,1 + O$1),"")</f>
        <v>2776</v>
      </c>
      <c r="P133" s="60">
        <f t="array" ref="P133">IFERROR(INDEX(RecipeMappedExp.csv!$C$4:$X$103,$A133,1 + P$1),"")</f>
        <v>2272</v>
      </c>
      <c r="Q133" s="60">
        <f t="array" ref="Q133">IFERROR(INDEX(RecipeMappedExp.csv!$C$4:$X$103,$A133,1 + Q$1),"")</f>
        <v>1767</v>
      </c>
      <c r="R133" s="60">
        <f t="array" ref="R133">IFERROR(INDEX(RecipeMappedExp.csv!$C$4:$X$103,$A133,1 + R$1),"")</f>
        <v>1262</v>
      </c>
      <c r="S133" s="60">
        <f t="array" ref="S133">IFERROR(INDEX(RecipeMappedExp.csv!$C$4:$X$103,$A133,1 + S$1),"")</f>
        <v>1009</v>
      </c>
      <c r="T133" s="60">
        <f t="array" ref="T133">IFERROR(INDEX(RecipeMappedExp.csv!$C$4:$X$103,$A133,1 + T$1),"")</f>
        <v>908</v>
      </c>
      <c r="U133" s="60">
        <f t="array" ref="U133">IFERROR(INDEX(RecipeMappedExp.csv!$C$4:$X$103,$A133,1 + U$1),"")</f>
        <v>807</v>
      </c>
      <c r="V133" s="60">
        <f t="array" ref="V133">IFERROR(INDEX(RecipeMappedExp.csv!$C$4:$X$103,$A133,1 + V$1),"")</f>
        <v>757</v>
      </c>
      <c r="W133" s="61">
        <f t="array" ref="W133">IFERROR(INDEX(RecipeMappedExp.csv!$C$4:$X$103,$A133,1 + W$1),"")</f>
        <v>706</v>
      </c>
      <c r="X133" s="60">
        <f t="array" ref="X133">IFERROR(INDEX(RecipeMappedExp.csv!$C$4:$X$103,$A133,1 + X$1),"")</f>
        <v>656</v>
      </c>
      <c r="Y133" s="58">
        <f t="array" ref="Y133">IFERROR(INDEX(RecipeMappedExp.csv!$C$4:$X$103,$A133,1 + Y$1),"")</f>
        <v>605</v>
      </c>
      <c r="Z133" s="62">
        <f t="array" ref="Z133">IFERROR(INDEX(RecipeMappedExp.csv!$C$4:$X$103,$A133,1 + Z$1),"")</f>
        <v>504</v>
      </c>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row>
    <row r="134">
      <c r="A134" s="16"/>
      <c r="B134" s="17" t="s">
        <v>32</v>
      </c>
      <c r="C134" s="18"/>
      <c r="D134" s="42">
        <f>D133</f>
        <v>15147</v>
      </c>
      <c r="E134" s="20">
        <f t="array" ref="E134:Z134">FLOOR($D133 / 3 * $E$2:$Z$2 / 100,1)</f>
        <v>5049</v>
      </c>
      <c r="F134" s="21">
        <v>4847.0</v>
      </c>
      <c r="G134" s="21">
        <v>4645.0</v>
      </c>
      <c r="H134" s="21">
        <v>4443.0</v>
      </c>
      <c r="I134" s="21">
        <v>4241.0</v>
      </c>
      <c r="J134" s="21">
        <v>4039.0</v>
      </c>
      <c r="K134" s="21">
        <v>3786.0</v>
      </c>
      <c r="L134" s="43">
        <v>3534.0</v>
      </c>
      <c r="M134" s="43">
        <v>3281.0</v>
      </c>
      <c r="N134" s="43">
        <v>3029.0</v>
      </c>
      <c r="O134" s="43">
        <v>2776.0</v>
      </c>
      <c r="P134" s="43">
        <v>2272.0</v>
      </c>
      <c r="Q134" s="43">
        <v>1767.0</v>
      </c>
      <c r="R134" s="43">
        <v>1262.0</v>
      </c>
      <c r="S134" s="43">
        <v>1009.0</v>
      </c>
      <c r="T134" s="43">
        <v>908.0</v>
      </c>
      <c r="U134" s="43">
        <v>807.0</v>
      </c>
      <c r="V134" s="43">
        <v>757.0</v>
      </c>
      <c r="W134" s="43">
        <v>706.0</v>
      </c>
      <c r="X134" s="43">
        <v>656.0</v>
      </c>
      <c r="Y134" s="43">
        <v>605.0</v>
      </c>
      <c r="Z134" s="44">
        <v>504.0</v>
      </c>
      <c r="AA134" s="23" t="b">
        <f t="array" ref="AA134:AW134">IF($D134:$Z134 = $D133:$Z133,TRUE,FALSE)</f>
        <v>1</v>
      </c>
      <c r="AB134" s="23" t="b">
        <v>1</v>
      </c>
      <c r="AC134" s="23" t="b">
        <v>1</v>
      </c>
      <c r="AD134" s="23" t="b">
        <v>1</v>
      </c>
      <c r="AE134" s="23" t="b">
        <v>1</v>
      </c>
      <c r="AF134" s="23" t="b">
        <v>1</v>
      </c>
      <c r="AG134" s="23" t="b">
        <v>1</v>
      </c>
      <c r="AH134" s="23" t="b">
        <v>1</v>
      </c>
      <c r="AI134" s="23" t="b">
        <v>1</v>
      </c>
      <c r="AJ134" s="23" t="b">
        <v>1</v>
      </c>
      <c r="AK134" s="23" t="b">
        <v>1</v>
      </c>
      <c r="AL134" s="23" t="b">
        <v>1</v>
      </c>
      <c r="AM134" s="23" t="b">
        <v>1</v>
      </c>
      <c r="AN134" s="23" t="b">
        <v>1</v>
      </c>
      <c r="AO134" s="23" t="b">
        <v>1</v>
      </c>
      <c r="AP134" s="23" t="b">
        <v>1</v>
      </c>
      <c r="AQ134" s="23" t="b">
        <v>1</v>
      </c>
      <c r="AR134" s="23" t="b">
        <v>1</v>
      </c>
      <c r="AS134" s="23" t="b">
        <v>1</v>
      </c>
      <c r="AT134" s="23" t="b">
        <v>1</v>
      </c>
      <c r="AU134" s="23" t="b">
        <v>1</v>
      </c>
      <c r="AV134" s="23" t="b">
        <v>1</v>
      </c>
      <c r="AW134" s="23" t="b">
        <v>1</v>
      </c>
      <c r="AX134" s="23"/>
      <c r="AY134" s="23"/>
      <c r="AZ134" s="23"/>
      <c r="BA134" s="23"/>
      <c r="BB134" s="23"/>
      <c r="BC134" s="23"/>
      <c r="BD134" s="23"/>
      <c r="BE134" s="23"/>
      <c r="BF134" s="23"/>
      <c r="BG134" s="23"/>
      <c r="BH134" s="23"/>
    </row>
    <row r="135">
      <c r="A135" s="45"/>
      <c r="B135" s="46" t="s">
        <v>33</v>
      </c>
      <c r="C135" s="47"/>
      <c r="D135" s="48">
        <f t="array" ref="D135:Z135">IFERROR(ROUND(D133:Z133 / $E133 * 100,0),"")</f>
        <v>300</v>
      </c>
      <c r="E135" s="49">
        <v>100.0</v>
      </c>
      <c r="F135" s="50">
        <v>96.0</v>
      </c>
      <c r="G135" s="50">
        <v>92.0</v>
      </c>
      <c r="H135" s="50">
        <v>88.0</v>
      </c>
      <c r="I135" s="50">
        <v>84.0</v>
      </c>
      <c r="J135" s="50">
        <v>80.0</v>
      </c>
      <c r="K135" s="50">
        <v>75.0</v>
      </c>
      <c r="L135" s="51">
        <v>70.0</v>
      </c>
      <c r="M135" s="51">
        <v>65.0</v>
      </c>
      <c r="N135" s="51">
        <v>60.0</v>
      </c>
      <c r="O135" s="51">
        <v>55.0</v>
      </c>
      <c r="P135" s="51">
        <v>45.0</v>
      </c>
      <c r="Q135" s="51">
        <v>35.0</v>
      </c>
      <c r="R135" s="51">
        <v>25.0</v>
      </c>
      <c r="S135" s="51">
        <v>20.0</v>
      </c>
      <c r="T135" s="51">
        <v>18.0</v>
      </c>
      <c r="U135" s="51">
        <v>16.0</v>
      </c>
      <c r="V135" s="51">
        <v>15.0</v>
      </c>
      <c r="W135" s="51">
        <v>14.0</v>
      </c>
      <c r="X135" s="51">
        <v>13.0</v>
      </c>
      <c r="Y135" s="51">
        <v>12.0</v>
      </c>
      <c r="Z135" s="52">
        <v>10.0</v>
      </c>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row>
    <row r="136">
      <c r="A136" s="53">
        <v>45.0</v>
      </c>
      <c r="B136" s="54" t="s">
        <v>31</v>
      </c>
      <c r="C136" s="55"/>
      <c r="D136" s="56">
        <f t="array" ref="D136">INDEX(RecipeMappedExp.csv!$B$4:$B$103,$A136,1)</f>
        <v>15795</v>
      </c>
      <c r="E136" s="57">
        <f t="array" ref="E136">IFERROR(INDEX(RecipeMappedExp.csv!$C$4:$X$103,$A136,1 + E$1),"")</f>
        <v>5265</v>
      </c>
      <c r="F136" s="58">
        <f t="array" ref="F136">IFERROR(INDEX(RecipeMappedExp.csv!$C$4:$X$103,$A136,1 + F$1),"")</f>
        <v>5054</v>
      </c>
      <c r="G136" s="58">
        <f t="array" ref="G136">IFERROR(INDEX(RecipeMappedExp.csv!$C$4:$X$103,$A136,1 + G$1),"")</f>
        <v>4843</v>
      </c>
      <c r="H136" s="58">
        <f t="array" ref="H136">IFERROR(INDEX(RecipeMappedExp.csv!$C$4:$X$103,$A136,1 + H$1),"")</f>
        <v>4633</v>
      </c>
      <c r="I136" s="59">
        <f t="array" ref="I136">IFERROR(INDEX(RecipeMappedExp.csv!$C$4:$X$103,$A136,1 + I$1),"")</f>
        <v>4422</v>
      </c>
      <c r="J136" s="58">
        <f t="array" ref="J136">IFERROR(INDEX(RecipeMappedExp.csv!$C$4:$X$103,$A136,1 + J$1),"")</f>
        <v>4212</v>
      </c>
      <c r="K136" s="58">
        <f t="array" ref="K136">IFERROR(INDEX(RecipeMappedExp.csv!$C$4:$X$103,$A136,1 + K$1),"")</f>
        <v>3948</v>
      </c>
      <c r="L136" s="60">
        <f t="array" ref="L136">IFERROR(INDEX(RecipeMappedExp.csv!$C$4:$X$103,$A136,1 + L$1),"")</f>
        <v>3685</v>
      </c>
      <c r="M136" s="59">
        <f t="array" ref="M136">IFERROR(INDEX(RecipeMappedExp.csv!$C$4:$X$103,$A136,1 + M$1),"")</f>
        <v>3422</v>
      </c>
      <c r="N136" s="60">
        <f t="array" ref="N136">IFERROR(INDEX(RecipeMappedExp.csv!$C$4:$X$103,$A136,1 + N$1),"")</f>
        <v>3159</v>
      </c>
      <c r="O136" s="60">
        <f t="array" ref="O136">IFERROR(INDEX(RecipeMappedExp.csv!$C$4:$X$103,$A136,1 + O$1),"")</f>
        <v>2895</v>
      </c>
      <c r="P136" s="60">
        <f t="array" ref="P136">IFERROR(INDEX(RecipeMappedExp.csv!$C$4:$X$103,$A136,1 + P$1),"")</f>
        <v>2369</v>
      </c>
      <c r="Q136" s="60">
        <f t="array" ref="Q136">IFERROR(INDEX(RecipeMappedExp.csv!$C$4:$X$103,$A136,1 + Q$1),"")</f>
        <v>1842</v>
      </c>
      <c r="R136" s="60">
        <f t="array" ref="R136">IFERROR(INDEX(RecipeMappedExp.csv!$C$4:$X$103,$A136,1 + R$1),"")</f>
        <v>1316</v>
      </c>
      <c r="S136" s="60">
        <f t="array" ref="S136">IFERROR(INDEX(RecipeMappedExp.csv!$C$4:$X$103,$A136,1 + S$1),"")</f>
        <v>1053</v>
      </c>
      <c r="T136" s="60">
        <f t="array" ref="T136">IFERROR(INDEX(RecipeMappedExp.csv!$C$4:$X$103,$A136,1 + T$1),"")</f>
        <v>947</v>
      </c>
      <c r="U136" s="60">
        <f t="array" ref="U136">IFERROR(INDEX(RecipeMappedExp.csv!$C$4:$X$103,$A136,1 + U$1),"")</f>
        <v>842</v>
      </c>
      <c r="V136" s="60">
        <f t="array" ref="V136">IFERROR(INDEX(RecipeMappedExp.csv!$C$4:$X$103,$A136,1 + V$1),"")</f>
        <v>789</v>
      </c>
      <c r="W136" s="61">
        <f t="array" ref="W136">IFERROR(INDEX(RecipeMappedExp.csv!$C$4:$X$103,$A136,1 + W$1),"")</f>
        <v>737</v>
      </c>
      <c r="X136" s="60">
        <f t="array" ref="X136">IFERROR(INDEX(RecipeMappedExp.csv!$C$4:$X$103,$A136,1 + X$1),"")</f>
        <v>684</v>
      </c>
      <c r="Y136" s="58">
        <f t="array" ref="Y136">IFERROR(INDEX(RecipeMappedExp.csv!$C$4:$X$103,$A136,1 + Y$1),"")</f>
        <v>631</v>
      </c>
      <c r="Z136" s="62">
        <f t="array" ref="Z136">IFERROR(INDEX(RecipeMappedExp.csv!$C$4:$X$103,$A136,1 + Z$1),"")</f>
        <v>526</v>
      </c>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row>
    <row r="137">
      <c r="A137" s="16"/>
      <c r="B137" s="17" t="s">
        <v>32</v>
      </c>
      <c r="C137" s="18"/>
      <c r="D137" s="42">
        <f>D136</f>
        <v>15795</v>
      </c>
      <c r="E137" s="20">
        <f t="array" ref="E137:Z137">FLOOR($D136 / 3 * $E$2:$Z$2 / 100,1)</f>
        <v>5265</v>
      </c>
      <c r="F137" s="21">
        <v>5054.0</v>
      </c>
      <c r="G137" s="21">
        <v>4843.0</v>
      </c>
      <c r="H137" s="21">
        <v>4633.0</v>
      </c>
      <c r="I137" s="21">
        <v>4422.0</v>
      </c>
      <c r="J137" s="21">
        <v>4212.0</v>
      </c>
      <c r="K137" s="21">
        <v>3948.0</v>
      </c>
      <c r="L137" s="43">
        <v>3685.0</v>
      </c>
      <c r="M137" s="43">
        <v>3422.0</v>
      </c>
      <c r="N137" s="43">
        <v>3159.0</v>
      </c>
      <c r="O137" s="43">
        <v>2895.0</v>
      </c>
      <c r="P137" s="43">
        <v>2369.0</v>
      </c>
      <c r="Q137" s="43">
        <v>1842.0</v>
      </c>
      <c r="R137" s="43">
        <v>1316.0</v>
      </c>
      <c r="S137" s="43">
        <v>1053.0</v>
      </c>
      <c r="T137" s="43">
        <v>947.0</v>
      </c>
      <c r="U137" s="43">
        <v>842.0</v>
      </c>
      <c r="V137" s="43">
        <v>789.0</v>
      </c>
      <c r="W137" s="43">
        <v>737.0</v>
      </c>
      <c r="X137" s="43">
        <v>684.0</v>
      </c>
      <c r="Y137" s="43">
        <v>631.0</v>
      </c>
      <c r="Z137" s="44">
        <v>526.0</v>
      </c>
      <c r="AA137" s="23" t="b">
        <f t="array" ref="AA137:AW137">IF($D137:$Z137 = $D136:$Z136,TRUE,FALSE)</f>
        <v>1</v>
      </c>
      <c r="AB137" s="23" t="b">
        <v>1</v>
      </c>
      <c r="AC137" s="23" t="b">
        <v>1</v>
      </c>
      <c r="AD137" s="23" t="b">
        <v>1</v>
      </c>
      <c r="AE137" s="23" t="b">
        <v>1</v>
      </c>
      <c r="AF137" s="23" t="b">
        <v>1</v>
      </c>
      <c r="AG137" s="23" t="b">
        <v>1</v>
      </c>
      <c r="AH137" s="23" t="b">
        <v>1</v>
      </c>
      <c r="AI137" s="23" t="b">
        <v>1</v>
      </c>
      <c r="AJ137" s="23" t="b">
        <v>1</v>
      </c>
      <c r="AK137" s="23" t="b">
        <v>1</v>
      </c>
      <c r="AL137" s="23" t="b">
        <v>1</v>
      </c>
      <c r="AM137" s="23" t="b">
        <v>1</v>
      </c>
      <c r="AN137" s="23" t="b">
        <v>1</v>
      </c>
      <c r="AO137" s="23" t="b">
        <v>1</v>
      </c>
      <c r="AP137" s="23" t="b">
        <v>1</v>
      </c>
      <c r="AQ137" s="23" t="b">
        <v>1</v>
      </c>
      <c r="AR137" s="23" t="b">
        <v>1</v>
      </c>
      <c r="AS137" s="23" t="b">
        <v>1</v>
      </c>
      <c r="AT137" s="23" t="b">
        <v>1</v>
      </c>
      <c r="AU137" s="23" t="b">
        <v>1</v>
      </c>
      <c r="AV137" s="23" t="b">
        <v>1</v>
      </c>
      <c r="AW137" s="23" t="b">
        <v>1</v>
      </c>
      <c r="AX137" s="23"/>
      <c r="AY137" s="23"/>
      <c r="AZ137" s="23"/>
      <c r="BA137" s="23"/>
      <c r="BB137" s="23"/>
      <c r="BC137" s="23"/>
      <c r="BD137" s="23"/>
      <c r="BE137" s="23"/>
      <c r="BF137" s="23"/>
      <c r="BG137" s="23"/>
      <c r="BH137" s="23"/>
    </row>
    <row r="138">
      <c r="A138" s="45"/>
      <c r="B138" s="46" t="s">
        <v>33</v>
      </c>
      <c r="C138" s="47"/>
      <c r="D138" s="48">
        <f t="array" ref="D138:Z138">IFERROR(ROUND(D136:Z136 / $E136 * 100,0),"")</f>
        <v>300</v>
      </c>
      <c r="E138" s="49">
        <v>100.0</v>
      </c>
      <c r="F138" s="50">
        <v>96.0</v>
      </c>
      <c r="G138" s="50">
        <v>92.0</v>
      </c>
      <c r="H138" s="50">
        <v>88.0</v>
      </c>
      <c r="I138" s="50">
        <v>84.0</v>
      </c>
      <c r="J138" s="50">
        <v>80.0</v>
      </c>
      <c r="K138" s="50">
        <v>75.0</v>
      </c>
      <c r="L138" s="51">
        <v>70.0</v>
      </c>
      <c r="M138" s="51">
        <v>65.0</v>
      </c>
      <c r="N138" s="51">
        <v>60.0</v>
      </c>
      <c r="O138" s="51">
        <v>55.0</v>
      </c>
      <c r="P138" s="51">
        <v>45.0</v>
      </c>
      <c r="Q138" s="51">
        <v>35.0</v>
      </c>
      <c r="R138" s="51">
        <v>25.0</v>
      </c>
      <c r="S138" s="51">
        <v>20.0</v>
      </c>
      <c r="T138" s="51">
        <v>18.0</v>
      </c>
      <c r="U138" s="51">
        <v>16.0</v>
      </c>
      <c r="V138" s="51">
        <v>15.0</v>
      </c>
      <c r="W138" s="51">
        <v>14.0</v>
      </c>
      <c r="X138" s="51">
        <v>13.0</v>
      </c>
      <c r="Y138" s="51">
        <v>12.0</v>
      </c>
      <c r="Z138" s="52">
        <v>10.0</v>
      </c>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row>
    <row r="139">
      <c r="A139" s="53">
        <v>46.0</v>
      </c>
      <c r="B139" s="54" t="s">
        <v>31</v>
      </c>
      <c r="C139" s="55"/>
      <c r="D139" s="56">
        <f t="array" ref="D139">INDEX(RecipeMappedExp.csv!$B$4:$B$103,$A139,1)</f>
        <v>17334</v>
      </c>
      <c r="E139" s="57">
        <f t="array" ref="E139">IFERROR(INDEX(RecipeMappedExp.csv!$C$4:$X$103,$A139,1 + E$1),"")</f>
        <v>5778</v>
      </c>
      <c r="F139" s="58">
        <f t="array" ref="F139">IFERROR(INDEX(RecipeMappedExp.csv!$C$4:$X$103,$A139,1 + F$1),"")</f>
        <v>5546</v>
      </c>
      <c r="G139" s="58">
        <f t="array" ref="G139">IFERROR(INDEX(RecipeMappedExp.csv!$C$4:$X$103,$A139,1 + G$1),"")</f>
        <v>5315</v>
      </c>
      <c r="H139" s="58">
        <f t="array" ref="H139">IFERROR(INDEX(RecipeMappedExp.csv!$C$4:$X$103,$A139,1 + H$1),"")</f>
        <v>5084</v>
      </c>
      <c r="I139" s="59">
        <f t="array" ref="I139">IFERROR(INDEX(RecipeMappedExp.csv!$C$4:$X$103,$A139,1 + I$1),"")</f>
        <v>4853</v>
      </c>
      <c r="J139" s="58">
        <f t="array" ref="J139">IFERROR(INDEX(RecipeMappedExp.csv!$C$4:$X$103,$A139,1 + J$1),"")</f>
        <v>4622</v>
      </c>
      <c r="K139" s="58">
        <f t="array" ref="K139">IFERROR(INDEX(RecipeMappedExp.csv!$C$4:$X$103,$A139,1 + K$1),"")</f>
        <v>4333</v>
      </c>
      <c r="L139" s="60">
        <f t="array" ref="L139">IFERROR(INDEX(RecipeMappedExp.csv!$C$4:$X$103,$A139,1 + L$1),"")</f>
        <v>4044</v>
      </c>
      <c r="M139" s="59">
        <f t="array" ref="M139">IFERROR(INDEX(RecipeMappedExp.csv!$C$4:$X$103,$A139,1 + M$1),"")</f>
        <v>3755</v>
      </c>
      <c r="N139" s="60">
        <f t="array" ref="N139">IFERROR(INDEX(RecipeMappedExp.csv!$C$4:$X$103,$A139,1 + N$1),"")</f>
        <v>3466</v>
      </c>
      <c r="O139" s="60">
        <f t="array" ref="O139">IFERROR(INDEX(RecipeMappedExp.csv!$C$4:$X$103,$A139,1 + O$1),"")</f>
        <v>3177</v>
      </c>
      <c r="P139" s="60">
        <f t="array" ref="P139">IFERROR(INDEX(RecipeMappedExp.csv!$C$4:$X$103,$A139,1 + P$1),"")</f>
        <v>2600</v>
      </c>
      <c r="Q139" s="60">
        <f t="array" ref="Q139">IFERROR(INDEX(RecipeMappedExp.csv!$C$4:$X$103,$A139,1 + Q$1),"")</f>
        <v>2022</v>
      </c>
      <c r="R139" s="60">
        <f t="array" ref="R139">IFERROR(INDEX(RecipeMappedExp.csv!$C$4:$X$103,$A139,1 + R$1),"")</f>
        <v>1444</v>
      </c>
      <c r="S139" s="60">
        <f t="array" ref="S139">IFERROR(INDEX(RecipeMappedExp.csv!$C$4:$X$103,$A139,1 + S$1),"")</f>
        <v>1155</v>
      </c>
      <c r="T139" s="60">
        <f t="array" ref="T139">IFERROR(INDEX(RecipeMappedExp.csv!$C$4:$X$103,$A139,1 + T$1),"")</f>
        <v>1040</v>
      </c>
      <c r="U139" s="60">
        <f t="array" ref="U139">IFERROR(INDEX(RecipeMappedExp.csv!$C$4:$X$103,$A139,1 + U$1),"")</f>
        <v>924</v>
      </c>
      <c r="V139" s="60">
        <f t="array" ref="V139">IFERROR(INDEX(RecipeMappedExp.csv!$C$4:$X$103,$A139,1 + V$1),"")</f>
        <v>866</v>
      </c>
      <c r="W139" s="61">
        <f t="array" ref="W139">IFERROR(INDEX(RecipeMappedExp.csv!$C$4:$X$103,$A139,1 + W$1),"")</f>
        <v>808</v>
      </c>
      <c r="X139" s="60">
        <f t="array" ref="X139">IFERROR(INDEX(RecipeMappedExp.csv!$C$4:$X$103,$A139,1 + X$1),"")</f>
        <v>751</v>
      </c>
      <c r="Y139" s="58">
        <f t="array" ref="Y139">IFERROR(INDEX(RecipeMappedExp.csv!$C$4:$X$103,$A139,1 + Y$1),"")</f>
        <v>693</v>
      </c>
      <c r="Z139" s="62">
        <f t="array" ref="Z139">IFERROR(INDEX(RecipeMappedExp.csv!$C$4:$X$103,$A139,1 + Z$1),"")</f>
        <v>577</v>
      </c>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row>
    <row r="140">
      <c r="A140" s="16"/>
      <c r="B140" s="17" t="s">
        <v>32</v>
      </c>
      <c r="C140" s="18"/>
      <c r="D140" s="42">
        <f>D139</f>
        <v>17334</v>
      </c>
      <c r="E140" s="20">
        <f t="array" ref="E140:Z140">FLOOR($D139 / 3 * $E$2:$Z$2 / 100,1)</f>
        <v>5778</v>
      </c>
      <c r="F140" s="21">
        <v>5546.0</v>
      </c>
      <c r="G140" s="21">
        <v>5315.0</v>
      </c>
      <c r="H140" s="21">
        <v>5084.0</v>
      </c>
      <c r="I140" s="21">
        <v>4853.0</v>
      </c>
      <c r="J140" s="21">
        <v>4622.0</v>
      </c>
      <c r="K140" s="21">
        <v>4333.0</v>
      </c>
      <c r="L140" s="43">
        <v>4044.0</v>
      </c>
      <c r="M140" s="43">
        <v>3755.0</v>
      </c>
      <c r="N140" s="43">
        <v>3466.0</v>
      </c>
      <c r="O140" s="43">
        <v>3177.0</v>
      </c>
      <c r="P140" s="43">
        <v>2600.0</v>
      </c>
      <c r="Q140" s="43">
        <v>2022.0</v>
      </c>
      <c r="R140" s="43">
        <v>1444.0</v>
      </c>
      <c r="S140" s="43">
        <v>1155.0</v>
      </c>
      <c r="T140" s="43">
        <v>1040.0</v>
      </c>
      <c r="U140" s="43">
        <v>924.0</v>
      </c>
      <c r="V140" s="43">
        <v>866.0</v>
      </c>
      <c r="W140" s="43">
        <v>808.0</v>
      </c>
      <c r="X140" s="43">
        <v>751.0</v>
      </c>
      <c r="Y140" s="43">
        <v>693.0</v>
      </c>
      <c r="Z140" s="44">
        <v>577.0</v>
      </c>
      <c r="AA140" s="23" t="b">
        <f t="array" ref="AA140:AW140">IF($D140:$Z140 = $D139:$Z139,TRUE,FALSE)</f>
        <v>1</v>
      </c>
      <c r="AB140" s="23" t="b">
        <v>1</v>
      </c>
      <c r="AC140" s="23" t="b">
        <v>1</v>
      </c>
      <c r="AD140" s="23" t="b">
        <v>1</v>
      </c>
      <c r="AE140" s="23" t="b">
        <v>1</v>
      </c>
      <c r="AF140" s="23" t="b">
        <v>1</v>
      </c>
      <c r="AG140" s="23" t="b">
        <v>1</v>
      </c>
      <c r="AH140" s="23" t="b">
        <v>1</v>
      </c>
      <c r="AI140" s="23" t="b">
        <v>1</v>
      </c>
      <c r="AJ140" s="23" t="b">
        <v>1</v>
      </c>
      <c r="AK140" s="23" t="b">
        <v>1</v>
      </c>
      <c r="AL140" s="23" t="b">
        <v>1</v>
      </c>
      <c r="AM140" s="23" t="b">
        <v>1</v>
      </c>
      <c r="AN140" s="23" t="b">
        <v>1</v>
      </c>
      <c r="AO140" s="23" t="b">
        <v>1</v>
      </c>
      <c r="AP140" s="23" t="b">
        <v>1</v>
      </c>
      <c r="AQ140" s="23" t="b">
        <v>1</v>
      </c>
      <c r="AR140" s="23" t="b">
        <v>1</v>
      </c>
      <c r="AS140" s="23" t="b">
        <v>1</v>
      </c>
      <c r="AT140" s="23" t="b">
        <v>1</v>
      </c>
      <c r="AU140" s="23" t="b">
        <v>1</v>
      </c>
      <c r="AV140" s="23" t="b">
        <v>1</v>
      </c>
      <c r="AW140" s="23" t="b">
        <v>1</v>
      </c>
      <c r="AX140" s="23"/>
      <c r="AY140" s="23"/>
      <c r="AZ140" s="23"/>
      <c r="BA140" s="23"/>
      <c r="BB140" s="23"/>
      <c r="BC140" s="23"/>
      <c r="BD140" s="23"/>
      <c r="BE140" s="23"/>
      <c r="BF140" s="23"/>
      <c r="BG140" s="23"/>
      <c r="BH140" s="23"/>
    </row>
    <row r="141">
      <c r="A141" s="45"/>
      <c r="B141" s="46" t="s">
        <v>33</v>
      </c>
      <c r="C141" s="47"/>
      <c r="D141" s="48">
        <f t="array" ref="D141:Z141">IFERROR(ROUND(D139:Z139 / $E139 * 100,0),"")</f>
        <v>300</v>
      </c>
      <c r="E141" s="49">
        <v>100.0</v>
      </c>
      <c r="F141" s="50">
        <v>96.0</v>
      </c>
      <c r="G141" s="50">
        <v>92.0</v>
      </c>
      <c r="H141" s="50">
        <v>88.0</v>
      </c>
      <c r="I141" s="50">
        <v>84.0</v>
      </c>
      <c r="J141" s="50">
        <v>80.0</v>
      </c>
      <c r="K141" s="50">
        <v>75.0</v>
      </c>
      <c r="L141" s="51">
        <v>70.0</v>
      </c>
      <c r="M141" s="51">
        <v>65.0</v>
      </c>
      <c r="N141" s="51">
        <v>60.0</v>
      </c>
      <c r="O141" s="51">
        <v>55.0</v>
      </c>
      <c r="P141" s="51">
        <v>45.0</v>
      </c>
      <c r="Q141" s="51">
        <v>35.0</v>
      </c>
      <c r="R141" s="51">
        <v>25.0</v>
      </c>
      <c r="S141" s="51">
        <v>20.0</v>
      </c>
      <c r="T141" s="51">
        <v>18.0</v>
      </c>
      <c r="U141" s="51">
        <v>16.0</v>
      </c>
      <c r="V141" s="51">
        <v>15.0</v>
      </c>
      <c r="W141" s="51">
        <v>14.0</v>
      </c>
      <c r="X141" s="51">
        <v>13.0</v>
      </c>
      <c r="Y141" s="51">
        <v>12.0</v>
      </c>
      <c r="Z141" s="52">
        <v>10.0</v>
      </c>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row>
    <row r="142">
      <c r="A142" s="53">
        <v>47.0</v>
      </c>
      <c r="B142" s="54" t="s">
        <v>31</v>
      </c>
      <c r="C142" s="55"/>
      <c r="D142" s="56">
        <f t="array" ref="D142">INDEX(RecipeMappedExp.csv!$B$4:$B$103,$A142,1)</f>
        <v>18549</v>
      </c>
      <c r="E142" s="57">
        <f t="array" ref="E142">IFERROR(INDEX(RecipeMappedExp.csv!$C$4:$X$103,$A142,1 + E$1),"")</f>
        <v>6183</v>
      </c>
      <c r="F142" s="58">
        <f t="array" ref="F142">IFERROR(INDEX(RecipeMappedExp.csv!$C$4:$X$103,$A142,1 + F$1),"")</f>
        <v>5935</v>
      </c>
      <c r="G142" s="58">
        <f t="array" ref="G142">IFERROR(INDEX(RecipeMappedExp.csv!$C$4:$X$103,$A142,1 + G$1),"")</f>
        <v>5688</v>
      </c>
      <c r="H142" s="58">
        <f t="array" ref="H142">IFERROR(INDEX(RecipeMappedExp.csv!$C$4:$X$103,$A142,1 + H$1),"")</f>
        <v>5441</v>
      </c>
      <c r="I142" s="59">
        <f t="array" ref="I142">IFERROR(INDEX(RecipeMappedExp.csv!$C$4:$X$103,$A142,1 + I$1),"")</f>
        <v>5193</v>
      </c>
      <c r="J142" s="58">
        <f t="array" ref="J142">IFERROR(INDEX(RecipeMappedExp.csv!$C$4:$X$103,$A142,1 + J$1),"")</f>
        <v>4946</v>
      </c>
      <c r="K142" s="58">
        <f t="array" ref="K142">IFERROR(INDEX(RecipeMappedExp.csv!$C$4:$X$103,$A142,1 + K$1),"")</f>
        <v>4637</v>
      </c>
      <c r="L142" s="60">
        <f t="array" ref="L142">IFERROR(INDEX(RecipeMappedExp.csv!$C$4:$X$103,$A142,1 + L$1),"")</f>
        <v>4328</v>
      </c>
      <c r="M142" s="59">
        <f t="array" ref="M142">IFERROR(INDEX(RecipeMappedExp.csv!$C$4:$X$103,$A142,1 + M$1),"")</f>
        <v>4018</v>
      </c>
      <c r="N142" s="60">
        <f t="array" ref="N142">IFERROR(INDEX(RecipeMappedExp.csv!$C$4:$X$103,$A142,1 + N$1),"")</f>
        <v>3709</v>
      </c>
      <c r="O142" s="60">
        <f t="array" ref="O142">IFERROR(INDEX(RecipeMappedExp.csv!$C$4:$X$103,$A142,1 + O$1),"")</f>
        <v>3400</v>
      </c>
      <c r="P142" s="60">
        <f t="array" ref="P142">IFERROR(INDEX(RecipeMappedExp.csv!$C$4:$X$103,$A142,1 + P$1),"")</f>
        <v>2782</v>
      </c>
      <c r="Q142" s="60">
        <f t="array" ref="Q142">IFERROR(INDEX(RecipeMappedExp.csv!$C$4:$X$103,$A142,1 + Q$1),"")</f>
        <v>2164</v>
      </c>
      <c r="R142" s="60">
        <f t="array" ref="R142">IFERROR(INDEX(RecipeMappedExp.csv!$C$4:$X$103,$A142,1 + R$1),"")</f>
        <v>1545</v>
      </c>
      <c r="S142" s="60">
        <f t="array" ref="S142">IFERROR(INDEX(RecipeMappedExp.csv!$C$4:$X$103,$A142,1 + S$1),"")</f>
        <v>1236</v>
      </c>
      <c r="T142" s="60">
        <f t="array" ref="T142">IFERROR(INDEX(RecipeMappedExp.csv!$C$4:$X$103,$A142,1 + T$1),"")</f>
        <v>1112</v>
      </c>
      <c r="U142" s="60">
        <f t="array" ref="U142">IFERROR(INDEX(RecipeMappedExp.csv!$C$4:$X$103,$A142,1 + U$1),"")</f>
        <v>989</v>
      </c>
      <c r="V142" s="60">
        <f t="array" ref="V142">IFERROR(INDEX(RecipeMappedExp.csv!$C$4:$X$103,$A142,1 + V$1),"")</f>
        <v>927</v>
      </c>
      <c r="W142" s="61">
        <f t="array" ref="W142">IFERROR(INDEX(RecipeMappedExp.csv!$C$4:$X$103,$A142,1 + W$1),"")</f>
        <v>865</v>
      </c>
      <c r="X142" s="60">
        <f t="array" ref="X142">IFERROR(INDEX(RecipeMappedExp.csv!$C$4:$X$103,$A142,1 + X$1),"")</f>
        <v>803</v>
      </c>
      <c r="Y142" s="58">
        <f t="array" ref="Y142">IFERROR(INDEX(RecipeMappedExp.csv!$C$4:$X$103,$A142,1 + Y$1),"")</f>
        <v>741</v>
      </c>
      <c r="Z142" s="62">
        <f t="array" ref="Z142">IFERROR(INDEX(RecipeMappedExp.csv!$C$4:$X$103,$A142,1 + Z$1),"")</f>
        <v>618</v>
      </c>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row>
    <row r="143">
      <c r="A143" s="16"/>
      <c r="B143" s="17" t="s">
        <v>32</v>
      </c>
      <c r="C143" s="18"/>
      <c r="D143" s="42">
        <f>D142</f>
        <v>18549</v>
      </c>
      <c r="E143" s="20">
        <f t="array" ref="E143:Z143">FLOOR($D142 / 3 * $E$2:$Z$2 / 100,1)</f>
        <v>6183</v>
      </c>
      <c r="F143" s="21">
        <v>5935.0</v>
      </c>
      <c r="G143" s="21">
        <v>5688.0</v>
      </c>
      <c r="H143" s="21">
        <v>5441.0</v>
      </c>
      <c r="I143" s="21">
        <v>5193.0</v>
      </c>
      <c r="J143" s="21">
        <v>4946.0</v>
      </c>
      <c r="K143" s="21">
        <v>4637.0</v>
      </c>
      <c r="L143" s="43">
        <v>4328.0</v>
      </c>
      <c r="M143" s="43">
        <v>4018.0</v>
      </c>
      <c r="N143" s="43">
        <v>3709.0</v>
      </c>
      <c r="O143" s="43">
        <v>3400.0</v>
      </c>
      <c r="P143" s="43">
        <v>2782.0</v>
      </c>
      <c r="Q143" s="43">
        <v>2164.0</v>
      </c>
      <c r="R143" s="43">
        <v>1545.0</v>
      </c>
      <c r="S143" s="43">
        <v>1236.0</v>
      </c>
      <c r="T143" s="43">
        <v>1112.0</v>
      </c>
      <c r="U143" s="43">
        <v>989.0</v>
      </c>
      <c r="V143" s="43">
        <v>927.0</v>
      </c>
      <c r="W143" s="43">
        <v>865.0</v>
      </c>
      <c r="X143" s="43">
        <v>803.0</v>
      </c>
      <c r="Y143" s="43">
        <v>741.0</v>
      </c>
      <c r="Z143" s="44">
        <v>618.0</v>
      </c>
      <c r="AA143" s="23" t="b">
        <f t="array" ref="AA143:AW143">IF($D143:$Z143 = $D142:$Z142,TRUE,FALSE)</f>
        <v>1</v>
      </c>
      <c r="AB143" s="23" t="b">
        <v>1</v>
      </c>
      <c r="AC143" s="23" t="b">
        <v>1</v>
      </c>
      <c r="AD143" s="23" t="b">
        <v>1</v>
      </c>
      <c r="AE143" s="23" t="b">
        <v>1</v>
      </c>
      <c r="AF143" s="23" t="b">
        <v>1</v>
      </c>
      <c r="AG143" s="23" t="b">
        <v>1</v>
      </c>
      <c r="AH143" s="23" t="b">
        <v>1</v>
      </c>
      <c r="AI143" s="23" t="b">
        <v>1</v>
      </c>
      <c r="AJ143" s="23" t="b">
        <v>1</v>
      </c>
      <c r="AK143" s="23" t="b">
        <v>1</v>
      </c>
      <c r="AL143" s="23" t="b">
        <v>1</v>
      </c>
      <c r="AM143" s="23" t="b">
        <v>1</v>
      </c>
      <c r="AN143" s="23" t="b">
        <v>1</v>
      </c>
      <c r="AO143" s="23" t="b">
        <v>1</v>
      </c>
      <c r="AP143" s="23" t="b">
        <v>1</v>
      </c>
      <c r="AQ143" s="23" t="b">
        <v>1</v>
      </c>
      <c r="AR143" s="23" t="b">
        <v>1</v>
      </c>
      <c r="AS143" s="23" t="b">
        <v>1</v>
      </c>
      <c r="AT143" s="23" t="b">
        <v>1</v>
      </c>
      <c r="AU143" s="23" t="b">
        <v>1</v>
      </c>
      <c r="AV143" s="23" t="b">
        <v>1</v>
      </c>
      <c r="AW143" s="23" t="b">
        <v>1</v>
      </c>
      <c r="AX143" s="23"/>
      <c r="AY143" s="23"/>
      <c r="AZ143" s="23"/>
      <c r="BA143" s="23"/>
      <c r="BB143" s="23"/>
      <c r="BC143" s="23"/>
      <c r="BD143" s="23"/>
      <c r="BE143" s="23"/>
      <c r="BF143" s="23"/>
      <c r="BG143" s="23"/>
      <c r="BH143" s="23"/>
    </row>
    <row r="144">
      <c r="A144" s="45"/>
      <c r="B144" s="46" t="s">
        <v>33</v>
      </c>
      <c r="C144" s="47"/>
      <c r="D144" s="48">
        <f t="array" ref="D144:Z144">IFERROR(ROUND(D142:Z142 / $E142 * 100,0),"")</f>
        <v>300</v>
      </c>
      <c r="E144" s="49">
        <v>100.0</v>
      </c>
      <c r="F144" s="50">
        <v>96.0</v>
      </c>
      <c r="G144" s="50">
        <v>92.0</v>
      </c>
      <c r="H144" s="50">
        <v>88.0</v>
      </c>
      <c r="I144" s="50">
        <v>84.0</v>
      </c>
      <c r="J144" s="50">
        <v>80.0</v>
      </c>
      <c r="K144" s="50">
        <v>75.0</v>
      </c>
      <c r="L144" s="51">
        <v>70.0</v>
      </c>
      <c r="M144" s="51">
        <v>65.0</v>
      </c>
      <c r="N144" s="51">
        <v>60.0</v>
      </c>
      <c r="O144" s="51">
        <v>55.0</v>
      </c>
      <c r="P144" s="51">
        <v>45.0</v>
      </c>
      <c r="Q144" s="51">
        <v>35.0</v>
      </c>
      <c r="R144" s="51">
        <v>25.0</v>
      </c>
      <c r="S144" s="51">
        <v>20.0</v>
      </c>
      <c r="T144" s="51">
        <v>18.0</v>
      </c>
      <c r="U144" s="51">
        <v>16.0</v>
      </c>
      <c r="V144" s="51">
        <v>15.0</v>
      </c>
      <c r="W144" s="51">
        <v>14.0</v>
      </c>
      <c r="X144" s="51">
        <v>13.0</v>
      </c>
      <c r="Y144" s="51">
        <v>12.0</v>
      </c>
      <c r="Z144" s="52">
        <v>10.0</v>
      </c>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row>
    <row r="145">
      <c r="A145" s="53">
        <v>48.0</v>
      </c>
      <c r="B145" s="54" t="s">
        <v>31</v>
      </c>
      <c r="C145" s="55"/>
      <c r="D145" s="56">
        <f t="array" ref="D145">INDEX(RecipeMappedExp.csv!$B$4:$B$103,$A145,1)</f>
        <v>19764</v>
      </c>
      <c r="E145" s="57">
        <f t="array" ref="E145">IFERROR(INDEX(RecipeMappedExp.csv!$C$4:$X$103,$A145,1 + E$1),"")</f>
        <v>6588</v>
      </c>
      <c r="F145" s="58">
        <f t="array" ref="F145">IFERROR(INDEX(RecipeMappedExp.csv!$C$4:$X$103,$A145,1 + F$1),"")</f>
        <v>6324</v>
      </c>
      <c r="G145" s="58">
        <f t="array" ref="G145">IFERROR(INDEX(RecipeMappedExp.csv!$C$4:$X$103,$A145,1 + G$1),"")</f>
        <v>6060</v>
      </c>
      <c r="H145" s="58">
        <f t="array" ref="H145">IFERROR(INDEX(RecipeMappedExp.csv!$C$4:$X$103,$A145,1 + H$1),"")</f>
        <v>5797</v>
      </c>
      <c r="I145" s="59">
        <f t="array" ref="I145">IFERROR(INDEX(RecipeMappedExp.csv!$C$4:$X$103,$A145,1 + I$1),"")</f>
        <v>5533</v>
      </c>
      <c r="J145" s="58">
        <f t="array" ref="J145">IFERROR(INDEX(RecipeMappedExp.csv!$C$4:$X$103,$A145,1 + J$1),"")</f>
        <v>5270</v>
      </c>
      <c r="K145" s="58">
        <f t="array" ref="K145">IFERROR(INDEX(RecipeMappedExp.csv!$C$4:$X$103,$A145,1 + K$1),"")</f>
        <v>4941</v>
      </c>
      <c r="L145" s="60">
        <f t="array" ref="L145">IFERROR(INDEX(RecipeMappedExp.csv!$C$4:$X$103,$A145,1 + L$1),"")</f>
        <v>4611</v>
      </c>
      <c r="M145" s="59">
        <f t="array" ref="M145">IFERROR(INDEX(RecipeMappedExp.csv!$C$4:$X$103,$A145,1 + M$1),"")</f>
        <v>4282</v>
      </c>
      <c r="N145" s="60">
        <f t="array" ref="N145">IFERROR(INDEX(RecipeMappedExp.csv!$C$4:$X$103,$A145,1 + N$1),"")</f>
        <v>3952</v>
      </c>
      <c r="O145" s="60">
        <f t="array" ref="O145">IFERROR(INDEX(RecipeMappedExp.csv!$C$4:$X$103,$A145,1 + O$1),"")</f>
        <v>3623</v>
      </c>
      <c r="P145" s="60">
        <f t="array" ref="P145">IFERROR(INDEX(RecipeMappedExp.csv!$C$4:$X$103,$A145,1 + P$1),"")</f>
        <v>2964</v>
      </c>
      <c r="Q145" s="60">
        <f t="array" ref="Q145">IFERROR(INDEX(RecipeMappedExp.csv!$C$4:$X$103,$A145,1 + Q$1),"")</f>
        <v>2305</v>
      </c>
      <c r="R145" s="60">
        <f t="array" ref="R145">IFERROR(INDEX(RecipeMappedExp.csv!$C$4:$X$103,$A145,1 + R$1),"")</f>
        <v>1647</v>
      </c>
      <c r="S145" s="60">
        <f t="array" ref="S145">IFERROR(INDEX(RecipeMappedExp.csv!$C$4:$X$103,$A145,1 + S$1),"")</f>
        <v>1317</v>
      </c>
      <c r="T145" s="60">
        <f t="array" ref="T145">IFERROR(INDEX(RecipeMappedExp.csv!$C$4:$X$103,$A145,1 + T$1),"")</f>
        <v>1185</v>
      </c>
      <c r="U145" s="60">
        <f t="array" ref="U145">IFERROR(INDEX(RecipeMappedExp.csv!$C$4:$X$103,$A145,1 + U$1),"")</f>
        <v>1054</v>
      </c>
      <c r="V145" s="60">
        <f t="array" ref="V145">IFERROR(INDEX(RecipeMappedExp.csv!$C$4:$X$103,$A145,1 + V$1),"")</f>
        <v>988</v>
      </c>
      <c r="W145" s="61">
        <f t="array" ref="W145">IFERROR(INDEX(RecipeMappedExp.csv!$C$4:$X$103,$A145,1 + W$1),"")</f>
        <v>922</v>
      </c>
      <c r="X145" s="60">
        <f t="array" ref="X145">IFERROR(INDEX(RecipeMappedExp.csv!$C$4:$X$103,$A145,1 + X$1),"")</f>
        <v>856</v>
      </c>
      <c r="Y145" s="58">
        <f t="array" ref="Y145">IFERROR(INDEX(RecipeMappedExp.csv!$C$4:$X$103,$A145,1 + Y$1),"")</f>
        <v>790</v>
      </c>
      <c r="Z145" s="62">
        <f t="array" ref="Z145">IFERROR(INDEX(RecipeMappedExp.csv!$C$4:$X$103,$A145,1 + Z$1),"")</f>
        <v>658</v>
      </c>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row>
    <row r="146">
      <c r="A146" s="16"/>
      <c r="B146" s="17" t="s">
        <v>32</v>
      </c>
      <c r="C146" s="18"/>
      <c r="D146" s="42">
        <f>D145</f>
        <v>19764</v>
      </c>
      <c r="E146" s="20">
        <f t="array" ref="E146:Z146">FLOOR($D145 / 3 * $E$2:$Z$2 / 100,1)</f>
        <v>6588</v>
      </c>
      <c r="F146" s="21">
        <v>6324.0</v>
      </c>
      <c r="G146" s="21">
        <v>6060.0</v>
      </c>
      <c r="H146" s="21">
        <v>5797.0</v>
      </c>
      <c r="I146" s="21">
        <v>5533.0</v>
      </c>
      <c r="J146" s="21">
        <v>5270.0</v>
      </c>
      <c r="K146" s="21">
        <v>4941.0</v>
      </c>
      <c r="L146" s="43">
        <v>4611.0</v>
      </c>
      <c r="M146" s="43">
        <v>4282.0</v>
      </c>
      <c r="N146" s="43">
        <v>3952.0</v>
      </c>
      <c r="O146" s="43">
        <v>3623.0</v>
      </c>
      <c r="P146" s="43">
        <v>2964.0</v>
      </c>
      <c r="Q146" s="43">
        <v>2305.0</v>
      </c>
      <c r="R146" s="43">
        <v>1647.0</v>
      </c>
      <c r="S146" s="43">
        <v>1317.0</v>
      </c>
      <c r="T146" s="43">
        <v>1185.0</v>
      </c>
      <c r="U146" s="43">
        <v>1054.0</v>
      </c>
      <c r="V146" s="43">
        <v>988.0</v>
      </c>
      <c r="W146" s="43">
        <v>922.0</v>
      </c>
      <c r="X146" s="43">
        <v>856.0</v>
      </c>
      <c r="Y146" s="43">
        <v>790.0</v>
      </c>
      <c r="Z146" s="44">
        <v>658.0</v>
      </c>
      <c r="AA146" s="23" t="b">
        <f t="array" ref="AA146:AW146">IF($D146:$Z146 = $D145:$Z145,TRUE,FALSE)</f>
        <v>1</v>
      </c>
      <c r="AB146" s="23" t="b">
        <v>1</v>
      </c>
      <c r="AC146" s="23" t="b">
        <v>1</v>
      </c>
      <c r="AD146" s="23" t="b">
        <v>1</v>
      </c>
      <c r="AE146" s="23" t="b">
        <v>1</v>
      </c>
      <c r="AF146" s="23" t="b">
        <v>1</v>
      </c>
      <c r="AG146" s="23" t="b">
        <v>1</v>
      </c>
      <c r="AH146" s="23" t="b">
        <v>1</v>
      </c>
      <c r="AI146" s="23" t="b">
        <v>1</v>
      </c>
      <c r="AJ146" s="23" t="b">
        <v>1</v>
      </c>
      <c r="AK146" s="23" t="b">
        <v>1</v>
      </c>
      <c r="AL146" s="23" t="b">
        <v>1</v>
      </c>
      <c r="AM146" s="23" t="b">
        <v>1</v>
      </c>
      <c r="AN146" s="23" t="b">
        <v>1</v>
      </c>
      <c r="AO146" s="23" t="b">
        <v>1</v>
      </c>
      <c r="AP146" s="23" t="b">
        <v>1</v>
      </c>
      <c r="AQ146" s="23" t="b">
        <v>1</v>
      </c>
      <c r="AR146" s="23" t="b">
        <v>1</v>
      </c>
      <c r="AS146" s="23" t="b">
        <v>1</v>
      </c>
      <c r="AT146" s="23" t="b">
        <v>1</v>
      </c>
      <c r="AU146" s="23" t="b">
        <v>1</v>
      </c>
      <c r="AV146" s="23" t="b">
        <v>1</v>
      </c>
      <c r="AW146" s="23" t="b">
        <v>1</v>
      </c>
      <c r="AX146" s="23"/>
      <c r="AY146" s="23"/>
      <c r="AZ146" s="23"/>
      <c r="BA146" s="23"/>
      <c r="BB146" s="23"/>
      <c r="BC146" s="23"/>
      <c r="BD146" s="23"/>
      <c r="BE146" s="23"/>
      <c r="BF146" s="23"/>
      <c r="BG146" s="23"/>
      <c r="BH146" s="23"/>
    </row>
    <row r="147">
      <c r="A147" s="45"/>
      <c r="B147" s="46" t="s">
        <v>33</v>
      </c>
      <c r="C147" s="47"/>
      <c r="D147" s="48">
        <f t="array" ref="D147:Z147">IFERROR(ROUND(D145:Z145 / $E145 * 100,0),"")</f>
        <v>300</v>
      </c>
      <c r="E147" s="49">
        <v>100.0</v>
      </c>
      <c r="F147" s="50">
        <v>96.0</v>
      </c>
      <c r="G147" s="50">
        <v>92.0</v>
      </c>
      <c r="H147" s="50">
        <v>88.0</v>
      </c>
      <c r="I147" s="50">
        <v>84.0</v>
      </c>
      <c r="J147" s="50">
        <v>80.0</v>
      </c>
      <c r="K147" s="50">
        <v>75.0</v>
      </c>
      <c r="L147" s="51">
        <v>70.0</v>
      </c>
      <c r="M147" s="51">
        <v>65.0</v>
      </c>
      <c r="N147" s="51">
        <v>60.0</v>
      </c>
      <c r="O147" s="51">
        <v>55.0</v>
      </c>
      <c r="P147" s="51">
        <v>45.0</v>
      </c>
      <c r="Q147" s="51">
        <v>35.0</v>
      </c>
      <c r="R147" s="51">
        <v>25.0</v>
      </c>
      <c r="S147" s="51">
        <v>20.0</v>
      </c>
      <c r="T147" s="51">
        <v>18.0</v>
      </c>
      <c r="U147" s="51">
        <v>16.0</v>
      </c>
      <c r="V147" s="51">
        <v>15.0</v>
      </c>
      <c r="W147" s="51">
        <v>14.0</v>
      </c>
      <c r="X147" s="51">
        <v>13.0</v>
      </c>
      <c r="Y147" s="51">
        <v>12.0</v>
      </c>
      <c r="Z147" s="52">
        <v>10.0</v>
      </c>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row>
    <row r="148">
      <c r="A148" s="53">
        <v>49.0</v>
      </c>
      <c r="B148" s="54" t="s">
        <v>31</v>
      </c>
      <c r="C148" s="55"/>
      <c r="D148" s="56">
        <f t="array" ref="D148">INDEX(RecipeMappedExp.csv!$B$4:$B$103,$A148,1)</f>
        <v>20979</v>
      </c>
      <c r="E148" s="57">
        <f t="array" ref="E148">IFERROR(INDEX(RecipeMappedExp.csv!$C$4:$X$103,$A148,1 + E$1),"")</f>
        <v>6993</v>
      </c>
      <c r="F148" s="58">
        <f t="array" ref="F148">IFERROR(INDEX(RecipeMappedExp.csv!$C$4:$X$103,$A148,1 + F$1),"")</f>
        <v>6713</v>
      </c>
      <c r="G148" s="58">
        <f t="array" ref="G148">IFERROR(INDEX(RecipeMappedExp.csv!$C$4:$X$103,$A148,1 + G$1),"")</f>
        <v>6433</v>
      </c>
      <c r="H148" s="58">
        <f t="array" ref="H148">IFERROR(INDEX(RecipeMappedExp.csv!$C$4:$X$103,$A148,1 + H$1),"")</f>
        <v>6153</v>
      </c>
      <c r="I148" s="59">
        <f t="array" ref="I148">IFERROR(INDEX(RecipeMappedExp.csv!$C$4:$X$103,$A148,1 + I$1),"")</f>
        <v>5874</v>
      </c>
      <c r="J148" s="58">
        <f t="array" ref="J148">IFERROR(INDEX(RecipeMappedExp.csv!$C$4:$X$103,$A148,1 + J$1),"")</f>
        <v>5594</v>
      </c>
      <c r="K148" s="58">
        <f t="array" ref="K148">IFERROR(INDEX(RecipeMappedExp.csv!$C$4:$X$103,$A148,1 + K$1),"")</f>
        <v>5244</v>
      </c>
      <c r="L148" s="60">
        <f t="array" ref="L148">IFERROR(INDEX(RecipeMappedExp.csv!$C$4:$X$103,$A148,1 + L$1),"")</f>
        <v>4895</v>
      </c>
      <c r="M148" s="59">
        <f t="array" ref="M148">IFERROR(INDEX(RecipeMappedExp.csv!$C$4:$X$103,$A148,1 + M$1),"")</f>
        <v>4545</v>
      </c>
      <c r="N148" s="60">
        <f t="array" ref="N148">IFERROR(INDEX(RecipeMappedExp.csv!$C$4:$X$103,$A148,1 + N$1),"")</f>
        <v>4195</v>
      </c>
      <c r="O148" s="60">
        <f t="array" ref="O148">IFERROR(INDEX(RecipeMappedExp.csv!$C$4:$X$103,$A148,1 + O$1),"")</f>
        <v>3846</v>
      </c>
      <c r="P148" s="60">
        <f t="array" ref="P148">IFERROR(INDEX(RecipeMappedExp.csv!$C$4:$X$103,$A148,1 + P$1),"")</f>
        <v>3146</v>
      </c>
      <c r="Q148" s="60">
        <f t="array" ref="Q148">IFERROR(INDEX(RecipeMappedExp.csv!$C$4:$X$103,$A148,1 + Q$1),"")</f>
        <v>2447</v>
      </c>
      <c r="R148" s="60">
        <f t="array" ref="R148">IFERROR(INDEX(RecipeMappedExp.csv!$C$4:$X$103,$A148,1 + R$1),"")</f>
        <v>1748</v>
      </c>
      <c r="S148" s="60">
        <f t="array" ref="S148">IFERROR(INDEX(RecipeMappedExp.csv!$C$4:$X$103,$A148,1 + S$1),"")</f>
        <v>1398</v>
      </c>
      <c r="T148" s="60">
        <f t="array" ref="T148">IFERROR(INDEX(RecipeMappedExp.csv!$C$4:$X$103,$A148,1 + T$1),"")</f>
        <v>1258</v>
      </c>
      <c r="U148" s="60">
        <f t="array" ref="U148">IFERROR(INDEX(RecipeMappedExp.csv!$C$4:$X$103,$A148,1 + U$1),"")</f>
        <v>1118</v>
      </c>
      <c r="V148" s="60">
        <f t="array" ref="V148">IFERROR(INDEX(RecipeMappedExp.csv!$C$4:$X$103,$A148,1 + V$1),"")</f>
        <v>1048</v>
      </c>
      <c r="W148" s="61">
        <f t="array" ref="W148">IFERROR(INDEX(RecipeMappedExp.csv!$C$4:$X$103,$A148,1 + W$1),"")</f>
        <v>979</v>
      </c>
      <c r="X148" s="60">
        <f t="array" ref="X148">IFERROR(INDEX(RecipeMappedExp.csv!$C$4:$X$103,$A148,1 + X$1),"")</f>
        <v>909</v>
      </c>
      <c r="Y148" s="58">
        <f t="array" ref="Y148">IFERROR(INDEX(RecipeMappedExp.csv!$C$4:$X$103,$A148,1 + Y$1),"")</f>
        <v>839</v>
      </c>
      <c r="Z148" s="62">
        <f t="array" ref="Z148">IFERROR(INDEX(RecipeMappedExp.csv!$C$4:$X$103,$A148,1 + Z$1),"")</f>
        <v>699</v>
      </c>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row>
    <row r="149">
      <c r="A149" s="16"/>
      <c r="B149" s="17" t="s">
        <v>32</v>
      </c>
      <c r="C149" s="18"/>
      <c r="D149" s="42">
        <f>D148</f>
        <v>20979</v>
      </c>
      <c r="E149" s="20">
        <f t="array" ref="E149:Z149">FLOOR($D148 / 3 * $E$2:$Z$2 / 100,1)</f>
        <v>6993</v>
      </c>
      <c r="F149" s="21">
        <v>6713.0</v>
      </c>
      <c r="G149" s="21">
        <v>6433.0</v>
      </c>
      <c r="H149" s="21">
        <v>6153.0</v>
      </c>
      <c r="I149" s="21">
        <v>5874.0</v>
      </c>
      <c r="J149" s="21">
        <v>5594.0</v>
      </c>
      <c r="K149" s="21">
        <v>5244.0</v>
      </c>
      <c r="L149" s="43">
        <v>4895.0</v>
      </c>
      <c r="M149" s="43">
        <v>4545.0</v>
      </c>
      <c r="N149" s="43">
        <v>4195.0</v>
      </c>
      <c r="O149" s="43">
        <v>3846.0</v>
      </c>
      <c r="P149" s="43">
        <v>3146.0</v>
      </c>
      <c r="Q149" s="43">
        <v>2447.0</v>
      </c>
      <c r="R149" s="43">
        <v>1748.0</v>
      </c>
      <c r="S149" s="43">
        <v>1398.0</v>
      </c>
      <c r="T149" s="43">
        <v>1258.0</v>
      </c>
      <c r="U149" s="43">
        <v>1118.0</v>
      </c>
      <c r="V149" s="43">
        <v>1048.0</v>
      </c>
      <c r="W149" s="43">
        <v>979.0</v>
      </c>
      <c r="X149" s="43">
        <v>909.0</v>
      </c>
      <c r="Y149" s="43">
        <v>839.0</v>
      </c>
      <c r="Z149" s="44">
        <v>699.0</v>
      </c>
      <c r="AA149" s="23" t="b">
        <f t="array" ref="AA149:AW149">IF($D149:$Z149 = $D148:$Z148,TRUE,FALSE)</f>
        <v>1</v>
      </c>
      <c r="AB149" s="23" t="b">
        <v>1</v>
      </c>
      <c r="AC149" s="23" t="b">
        <v>1</v>
      </c>
      <c r="AD149" s="23" t="b">
        <v>1</v>
      </c>
      <c r="AE149" s="23" t="b">
        <v>1</v>
      </c>
      <c r="AF149" s="23" t="b">
        <v>1</v>
      </c>
      <c r="AG149" s="23" t="b">
        <v>1</v>
      </c>
      <c r="AH149" s="23" t="b">
        <v>1</v>
      </c>
      <c r="AI149" s="23" t="b">
        <v>1</v>
      </c>
      <c r="AJ149" s="23" t="b">
        <v>1</v>
      </c>
      <c r="AK149" s="23" t="b">
        <v>1</v>
      </c>
      <c r="AL149" s="23" t="b">
        <v>1</v>
      </c>
      <c r="AM149" s="23" t="b">
        <v>1</v>
      </c>
      <c r="AN149" s="23" t="b">
        <v>1</v>
      </c>
      <c r="AO149" s="23" t="b">
        <v>1</v>
      </c>
      <c r="AP149" s="23" t="b">
        <v>1</v>
      </c>
      <c r="AQ149" s="23" t="b">
        <v>1</v>
      </c>
      <c r="AR149" s="23" t="b">
        <v>1</v>
      </c>
      <c r="AS149" s="23" t="b">
        <v>1</v>
      </c>
      <c r="AT149" s="23" t="b">
        <v>1</v>
      </c>
      <c r="AU149" s="23" t="b">
        <v>1</v>
      </c>
      <c r="AV149" s="23" t="b">
        <v>1</v>
      </c>
      <c r="AW149" s="23" t="b">
        <v>1</v>
      </c>
      <c r="AX149" s="23"/>
      <c r="AY149" s="23"/>
      <c r="AZ149" s="23"/>
      <c r="BA149" s="23"/>
      <c r="BB149" s="23"/>
      <c r="BC149" s="23"/>
      <c r="BD149" s="23"/>
      <c r="BE149" s="23"/>
      <c r="BF149" s="23"/>
      <c r="BG149" s="23"/>
      <c r="BH149" s="23"/>
    </row>
    <row r="150">
      <c r="A150" s="45"/>
      <c r="B150" s="46" t="s">
        <v>33</v>
      </c>
      <c r="C150" s="47"/>
      <c r="D150" s="48">
        <f t="array" ref="D150:Z150">IFERROR(ROUND(D148:Z148 / $E148 * 100,0),"")</f>
        <v>300</v>
      </c>
      <c r="E150" s="49">
        <v>100.0</v>
      </c>
      <c r="F150" s="50">
        <v>96.0</v>
      </c>
      <c r="G150" s="50">
        <v>92.0</v>
      </c>
      <c r="H150" s="50">
        <v>88.0</v>
      </c>
      <c r="I150" s="50">
        <v>84.0</v>
      </c>
      <c r="J150" s="50">
        <v>80.0</v>
      </c>
      <c r="K150" s="50">
        <v>75.0</v>
      </c>
      <c r="L150" s="51">
        <v>70.0</v>
      </c>
      <c r="M150" s="51">
        <v>65.0</v>
      </c>
      <c r="N150" s="51">
        <v>60.0</v>
      </c>
      <c r="O150" s="51">
        <v>55.0</v>
      </c>
      <c r="P150" s="51">
        <v>45.0</v>
      </c>
      <c r="Q150" s="51">
        <v>35.0</v>
      </c>
      <c r="R150" s="51">
        <v>25.0</v>
      </c>
      <c r="S150" s="51">
        <v>20.0</v>
      </c>
      <c r="T150" s="51">
        <v>18.0</v>
      </c>
      <c r="U150" s="51">
        <v>16.0</v>
      </c>
      <c r="V150" s="51">
        <v>15.0</v>
      </c>
      <c r="W150" s="51">
        <v>14.0</v>
      </c>
      <c r="X150" s="51">
        <v>13.0</v>
      </c>
      <c r="Y150" s="51">
        <v>12.0</v>
      </c>
      <c r="Z150" s="52">
        <v>10.0</v>
      </c>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row>
    <row r="151">
      <c r="A151" s="53">
        <v>50.0</v>
      </c>
      <c r="B151" s="54" t="s">
        <v>31</v>
      </c>
      <c r="C151" s="55"/>
      <c r="D151" s="56">
        <f t="array" ref="D151">INDEX(RecipeMappedExp.csv!$B$4:$B$103,$A151,1)</f>
        <v>27786</v>
      </c>
      <c r="E151" s="57">
        <f t="array" ref="E151">IFERROR(INDEX(RecipeMappedExp.csv!$C$4:$X$103,$A151,1 + E$1),"")</f>
        <v>9262</v>
      </c>
      <c r="F151" s="58">
        <f t="array" ref="F151">IFERROR(INDEX(RecipeMappedExp.csv!$C$4:$X$103,$A151,1 + F$1),"")</f>
        <v>8891</v>
      </c>
      <c r="G151" s="58">
        <f t="array" ref="G151">IFERROR(INDEX(RecipeMappedExp.csv!$C$4:$X$103,$A151,1 + G$1),"")</f>
        <v>8521</v>
      </c>
      <c r="H151" s="58">
        <f t="array" ref="H151">IFERROR(INDEX(RecipeMappedExp.csv!$C$4:$X$103,$A151,1 + H$1),"")</f>
        <v>8150</v>
      </c>
      <c r="I151" s="59">
        <f t="array" ref="I151">IFERROR(INDEX(RecipeMappedExp.csv!$C$4:$X$103,$A151,1 + I$1),"")</f>
        <v>7780</v>
      </c>
      <c r="J151" s="58">
        <f t="array" ref="J151">IFERROR(INDEX(RecipeMappedExp.csv!$C$4:$X$103,$A151,1 + J$1),"")</f>
        <v>7409</v>
      </c>
      <c r="K151" s="58">
        <f t="array" ref="K151">IFERROR(INDEX(RecipeMappedExp.csv!$C$4:$X$103,$A151,1 + K$1),"")</f>
        <v>6946</v>
      </c>
      <c r="L151" s="60">
        <f t="array" ref="L151">IFERROR(INDEX(RecipeMappedExp.csv!$C$4:$X$103,$A151,1 + L$1),"")</f>
        <v>6483</v>
      </c>
      <c r="M151" s="59">
        <f t="array" ref="M151">IFERROR(INDEX(RecipeMappedExp.csv!$C$4:$X$103,$A151,1 + M$1),"")</f>
        <v>6020</v>
      </c>
      <c r="N151" s="60">
        <f t="array" ref="N151">IFERROR(INDEX(RecipeMappedExp.csv!$C$4:$X$103,$A151,1 + N$1),"")</f>
        <v>5557</v>
      </c>
      <c r="O151" s="60">
        <f t="array" ref="O151">IFERROR(INDEX(RecipeMappedExp.csv!$C$4:$X$103,$A151,1 + O$1),"")</f>
        <v>5094</v>
      </c>
      <c r="P151" s="60">
        <f t="array" ref="P151">IFERROR(INDEX(RecipeMappedExp.csv!$C$4:$X$103,$A151,1 + P$1),"")</f>
        <v>4167</v>
      </c>
      <c r="Q151" s="60">
        <f t="array" ref="Q151">IFERROR(INDEX(RecipeMappedExp.csv!$C$4:$X$103,$A151,1 + Q$1),"")</f>
        <v>3241</v>
      </c>
      <c r="R151" s="60">
        <f t="array" ref="R151">IFERROR(INDEX(RecipeMappedExp.csv!$C$4:$X$103,$A151,1 + R$1),"")</f>
        <v>2315</v>
      </c>
      <c r="S151" s="60">
        <f t="array" ref="S151">IFERROR(INDEX(RecipeMappedExp.csv!$C$4:$X$103,$A151,1 + S$1),"")</f>
        <v>1852</v>
      </c>
      <c r="T151" s="60">
        <f t="array" ref="T151">IFERROR(INDEX(RecipeMappedExp.csv!$C$4:$X$103,$A151,1 + T$1),"")</f>
        <v>1667</v>
      </c>
      <c r="U151" s="60">
        <f t="array" ref="U151">IFERROR(INDEX(RecipeMappedExp.csv!$C$4:$X$103,$A151,1 + U$1),"")</f>
        <v>1481</v>
      </c>
      <c r="V151" s="60">
        <f t="array" ref="V151">IFERROR(INDEX(RecipeMappedExp.csv!$C$4:$X$103,$A151,1 + V$1),"")</f>
        <v>1389</v>
      </c>
      <c r="W151" s="61">
        <f t="array" ref="W151">IFERROR(INDEX(RecipeMappedExp.csv!$C$4:$X$103,$A151,1 + W$1),"")</f>
        <v>1296</v>
      </c>
      <c r="X151" s="60">
        <f t="array" ref="X151">IFERROR(INDEX(RecipeMappedExp.csv!$C$4:$X$103,$A151,1 + X$1),"")</f>
        <v>1204</v>
      </c>
      <c r="Y151" s="58">
        <f t="array" ref="Y151">IFERROR(INDEX(RecipeMappedExp.csv!$C$4:$X$103,$A151,1 + Y$1),"")</f>
        <v>1111</v>
      </c>
      <c r="Z151" s="62">
        <f t="array" ref="Z151">IFERROR(INDEX(RecipeMappedExp.csv!$C$4:$X$103,$A151,1 + Z$1),"")</f>
        <v>926</v>
      </c>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row>
    <row r="152">
      <c r="A152" s="16"/>
      <c r="B152" s="17" t="s">
        <v>32</v>
      </c>
      <c r="C152" s="18"/>
      <c r="D152" s="42">
        <f>D151</f>
        <v>27786</v>
      </c>
      <c r="E152" s="20">
        <f t="array" ref="E152:Z152">FLOOR($D151 / 3 * $E$2:$Z$2 / 100,1)</f>
        <v>9262</v>
      </c>
      <c r="F152" s="21">
        <v>8891.0</v>
      </c>
      <c r="G152" s="21">
        <v>8521.0</v>
      </c>
      <c r="H152" s="21">
        <v>8150.0</v>
      </c>
      <c r="I152" s="21">
        <v>7780.0</v>
      </c>
      <c r="J152" s="21">
        <v>7409.0</v>
      </c>
      <c r="K152" s="21">
        <v>6946.0</v>
      </c>
      <c r="L152" s="43">
        <v>6483.0</v>
      </c>
      <c r="M152" s="43">
        <v>6020.0</v>
      </c>
      <c r="N152" s="43">
        <v>5557.0</v>
      </c>
      <c r="O152" s="43">
        <v>5094.0</v>
      </c>
      <c r="P152" s="43">
        <v>4167.0</v>
      </c>
      <c r="Q152" s="43">
        <v>3241.0</v>
      </c>
      <c r="R152" s="43">
        <v>2315.0</v>
      </c>
      <c r="S152" s="43">
        <v>1852.0</v>
      </c>
      <c r="T152" s="43">
        <v>1667.0</v>
      </c>
      <c r="U152" s="43">
        <v>1481.0</v>
      </c>
      <c r="V152" s="43">
        <v>1389.0</v>
      </c>
      <c r="W152" s="43">
        <v>1296.0</v>
      </c>
      <c r="X152" s="43">
        <v>1204.0</v>
      </c>
      <c r="Y152" s="43">
        <v>1111.0</v>
      </c>
      <c r="Z152" s="44">
        <v>926.0</v>
      </c>
      <c r="AA152" s="23" t="b">
        <f t="array" ref="AA152:AW152">IF($D152:$Z152 = $D151:$Z151,TRUE,FALSE)</f>
        <v>1</v>
      </c>
      <c r="AB152" s="23" t="b">
        <v>1</v>
      </c>
      <c r="AC152" s="23" t="b">
        <v>1</v>
      </c>
      <c r="AD152" s="23" t="b">
        <v>1</v>
      </c>
      <c r="AE152" s="23" t="b">
        <v>1</v>
      </c>
      <c r="AF152" s="23" t="b">
        <v>1</v>
      </c>
      <c r="AG152" s="23" t="b">
        <v>1</v>
      </c>
      <c r="AH152" s="23" t="b">
        <v>1</v>
      </c>
      <c r="AI152" s="23" t="b">
        <v>1</v>
      </c>
      <c r="AJ152" s="23" t="b">
        <v>1</v>
      </c>
      <c r="AK152" s="23" t="b">
        <v>1</v>
      </c>
      <c r="AL152" s="23" t="b">
        <v>1</v>
      </c>
      <c r="AM152" s="23" t="b">
        <v>1</v>
      </c>
      <c r="AN152" s="23" t="b">
        <v>1</v>
      </c>
      <c r="AO152" s="23" t="b">
        <v>1</v>
      </c>
      <c r="AP152" s="23" t="b">
        <v>1</v>
      </c>
      <c r="AQ152" s="23" t="b">
        <v>1</v>
      </c>
      <c r="AR152" s="23" t="b">
        <v>1</v>
      </c>
      <c r="AS152" s="23" t="b">
        <v>1</v>
      </c>
      <c r="AT152" s="23" t="b">
        <v>1</v>
      </c>
      <c r="AU152" s="23" t="b">
        <v>1</v>
      </c>
      <c r="AV152" s="23" t="b">
        <v>1</v>
      </c>
      <c r="AW152" s="23" t="b">
        <v>1</v>
      </c>
      <c r="AX152" s="23"/>
      <c r="AY152" s="23"/>
      <c r="AZ152" s="23"/>
      <c r="BA152" s="23"/>
      <c r="BB152" s="23"/>
      <c r="BC152" s="23"/>
      <c r="BD152" s="23"/>
      <c r="BE152" s="23"/>
      <c r="BF152" s="23"/>
      <c r="BG152" s="23"/>
      <c r="BH152" s="23"/>
    </row>
    <row r="153">
      <c r="A153" s="45"/>
      <c r="B153" s="46" t="s">
        <v>33</v>
      </c>
      <c r="C153" s="47"/>
      <c r="D153" s="48">
        <f t="array" ref="D153:Z153">IFERROR(ROUND(D151:Z151 / $E151 * 100,0),"")</f>
        <v>300</v>
      </c>
      <c r="E153" s="49">
        <v>100.0</v>
      </c>
      <c r="F153" s="50">
        <v>96.0</v>
      </c>
      <c r="G153" s="50">
        <v>92.0</v>
      </c>
      <c r="H153" s="50">
        <v>88.0</v>
      </c>
      <c r="I153" s="50">
        <v>84.0</v>
      </c>
      <c r="J153" s="50">
        <v>80.0</v>
      </c>
      <c r="K153" s="50">
        <v>75.0</v>
      </c>
      <c r="L153" s="51">
        <v>70.0</v>
      </c>
      <c r="M153" s="51">
        <v>65.0</v>
      </c>
      <c r="N153" s="51">
        <v>60.0</v>
      </c>
      <c r="O153" s="51">
        <v>55.0</v>
      </c>
      <c r="P153" s="51">
        <v>45.0</v>
      </c>
      <c r="Q153" s="51">
        <v>35.0</v>
      </c>
      <c r="R153" s="51">
        <v>25.0</v>
      </c>
      <c r="S153" s="51">
        <v>20.0</v>
      </c>
      <c r="T153" s="51">
        <v>18.0</v>
      </c>
      <c r="U153" s="51">
        <v>16.0</v>
      </c>
      <c r="V153" s="51">
        <v>15.0</v>
      </c>
      <c r="W153" s="51">
        <v>14.0</v>
      </c>
      <c r="X153" s="51">
        <v>13.0</v>
      </c>
      <c r="Y153" s="51">
        <v>12.0</v>
      </c>
      <c r="Z153" s="52">
        <v>10.0</v>
      </c>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row>
    <row r="154">
      <c r="A154" s="63">
        <v>51.0</v>
      </c>
      <c r="B154" s="54" t="s">
        <v>31</v>
      </c>
      <c r="C154" s="55"/>
      <c r="D154" s="56">
        <f t="array" ref="D154">INDEX(RecipeMappedExp.csv!$B$4:$B$103,$A154,1)</f>
        <v>31500</v>
      </c>
      <c r="E154" s="57">
        <f t="array" ref="E154">IFERROR(INDEX(RecipeMappedExp.csv!$C$4:$X$103,$A154,1 + E$1),"")</f>
        <v>10500</v>
      </c>
      <c r="F154" s="58">
        <f t="array" ref="F154">IFERROR(INDEX(RecipeMappedExp.csv!$C$4:$X$103,$A154,1 + F$1),"")</f>
        <v>10080</v>
      </c>
      <c r="G154" s="58">
        <f t="array" ref="G154">IFERROR(INDEX(RecipeMappedExp.csv!$C$4:$X$103,$A154,1 + G$1),"")</f>
        <v>9660</v>
      </c>
      <c r="H154" s="58">
        <f t="array" ref="H154">IFERROR(INDEX(RecipeMappedExp.csv!$C$4:$X$103,$A154,1 + H$1),"")</f>
        <v>9240</v>
      </c>
      <c r="I154" s="59">
        <f t="array" ref="I154">IFERROR(INDEX(RecipeMappedExp.csv!$C$4:$X$103,$A154,1 + I$1),"")</f>
        <v>8820</v>
      </c>
      <c r="J154" s="58">
        <f t="array" ref="J154">IFERROR(INDEX(RecipeMappedExp.csv!$C$4:$X$103,$A154,1 + J$1),"")</f>
        <v>8400</v>
      </c>
      <c r="K154" s="58">
        <f t="array" ref="K154">IFERROR(INDEX(RecipeMappedExp.csv!$C$4:$X$103,$A154,1 + K$1),"")</f>
        <v>7875</v>
      </c>
      <c r="L154" s="60">
        <f t="array" ref="L154">IFERROR(INDEX(RecipeMappedExp.csv!$C$4:$X$103,$A154,1 + L$1),"")</f>
        <v>7350</v>
      </c>
      <c r="M154" s="59">
        <f t="array" ref="M154">IFERROR(INDEX(RecipeMappedExp.csv!$C$4:$X$103,$A154,1 + M$1),"")</f>
        <v>6825</v>
      </c>
      <c r="N154" s="60">
        <f t="array" ref="N154">IFERROR(INDEX(RecipeMappedExp.csv!$C$4:$X$103,$A154,1 + N$1),"")</f>
        <v>6300</v>
      </c>
      <c r="O154" s="60">
        <f t="array" ref="O154">IFERROR(INDEX(RecipeMappedExp.csv!$C$4:$X$103,$A154,1 + O$1),"")</f>
        <v>5775</v>
      </c>
      <c r="P154" s="60">
        <f t="array" ref="P154">IFERROR(INDEX(RecipeMappedExp.csv!$C$4:$X$103,$A154,1 + P$1),"")</f>
        <v>4725</v>
      </c>
      <c r="Q154" s="60">
        <f t="array" ref="Q154">IFERROR(INDEX(RecipeMappedExp.csv!$C$4:$X$103,$A154,1 + Q$1),"")</f>
        <v>3675</v>
      </c>
      <c r="R154" s="60">
        <f t="array" ref="R154">IFERROR(INDEX(RecipeMappedExp.csv!$C$4:$X$103,$A154,1 + R$1),"")</f>
        <v>2625</v>
      </c>
      <c r="S154" s="60">
        <f t="array" ref="S154">IFERROR(INDEX(RecipeMappedExp.csv!$C$4:$X$103,$A154,1 + S$1),"")</f>
        <v>2100</v>
      </c>
      <c r="T154" s="60">
        <f t="array" ref="T154">IFERROR(INDEX(RecipeMappedExp.csv!$C$4:$X$103,$A154,1 + T$1),"")</f>
        <v>1890</v>
      </c>
      <c r="U154" s="60">
        <f t="array" ref="U154">IFERROR(INDEX(RecipeMappedExp.csv!$C$4:$X$103,$A154,1 + U$1),"")</f>
        <v>1680</v>
      </c>
      <c r="V154" s="60">
        <f t="array" ref="V154">IFERROR(INDEX(RecipeMappedExp.csv!$C$4:$X$103,$A154,1 + V$1),"")</f>
        <v>1575</v>
      </c>
      <c r="W154" s="61">
        <f t="array" ref="W154">IFERROR(INDEX(RecipeMappedExp.csv!$C$4:$X$103,$A154,1 + W$1),"")</f>
        <v>1470</v>
      </c>
      <c r="X154" s="60">
        <f t="array" ref="X154">IFERROR(INDEX(RecipeMappedExp.csv!$C$4:$X$103,$A154,1 + X$1),"")</f>
        <v>1365</v>
      </c>
      <c r="Y154" s="58">
        <f t="array" ref="Y154">IFERROR(INDEX(RecipeMappedExp.csv!$C$4:$X$103,$A154,1 + Y$1),"")</f>
        <v>1260</v>
      </c>
      <c r="Z154" s="62">
        <f t="array" ref="Z154">IFERROR(INDEX(RecipeMappedExp.csv!$C$4:$X$103,$A154,1 + Z$1),"")</f>
        <v>1050</v>
      </c>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row>
    <row r="155">
      <c r="A155" s="16"/>
      <c r="B155" s="17" t="s">
        <v>32</v>
      </c>
      <c r="C155" s="18"/>
      <c r="D155" s="42">
        <f>D154</f>
        <v>31500</v>
      </c>
      <c r="E155" s="20">
        <f t="array" ref="E155:Z155">FLOOR($D154 / 3 * $E$2:$Z$2 / 100,1)</f>
        <v>10500</v>
      </c>
      <c r="F155" s="21">
        <v>10080.0</v>
      </c>
      <c r="G155" s="21">
        <v>9660.0</v>
      </c>
      <c r="H155" s="21">
        <v>9240.0</v>
      </c>
      <c r="I155" s="21">
        <v>8820.0</v>
      </c>
      <c r="J155" s="21">
        <v>8400.0</v>
      </c>
      <c r="K155" s="21">
        <v>7875.0</v>
      </c>
      <c r="L155" s="43">
        <v>7350.0</v>
      </c>
      <c r="M155" s="43">
        <v>6825.0</v>
      </c>
      <c r="N155" s="43">
        <v>6300.0</v>
      </c>
      <c r="O155" s="43">
        <v>5775.0</v>
      </c>
      <c r="P155" s="43">
        <v>4725.0</v>
      </c>
      <c r="Q155" s="43">
        <v>3675.0</v>
      </c>
      <c r="R155" s="43">
        <v>2625.0</v>
      </c>
      <c r="S155" s="43">
        <v>2100.0</v>
      </c>
      <c r="T155" s="43">
        <v>1890.0</v>
      </c>
      <c r="U155" s="43">
        <v>1680.0</v>
      </c>
      <c r="V155" s="43">
        <v>1575.0</v>
      </c>
      <c r="W155" s="43">
        <v>1470.0</v>
      </c>
      <c r="X155" s="43">
        <v>1365.0</v>
      </c>
      <c r="Y155" s="43">
        <v>1260.0</v>
      </c>
      <c r="Z155" s="44">
        <v>1050.0</v>
      </c>
      <c r="AA155" s="23" t="b">
        <f t="array" ref="AA155:AW155">IF($D155:$Z155 = $D154:$Z154,TRUE,FALSE)</f>
        <v>1</v>
      </c>
      <c r="AB155" s="23" t="b">
        <v>1</v>
      </c>
      <c r="AC155" s="23" t="b">
        <v>1</v>
      </c>
      <c r="AD155" s="23" t="b">
        <v>1</v>
      </c>
      <c r="AE155" s="23" t="b">
        <v>1</v>
      </c>
      <c r="AF155" s="23" t="b">
        <v>1</v>
      </c>
      <c r="AG155" s="23" t="b">
        <v>1</v>
      </c>
      <c r="AH155" s="23" t="b">
        <v>1</v>
      </c>
      <c r="AI155" s="23" t="b">
        <v>1</v>
      </c>
      <c r="AJ155" s="23" t="b">
        <v>1</v>
      </c>
      <c r="AK155" s="23" t="b">
        <v>1</v>
      </c>
      <c r="AL155" s="23" t="b">
        <v>1</v>
      </c>
      <c r="AM155" s="23" t="b">
        <v>1</v>
      </c>
      <c r="AN155" s="23" t="b">
        <v>1</v>
      </c>
      <c r="AO155" s="23" t="b">
        <v>1</v>
      </c>
      <c r="AP155" s="23" t="b">
        <v>1</v>
      </c>
      <c r="AQ155" s="23" t="b">
        <v>1</v>
      </c>
      <c r="AR155" s="23" t="b">
        <v>1</v>
      </c>
      <c r="AS155" s="23" t="b">
        <v>1</v>
      </c>
      <c r="AT155" s="23" t="b">
        <v>1</v>
      </c>
      <c r="AU155" s="23" t="b">
        <v>1</v>
      </c>
      <c r="AV155" s="23" t="b">
        <v>1</v>
      </c>
      <c r="AW155" s="23" t="b">
        <v>1</v>
      </c>
      <c r="AX155" s="23"/>
      <c r="AY155" s="23"/>
      <c r="AZ155" s="23"/>
      <c r="BA155" s="23"/>
      <c r="BB155" s="23"/>
      <c r="BC155" s="23"/>
      <c r="BD155" s="23"/>
      <c r="BE155" s="23"/>
      <c r="BF155" s="23"/>
      <c r="BG155" s="23"/>
      <c r="BH155" s="23"/>
    </row>
    <row r="156">
      <c r="A156" s="45"/>
      <c r="B156" s="46" t="s">
        <v>33</v>
      </c>
      <c r="C156" s="47"/>
      <c r="D156" s="48">
        <f t="array" ref="D156:Z156">IFERROR(ROUND(D154:Z154 / $E154 * 100,0),"")</f>
        <v>300</v>
      </c>
      <c r="E156" s="49">
        <v>100.0</v>
      </c>
      <c r="F156" s="50">
        <v>96.0</v>
      </c>
      <c r="G156" s="50">
        <v>92.0</v>
      </c>
      <c r="H156" s="50">
        <v>88.0</v>
      </c>
      <c r="I156" s="50">
        <v>84.0</v>
      </c>
      <c r="J156" s="50">
        <v>80.0</v>
      </c>
      <c r="K156" s="50">
        <v>75.0</v>
      </c>
      <c r="L156" s="51">
        <v>70.0</v>
      </c>
      <c r="M156" s="51">
        <v>65.0</v>
      </c>
      <c r="N156" s="51">
        <v>60.0</v>
      </c>
      <c r="O156" s="51">
        <v>55.0</v>
      </c>
      <c r="P156" s="51">
        <v>45.0</v>
      </c>
      <c r="Q156" s="51">
        <v>35.0</v>
      </c>
      <c r="R156" s="51">
        <v>25.0</v>
      </c>
      <c r="S156" s="51">
        <v>20.0</v>
      </c>
      <c r="T156" s="51">
        <v>18.0</v>
      </c>
      <c r="U156" s="51">
        <v>16.0</v>
      </c>
      <c r="V156" s="51">
        <v>15.0</v>
      </c>
      <c r="W156" s="51">
        <v>14.0</v>
      </c>
      <c r="X156" s="51">
        <v>13.0</v>
      </c>
      <c r="Y156" s="51">
        <v>12.0</v>
      </c>
      <c r="Z156" s="52">
        <v>10.0</v>
      </c>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row>
    <row r="157">
      <c r="A157" s="63">
        <v>52.0</v>
      </c>
      <c r="B157" s="54" t="s">
        <v>31</v>
      </c>
      <c r="C157" s="55"/>
      <c r="D157" s="56">
        <f t="array" ref="D157">INDEX(RecipeMappedExp.csv!$B$4:$B$103,$A157,1)</f>
        <v>34800</v>
      </c>
      <c r="E157" s="57">
        <f t="array" ref="E157">IFERROR(INDEX(RecipeMappedExp.csv!$C$4:$X$103,$A157,1 + E$1),"")</f>
        <v>11600</v>
      </c>
      <c r="F157" s="58">
        <f t="array" ref="F157">IFERROR(INDEX(RecipeMappedExp.csv!$C$4:$X$103,$A157,1 + F$1),"")</f>
        <v>11136</v>
      </c>
      <c r="G157" s="58">
        <f t="array" ref="G157">IFERROR(INDEX(RecipeMappedExp.csv!$C$4:$X$103,$A157,1 + G$1),"")</f>
        <v>10672</v>
      </c>
      <c r="H157" s="58">
        <f t="array" ref="H157">IFERROR(INDEX(RecipeMappedExp.csv!$C$4:$X$103,$A157,1 + H$1),"")</f>
        <v>10208</v>
      </c>
      <c r="I157" s="59">
        <f t="array" ref="I157">IFERROR(INDEX(RecipeMappedExp.csv!$C$4:$X$103,$A157,1 + I$1),"")</f>
        <v>9744</v>
      </c>
      <c r="J157" s="58">
        <f t="array" ref="J157">IFERROR(INDEX(RecipeMappedExp.csv!$C$4:$X$103,$A157,1 + J$1),"")</f>
        <v>9280</v>
      </c>
      <c r="K157" s="58">
        <f t="array" ref="K157">IFERROR(INDEX(RecipeMappedExp.csv!$C$4:$X$103,$A157,1 + K$1),"")</f>
        <v>8700</v>
      </c>
      <c r="L157" s="60">
        <f t="array" ref="L157">IFERROR(INDEX(RecipeMappedExp.csv!$C$4:$X$103,$A157,1 + L$1),"")</f>
        <v>8120</v>
      </c>
      <c r="M157" s="59">
        <f t="array" ref="M157">IFERROR(INDEX(RecipeMappedExp.csv!$C$4:$X$103,$A157,1 + M$1),"")</f>
        <v>7540</v>
      </c>
      <c r="N157" s="60">
        <f t="array" ref="N157">IFERROR(INDEX(RecipeMappedExp.csv!$C$4:$X$103,$A157,1 + N$1),"")</f>
        <v>6960</v>
      </c>
      <c r="O157" s="60">
        <f t="array" ref="O157">IFERROR(INDEX(RecipeMappedExp.csv!$C$4:$X$103,$A157,1 + O$1),"")</f>
        <v>6380</v>
      </c>
      <c r="P157" s="60">
        <f t="array" ref="P157">IFERROR(INDEX(RecipeMappedExp.csv!$C$4:$X$103,$A157,1 + P$1),"")</f>
        <v>5220</v>
      </c>
      <c r="Q157" s="60">
        <f t="array" ref="Q157">IFERROR(INDEX(RecipeMappedExp.csv!$C$4:$X$103,$A157,1 + Q$1),"")</f>
        <v>4060</v>
      </c>
      <c r="R157" s="60">
        <f t="array" ref="R157">IFERROR(INDEX(RecipeMappedExp.csv!$C$4:$X$103,$A157,1 + R$1),"")</f>
        <v>2900</v>
      </c>
      <c r="S157" s="60">
        <f t="array" ref="S157">IFERROR(INDEX(RecipeMappedExp.csv!$C$4:$X$103,$A157,1 + S$1),"")</f>
        <v>2320</v>
      </c>
      <c r="T157" s="60">
        <f t="array" ref="T157">IFERROR(INDEX(RecipeMappedExp.csv!$C$4:$X$103,$A157,1 + T$1),"")</f>
        <v>2088</v>
      </c>
      <c r="U157" s="60">
        <f t="array" ref="U157">IFERROR(INDEX(RecipeMappedExp.csv!$C$4:$X$103,$A157,1 + U$1),"")</f>
        <v>1856</v>
      </c>
      <c r="V157" s="60">
        <f t="array" ref="V157">IFERROR(INDEX(RecipeMappedExp.csv!$C$4:$X$103,$A157,1 + V$1),"")</f>
        <v>1740</v>
      </c>
      <c r="W157" s="61">
        <f t="array" ref="W157">IFERROR(INDEX(RecipeMappedExp.csv!$C$4:$X$103,$A157,1 + W$1),"")</f>
        <v>1624</v>
      </c>
      <c r="X157" s="60">
        <f t="array" ref="X157">IFERROR(INDEX(RecipeMappedExp.csv!$C$4:$X$103,$A157,1 + X$1),"")</f>
        <v>1508</v>
      </c>
      <c r="Y157" s="58">
        <f t="array" ref="Y157">IFERROR(INDEX(RecipeMappedExp.csv!$C$4:$X$103,$A157,1 + Y$1),"")</f>
        <v>1392</v>
      </c>
      <c r="Z157" s="62">
        <f t="array" ref="Z157">IFERROR(INDEX(RecipeMappedExp.csv!$C$4:$X$103,$A157,1 + Z$1),"")</f>
        <v>1160</v>
      </c>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row>
    <row r="158">
      <c r="A158" s="16"/>
      <c r="B158" s="17" t="s">
        <v>32</v>
      </c>
      <c r="C158" s="18"/>
      <c r="D158" s="42">
        <f>D157</f>
        <v>34800</v>
      </c>
      <c r="E158" s="20">
        <f t="array" ref="E158:Z158">FLOOR($D157 / 3 * $E$2:$Z$2 / 100,1)</f>
        <v>11600</v>
      </c>
      <c r="F158" s="21">
        <v>11136.0</v>
      </c>
      <c r="G158" s="21">
        <v>10672.0</v>
      </c>
      <c r="H158" s="21">
        <v>10208.0</v>
      </c>
      <c r="I158" s="21">
        <v>9744.0</v>
      </c>
      <c r="J158" s="21">
        <v>9280.0</v>
      </c>
      <c r="K158" s="21">
        <v>8700.0</v>
      </c>
      <c r="L158" s="43">
        <v>8120.0</v>
      </c>
      <c r="M158" s="43">
        <v>7540.0</v>
      </c>
      <c r="N158" s="43">
        <v>6960.0</v>
      </c>
      <c r="O158" s="43">
        <v>6380.0</v>
      </c>
      <c r="P158" s="43">
        <v>5220.0</v>
      </c>
      <c r="Q158" s="43">
        <v>4060.0</v>
      </c>
      <c r="R158" s="43">
        <v>2900.0</v>
      </c>
      <c r="S158" s="43">
        <v>2320.0</v>
      </c>
      <c r="T158" s="43">
        <v>2088.0</v>
      </c>
      <c r="U158" s="43">
        <v>1856.0</v>
      </c>
      <c r="V158" s="43">
        <v>1740.0</v>
      </c>
      <c r="W158" s="43">
        <v>1624.0</v>
      </c>
      <c r="X158" s="43">
        <v>1508.0</v>
      </c>
      <c r="Y158" s="43">
        <v>1392.0</v>
      </c>
      <c r="Z158" s="44">
        <v>1160.0</v>
      </c>
      <c r="AA158" s="23" t="b">
        <f t="array" ref="AA158:AW158">IF($D158:$Z158 = $D157:$Z157,TRUE,FALSE)</f>
        <v>1</v>
      </c>
      <c r="AB158" s="23" t="b">
        <v>1</v>
      </c>
      <c r="AC158" s="23" t="b">
        <v>1</v>
      </c>
      <c r="AD158" s="23" t="b">
        <v>1</v>
      </c>
      <c r="AE158" s="23" t="b">
        <v>1</v>
      </c>
      <c r="AF158" s="23" t="b">
        <v>1</v>
      </c>
      <c r="AG158" s="23" t="b">
        <v>1</v>
      </c>
      <c r="AH158" s="23" t="b">
        <v>1</v>
      </c>
      <c r="AI158" s="23" t="b">
        <v>1</v>
      </c>
      <c r="AJ158" s="23" t="b">
        <v>1</v>
      </c>
      <c r="AK158" s="23" t="b">
        <v>1</v>
      </c>
      <c r="AL158" s="23" t="b">
        <v>1</v>
      </c>
      <c r="AM158" s="23" t="b">
        <v>1</v>
      </c>
      <c r="AN158" s="23" t="b">
        <v>1</v>
      </c>
      <c r="AO158" s="23" t="b">
        <v>1</v>
      </c>
      <c r="AP158" s="23" t="b">
        <v>1</v>
      </c>
      <c r="AQ158" s="23" t="b">
        <v>1</v>
      </c>
      <c r="AR158" s="23" t="b">
        <v>1</v>
      </c>
      <c r="AS158" s="23" t="b">
        <v>1</v>
      </c>
      <c r="AT158" s="23" t="b">
        <v>1</v>
      </c>
      <c r="AU158" s="23" t="b">
        <v>1</v>
      </c>
      <c r="AV158" s="23" t="b">
        <v>1</v>
      </c>
      <c r="AW158" s="23" t="b">
        <v>1</v>
      </c>
      <c r="AX158" s="23"/>
      <c r="AY158" s="23"/>
      <c r="AZ158" s="23"/>
      <c r="BA158" s="23"/>
      <c r="BB158" s="23"/>
      <c r="BC158" s="23"/>
      <c r="BD158" s="23"/>
      <c r="BE158" s="23"/>
      <c r="BF158" s="23"/>
      <c r="BG158" s="23"/>
      <c r="BH158" s="23"/>
    </row>
    <row r="159">
      <c r="A159" s="45"/>
      <c r="B159" s="46" t="s">
        <v>33</v>
      </c>
      <c r="C159" s="47"/>
      <c r="D159" s="48">
        <f t="array" ref="D159:Z159">IFERROR(ROUND(D157:Z157 / $E157 * 100,0),"")</f>
        <v>300</v>
      </c>
      <c r="E159" s="49">
        <v>100.0</v>
      </c>
      <c r="F159" s="50">
        <v>96.0</v>
      </c>
      <c r="G159" s="50">
        <v>92.0</v>
      </c>
      <c r="H159" s="50">
        <v>88.0</v>
      </c>
      <c r="I159" s="50">
        <v>84.0</v>
      </c>
      <c r="J159" s="50">
        <v>80.0</v>
      </c>
      <c r="K159" s="50">
        <v>75.0</v>
      </c>
      <c r="L159" s="51">
        <v>70.0</v>
      </c>
      <c r="M159" s="51">
        <v>65.0</v>
      </c>
      <c r="N159" s="51">
        <v>60.0</v>
      </c>
      <c r="O159" s="51">
        <v>55.0</v>
      </c>
      <c r="P159" s="51">
        <v>45.0</v>
      </c>
      <c r="Q159" s="51">
        <v>35.0</v>
      </c>
      <c r="R159" s="51">
        <v>25.0</v>
      </c>
      <c r="S159" s="51">
        <v>20.0</v>
      </c>
      <c r="T159" s="51">
        <v>18.0</v>
      </c>
      <c r="U159" s="51">
        <v>16.0</v>
      </c>
      <c r="V159" s="51">
        <v>15.0</v>
      </c>
      <c r="W159" s="51">
        <v>14.0</v>
      </c>
      <c r="X159" s="51">
        <v>13.0</v>
      </c>
      <c r="Y159" s="51">
        <v>12.0</v>
      </c>
      <c r="Z159" s="52">
        <v>10.0</v>
      </c>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row>
    <row r="160">
      <c r="A160" s="63">
        <v>53.0</v>
      </c>
      <c r="B160" s="54" t="s">
        <v>31</v>
      </c>
      <c r="C160" s="55"/>
      <c r="D160" s="56">
        <f t="array" ref="D160">INDEX(RecipeMappedExp.csv!$B$4:$B$103,$A160,1)</f>
        <v>37791</v>
      </c>
      <c r="E160" s="57">
        <f t="array" ref="E160">IFERROR(INDEX(RecipeMappedExp.csv!$C$4:$X$103,$A160,1 + E$1),"")</f>
        <v>12597</v>
      </c>
      <c r="F160" s="58">
        <f t="array" ref="F160">IFERROR(INDEX(RecipeMappedExp.csv!$C$4:$X$103,$A160,1 + F$1),"")</f>
        <v>12093</v>
      </c>
      <c r="G160" s="58">
        <f t="array" ref="G160">IFERROR(INDEX(RecipeMappedExp.csv!$C$4:$X$103,$A160,1 + G$1),"")</f>
        <v>11589</v>
      </c>
      <c r="H160" s="58">
        <f t="array" ref="H160">IFERROR(INDEX(RecipeMappedExp.csv!$C$4:$X$103,$A160,1 + H$1),"")</f>
        <v>11085</v>
      </c>
      <c r="I160" s="59">
        <f t="array" ref="I160">IFERROR(INDEX(RecipeMappedExp.csv!$C$4:$X$103,$A160,1 + I$1),"")</f>
        <v>10581</v>
      </c>
      <c r="J160" s="58">
        <f t="array" ref="J160">IFERROR(INDEX(RecipeMappedExp.csv!$C$4:$X$103,$A160,1 + J$1),"")</f>
        <v>10077</v>
      </c>
      <c r="K160" s="58">
        <f t="array" ref="K160">IFERROR(INDEX(RecipeMappedExp.csv!$C$4:$X$103,$A160,1 + K$1),"")</f>
        <v>9447</v>
      </c>
      <c r="L160" s="60">
        <f t="array" ref="L160">IFERROR(INDEX(RecipeMappedExp.csv!$C$4:$X$103,$A160,1 + L$1),"")</f>
        <v>8817</v>
      </c>
      <c r="M160" s="59">
        <f t="array" ref="M160">IFERROR(INDEX(RecipeMappedExp.csv!$C$4:$X$103,$A160,1 + M$1),"")</f>
        <v>8188</v>
      </c>
      <c r="N160" s="60">
        <f t="array" ref="N160">IFERROR(INDEX(RecipeMappedExp.csv!$C$4:$X$103,$A160,1 + N$1),"")</f>
        <v>7558</v>
      </c>
      <c r="O160" s="60">
        <f t="array" ref="O160">IFERROR(INDEX(RecipeMappedExp.csv!$C$4:$X$103,$A160,1 + O$1),"")</f>
        <v>6928</v>
      </c>
      <c r="P160" s="60">
        <f t="array" ref="P160">IFERROR(INDEX(RecipeMappedExp.csv!$C$4:$X$103,$A160,1 + P$1),"")</f>
        <v>5668</v>
      </c>
      <c r="Q160" s="60">
        <f t="array" ref="Q160">IFERROR(INDEX(RecipeMappedExp.csv!$C$4:$X$103,$A160,1 + Q$1),"")</f>
        <v>4408</v>
      </c>
      <c r="R160" s="60">
        <f t="array" ref="R160">IFERROR(INDEX(RecipeMappedExp.csv!$C$4:$X$103,$A160,1 + R$1),"")</f>
        <v>3149</v>
      </c>
      <c r="S160" s="60">
        <f t="array" ref="S160">IFERROR(INDEX(RecipeMappedExp.csv!$C$4:$X$103,$A160,1 + S$1),"")</f>
        <v>2519</v>
      </c>
      <c r="T160" s="60">
        <f t="array" ref="T160">IFERROR(INDEX(RecipeMappedExp.csv!$C$4:$X$103,$A160,1 + T$1),"")</f>
        <v>2267</v>
      </c>
      <c r="U160" s="60">
        <f t="array" ref="U160">IFERROR(INDEX(RecipeMappedExp.csv!$C$4:$X$103,$A160,1 + U$1),"")</f>
        <v>2015</v>
      </c>
      <c r="V160" s="60">
        <f t="array" ref="V160">IFERROR(INDEX(RecipeMappedExp.csv!$C$4:$X$103,$A160,1 + V$1),"")</f>
        <v>1889</v>
      </c>
      <c r="W160" s="61">
        <f t="array" ref="W160">IFERROR(INDEX(RecipeMappedExp.csv!$C$4:$X$103,$A160,1 + W$1),"")</f>
        <v>1763</v>
      </c>
      <c r="X160" s="60">
        <f t="array" ref="X160">IFERROR(INDEX(RecipeMappedExp.csv!$C$4:$X$103,$A160,1 + X$1),"")</f>
        <v>1637</v>
      </c>
      <c r="Y160" s="58">
        <f t="array" ref="Y160">IFERROR(INDEX(RecipeMappedExp.csv!$C$4:$X$103,$A160,1 + Y$1),"")</f>
        <v>1511</v>
      </c>
      <c r="Z160" s="62">
        <f t="array" ref="Z160">IFERROR(INDEX(RecipeMappedExp.csv!$C$4:$X$103,$A160,1 + Z$1),"")</f>
        <v>1259</v>
      </c>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row>
    <row r="161">
      <c r="A161" s="16"/>
      <c r="B161" s="17" t="s">
        <v>32</v>
      </c>
      <c r="C161" s="18"/>
      <c r="D161" s="42">
        <f>D160</f>
        <v>37791</v>
      </c>
      <c r="E161" s="20">
        <f t="array" ref="E161:Z161">FLOOR($D160 / 3 * $E$2:$Z$2 / 100,1)</f>
        <v>12597</v>
      </c>
      <c r="F161" s="21">
        <v>12093.0</v>
      </c>
      <c r="G161" s="21">
        <v>11589.0</v>
      </c>
      <c r="H161" s="21">
        <v>11085.0</v>
      </c>
      <c r="I161" s="21">
        <v>10581.0</v>
      </c>
      <c r="J161" s="21">
        <v>10077.0</v>
      </c>
      <c r="K161" s="21">
        <v>9447.0</v>
      </c>
      <c r="L161" s="43">
        <v>8817.0</v>
      </c>
      <c r="M161" s="43">
        <v>8188.0</v>
      </c>
      <c r="N161" s="43">
        <v>7558.0</v>
      </c>
      <c r="O161" s="43">
        <v>6928.0</v>
      </c>
      <c r="P161" s="43">
        <v>5668.0</v>
      </c>
      <c r="Q161" s="43">
        <v>4408.0</v>
      </c>
      <c r="R161" s="43">
        <v>3149.0</v>
      </c>
      <c r="S161" s="43">
        <v>2519.0</v>
      </c>
      <c r="T161" s="43">
        <v>2267.0</v>
      </c>
      <c r="U161" s="43">
        <v>2015.0</v>
      </c>
      <c r="V161" s="43">
        <v>1889.0</v>
      </c>
      <c r="W161" s="43">
        <v>1763.0</v>
      </c>
      <c r="X161" s="43">
        <v>1637.0</v>
      </c>
      <c r="Y161" s="43">
        <v>1511.0</v>
      </c>
      <c r="Z161" s="44">
        <v>1259.0</v>
      </c>
      <c r="AA161" s="23" t="b">
        <f t="array" ref="AA161:AW161">IF($D161:$Z161 = $D160:$Z160,TRUE,FALSE)</f>
        <v>1</v>
      </c>
      <c r="AB161" s="23" t="b">
        <v>1</v>
      </c>
      <c r="AC161" s="23" t="b">
        <v>1</v>
      </c>
      <c r="AD161" s="23" t="b">
        <v>1</v>
      </c>
      <c r="AE161" s="23" t="b">
        <v>1</v>
      </c>
      <c r="AF161" s="23" t="b">
        <v>1</v>
      </c>
      <c r="AG161" s="23" t="b">
        <v>1</v>
      </c>
      <c r="AH161" s="23" t="b">
        <v>1</v>
      </c>
      <c r="AI161" s="23" t="b">
        <v>1</v>
      </c>
      <c r="AJ161" s="23" t="b">
        <v>1</v>
      </c>
      <c r="AK161" s="23" t="b">
        <v>1</v>
      </c>
      <c r="AL161" s="23" t="b">
        <v>1</v>
      </c>
      <c r="AM161" s="23" t="b">
        <v>1</v>
      </c>
      <c r="AN161" s="23" t="b">
        <v>1</v>
      </c>
      <c r="AO161" s="23" t="b">
        <v>1</v>
      </c>
      <c r="AP161" s="23" t="b">
        <v>1</v>
      </c>
      <c r="AQ161" s="23" t="b">
        <v>1</v>
      </c>
      <c r="AR161" s="23" t="b">
        <v>1</v>
      </c>
      <c r="AS161" s="23" t="b">
        <v>1</v>
      </c>
      <c r="AT161" s="23" t="b">
        <v>1</v>
      </c>
      <c r="AU161" s="23" t="b">
        <v>1</v>
      </c>
      <c r="AV161" s="23" t="b">
        <v>1</v>
      </c>
      <c r="AW161" s="23" t="b">
        <v>1</v>
      </c>
      <c r="AX161" s="23"/>
      <c r="AY161" s="23"/>
      <c r="AZ161" s="23"/>
      <c r="BA161" s="23"/>
      <c r="BB161" s="23"/>
      <c r="BC161" s="23"/>
      <c r="BD161" s="23"/>
      <c r="BE161" s="23"/>
      <c r="BF161" s="23"/>
      <c r="BG161" s="23"/>
      <c r="BH161" s="23"/>
    </row>
    <row r="162">
      <c r="A162" s="45"/>
      <c r="B162" s="46" t="s">
        <v>33</v>
      </c>
      <c r="C162" s="47"/>
      <c r="D162" s="48">
        <f t="array" ref="D162:Z162">IFERROR(ROUND(D160:Z160 / $E160 * 100,0),"")</f>
        <v>300</v>
      </c>
      <c r="E162" s="49">
        <v>100.0</v>
      </c>
      <c r="F162" s="50">
        <v>96.0</v>
      </c>
      <c r="G162" s="50">
        <v>92.0</v>
      </c>
      <c r="H162" s="50">
        <v>88.0</v>
      </c>
      <c r="I162" s="50">
        <v>84.0</v>
      </c>
      <c r="J162" s="50">
        <v>80.0</v>
      </c>
      <c r="K162" s="50">
        <v>75.0</v>
      </c>
      <c r="L162" s="51">
        <v>70.0</v>
      </c>
      <c r="M162" s="51">
        <v>65.0</v>
      </c>
      <c r="N162" s="51">
        <v>60.0</v>
      </c>
      <c r="O162" s="51">
        <v>55.0</v>
      </c>
      <c r="P162" s="51">
        <v>45.0</v>
      </c>
      <c r="Q162" s="51">
        <v>35.0</v>
      </c>
      <c r="R162" s="51">
        <v>25.0</v>
      </c>
      <c r="S162" s="51">
        <v>20.0</v>
      </c>
      <c r="T162" s="51">
        <v>18.0</v>
      </c>
      <c r="U162" s="51">
        <v>16.0</v>
      </c>
      <c r="V162" s="51">
        <v>15.0</v>
      </c>
      <c r="W162" s="51">
        <v>14.0</v>
      </c>
      <c r="X162" s="51">
        <v>13.0</v>
      </c>
      <c r="Y162" s="51">
        <v>12.0</v>
      </c>
      <c r="Z162" s="52">
        <v>10.0</v>
      </c>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row>
    <row r="163">
      <c r="A163" s="63">
        <v>54.0</v>
      </c>
      <c r="B163" s="54" t="s">
        <v>31</v>
      </c>
      <c r="C163" s="55"/>
      <c r="D163" s="56">
        <f t="array" ref="D163">INDEX(RecipeMappedExp.csv!$B$4:$B$103,$A163,1)</f>
        <v>41571</v>
      </c>
      <c r="E163" s="57">
        <f t="array" ref="E163">IFERROR(INDEX(RecipeMappedExp.csv!$C$4:$X$103,$A163,1 + E$1),"")</f>
        <v>13857</v>
      </c>
      <c r="F163" s="58">
        <f t="array" ref="F163">IFERROR(INDEX(RecipeMappedExp.csv!$C$4:$X$103,$A163,1 + F$1),"")</f>
        <v>13302</v>
      </c>
      <c r="G163" s="58">
        <f t="array" ref="G163">IFERROR(INDEX(RecipeMappedExp.csv!$C$4:$X$103,$A163,1 + G$1),"")</f>
        <v>12748</v>
      </c>
      <c r="H163" s="58">
        <f t="array" ref="H163">IFERROR(INDEX(RecipeMappedExp.csv!$C$4:$X$103,$A163,1 + H$1),"")</f>
        <v>12194</v>
      </c>
      <c r="I163" s="59">
        <f t="array" ref="I163">IFERROR(INDEX(RecipeMappedExp.csv!$C$4:$X$103,$A163,1 + I$1),"")</f>
        <v>11639</v>
      </c>
      <c r="J163" s="58">
        <f t="array" ref="J163">IFERROR(INDEX(RecipeMappedExp.csv!$C$4:$X$103,$A163,1 + J$1),"")</f>
        <v>11085</v>
      </c>
      <c r="K163" s="58">
        <f t="array" ref="K163">IFERROR(INDEX(RecipeMappedExp.csv!$C$4:$X$103,$A163,1 + K$1),"")</f>
        <v>10392</v>
      </c>
      <c r="L163" s="60">
        <f t="array" ref="L163">IFERROR(INDEX(RecipeMappedExp.csv!$C$4:$X$103,$A163,1 + L$1),"")</f>
        <v>9699</v>
      </c>
      <c r="M163" s="59">
        <f t="array" ref="M163">IFERROR(INDEX(RecipeMappedExp.csv!$C$4:$X$103,$A163,1 + M$1),"")</f>
        <v>9007</v>
      </c>
      <c r="N163" s="60">
        <f t="array" ref="N163">IFERROR(INDEX(RecipeMappedExp.csv!$C$4:$X$103,$A163,1 + N$1),"")</f>
        <v>8314</v>
      </c>
      <c r="O163" s="60">
        <f t="array" ref="O163">IFERROR(INDEX(RecipeMappedExp.csv!$C$4:$X$103,$A163,1 + O$1),"")</f>
        <v>7621</v>
      </c>
      <c r="P163" s="60">
        <f t="array" ref="P163">IFERROR(INDEX(RecipeMappedExp.csv!$C$4:$X$103,$A163,1 + P$1),"")</f>
        <v>6235</v>
      </c>
      <c r="Q163" s="60">
        <f t="array" ref="Q163">IFERROR(INDEX(RecipeMappedExp.csv!$C$4:$X$103,$A163,1 + Q$1),"")</f>
        <v>4849</v>
      </c>
      <c r="R163" s="60">
        <f t="array" ref="R163">IFERROR(INDEX(RecipeMappedExp.csv!$C$4:$X$103,$A163,1 + R$1),"")</f>
        <v>3464</v>
      </c>
      <c r="S163" s="60">
        <f t="array" ref="S163">IFERROR(INDEX(RecipeMappedExp.csv!$C$4:$X$103,$A163,1 + S$1),"")</f>
        <v>2771</v>
      </c>
      <c r="T163" s="60">
        <f t="array" ref="T163">IFERROR(INDEX(RecipeMappedExp.csv!$C$4:$X$103,$A163,1 + T$1),"")</f>
        <v>2494</v>
      </c>
      <c r="U163" s="60">
        <f t="array" ref="U163">IFERROR(INDEX(RecipeMappedExp.csv!$C$4:$X$103,$A163,1 + U$1),"")</f>
        <v>2217</v>
      </c>
      <c r="V163" s="60">
        <f t="array" ref="V163">IFERROR(INDEX(RecipeMappedExp.csv!$C$4:$X$103,$A163,1 + V$1),"")</f>
        <v>2078</v>
      </c>
      <c r="W163" s="61">
        <f t="array" ref="W163">IFERROR(INDEX(RecipeMappedExp.csv!$C$4:$X$103,$A163,1 + W$1),"")</f>
        <v>1939</v>
      </c>
      <c r="X163" s="60">
        <f t="array" ref="X163">IFERROR(INDEX(RecipeMappedExp.csv!$C$4:$X$103,$A163,1 + X$1),"")</f>
        <v>1801</v>
      </c>
      <c r="Y163" s="58">
        <f t="array" ref="Y163">IFERROR(INDEX(RecipeMappedExp.csv!$C$4:$X$103,$A163,1 + Y$1),"")</f>
        <v>1662</v>
      </c>
      <c r="Z163" s="62">
        <f t="array" ref="Z163">IFERROR(INDEX(RecipeMappedExp.csv!$C$4:$X$103,$A163,1 + Z$1),"")</f>
        <v>1385</v>
      </c>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row>
    <row r="164">
      <c r="A164" s="16"/>
      <c r="B164" s="17" t="s">
        <v>32</v>
      </c>
      <c r="C164" s="18"/>
      <c r="D164" s="42">
        <f>D163</f>
        <v>41571</v>
      </c>
      <c r="E164" s="20">
        <f t="array" ref="E164:Z164">FLOOR($D163 / 3 * $E$2:$Z$2 / 100,1)</f>
        <v>13857</v>
      </c>
      <c r="F164" s="21">
        <v>13302.0</v>
      </c>
      <c r="G164" s="21">
        <v>12748.0</v>
      </c>
      <c r="H164" s="21">
        <v>12194.0</v>
      </c>
      <c r="I164" s="21">
        <v>11639.0</v>
      </c>
      <c r="J164" s="21">
        <v>11085.0</v>
      </c>
      <c r="K164" s="21">
        <v>10392.0</v>
      </c>
      <c r="L164" s="43">
        <v>9699.0</v>
      </c>
      <c r="M164" s="43">
        <v>9007.0</v>
      </c>
      <c r="N164" s="43">
        <v>8314.0</v>
      </c>
      <c r="O164" s="43">
        <v>7621.0</v>
      </c>
      <c r="P164" s="43">
        <v>6235.0</v>
      </c>
      <c r="Q164" s="43">
        <v>4849.0</v>
      </c>
      <c r="R164" s="43">
        <v>3464.0</v>
      </c>
      <c r="S164" s="43">
        <v>2771.0</v>
      </c>
      <c r="T164" s="43">
        <v>2494.0</v>
      </c>
      <c r="U164" s="43">
        <v>2217.0</v>
      </c>
      <c r="V164" s="43">
        <v>2078.0</v>
      </c>
      <c r="W164" s="43">
        <v>1939.0</v>
      </c>
      <c r="X164" s="43">
        <v>1801.0</v>
      </c>
      <c r="Y164" s="43">
        <v>1662.0</v>
      </c>
      <c r="Z164" s="44">
        <v>1385.0</v>
      </c>
      <c r="AA164" s="23" t="b">
        <f t="array" ref="AA164:AW164">IF($D164:$Z164 = $D163:$Z163,TRUE,FALSE)</f>
        <v>1</v>
      </c>
      <c r="AB164" s="23" t="b">
        <v>1</v>
      </c>
      <c r="AC164" s="23" t="b">
        <v>1</v>
      </c>
      <c r="AD164" s="23" t="b">
        <v>1</v>
      </c>
      <c r="AE164" s="23" t="b">
        <v>1</v>
      </c>
      <c r="AF164" s="23" t="b">
        <v>1</v>
      </c>
      <c r="AG164" s="23" t="b">
        <v>1</v>
      </c>
      <c r="AH164" s="23" t="b">
        <v>1</v>
      </c>
      <c r="AI164" s="23" t="b">
        <v>1</v>
      </c>
      <c r="AJ164" s="23" t="b">
        <v>1</v>
      </c>
      <c r="AK164" s="23" t="b">
        <v>1</v>
      </c>
      <c r="AL164" s="23" t="b">
        <v>1</v>
      </c>
      <c r="AM164" s="23" t="b">
        <v>1</v>
      </c>
      <c r="AN164" s="23" t="b">
        <v>1</v>
      </c>
      <c r="AO164" s="23" t="b">
        <v>1</v>
      </c>
      <c r="AP164" s="23" t="b">
        <v>1</v>
      </c>
      <c r="AQ164" s="23" t="b">
        <v>1</v>
      </c>
      <c r="AR164" s="23" t="b">
        <v>1</v>
      </c>
      <c r="AS164" s="23" t="b">
        <v>1</v>
      </c>
      <c r="AT164" s="23" t="b">
        <v>1</v>
      </c>
      <c r="AU164" s="23" t="b">
        <v>1</v>
      </c>
      <c r="AV164" s="23" t="b">
        <v>1</v>
      </c>
      <c r="AW164" s="23" t="b">
        <v>1</v>
      </c>
      <c r="AX164" s="23"/>
      <c r="AY164" s="23"/>
      <c r="AZ164" s="23"/>
      <c r="BA164" s="23"/>
      <c r="BB164" s="23"/>
      <c r="BC164" s="23"/>
      <c r="BD164" s="23"/>
      <c r="BE164" s="23"/>
      <c r="BF164" s="23"/>
      <c r="BG164" s="23"/>
      <c r="BH164" s="23"/>
    </row>
    <row r="165">
      <c r="A165" s="45"/>
      <c r="B165" s="46" t="s">
        <v>33</v>
      </c>
      <c r="C165" s="47"/>
      <c r="D165" s="48">
        <f t="array" ref="D165:Z165">IFERROR(ROUND(D163:Z163 / $E163 * 100,0),"")</f>
        <v>300</v>
      </c>
      <c r="E165" s="49">
        <v>100.0</v>
      </c>
      <c r="F165" s="50">
        <v>96.0</v>
      </c>
      <c r="G165" s="50">
        <v>92.0</v>
      </c>
      <c r="H165" s="50">
        <v>88.0</v>
      </c>
      <c r="I165" s="50">
        <v>84.0</v>
      </c>
      <c r="J165" s="50">
        <v>80.0</v>
      </c>
      <c r="K165" s="50">
        <v>75.0</v>
      </c>
      <c r="L165" s="51">
        <v>70.0</v>
      </c>
      <c r="M165" s="51">
        <v>65.0</v>
      </c>
      <c r="N165" s="51">
        <v>60.0</v>
      </c>
      <c r="O165" s="51">
        <v>55.0</v>
      </c>
      <c r="P165" s="51">
        <v>45.0</v>
      </c>
      <c r="Q165" s="51">
        <v>35.0</v>
      </c>
      <c r="R165" s="51">
        <v>25.0</v>
      </c>
      <c r="S165" s="51">
        <v>20.0</v>
      </c>
      <c r="T165" s="51">
        <v>18.0</v>
      </c>
      <c r="U165" s="51">
        <v>16.0</v>
      </c>
      <c r="V165" s="51">
        <v>15.0</v>
      </c>
      <c r="W165" s="51">
        <v>14.0</v>
      </c>
      <c r="X165" s="51">
        <v>13.0</v>
      </c>
      <c r="Y165" s="51">
        <v>12.0</v>
      </c>
      <c r="Z165" s="52">
        <v>10.0</v>
      </c>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row>
    <row r="166">
      <c r="A166" s="63">
        <v>55.0</v>
      </c>
      <c r="B166" s="54" t="s">
        <v>31</v>
      </c>
      <c r="C166" s="55"/>
      <c r="D166" s="56">
        <f t="array" ref="D166">INDEX(RecipeMappedExp.csv!$B$4:$B$103,$A166,1)</f>
        <v>45198</v>
      </c>
      <c r="E166" s="57">
        <f t="array" ref="E166">IFERROR(INDEX(RecipeMappedExp.csv!$C$4:$X$103,$A166,1 + E$1),"")</f>
        <v>15066</v>
      </c>
      <c r="F166" s="58">
        <f t="array" ref="F166">IFERROR(INDEX(RecipeMappedExp.csv!$C$4:$X$103,$A166,1 + F$1),"")</f>
        <v>14463</v>
      </c>
      <c r="G166" s="58">
        <f t="array" ref="G166">IFERROR(INDEX(RecipeMappedExp.csv!$C$4:$X$103,$A166,1 + G$1),"")</f>
        <v>13860</v>
      </c>
      <c r="H166" s="58">
        <f t="array" ref="H166">IFERROR(INDEX(RecipeMappedExp.csv!$C$4:$X$103,$A166,1 + H$1),"")</f>
        <v>13258</v>
      </c>
      <c r="I166" s="59">
        <f t="array" ref="I166">IFERROR(INDEX(RecipeMappedExp.csv!$C$4:$X$103,$A166,1 + I$1),"")</f>
        <v>12655</v>
      </c>
      <c r="J166" s="58">
        <f t="array" ref="J166">IFERROR(INDEX(RecipeMappedExp.csv!$C$4:$X$103,$A166,1 + J$1),"")</f>
        <v>12052</v>
      </c>
      <c r="K166" s="58">
        <f t="array" ref="K166">IFERROR(INDEX(RecipeMappedExp.csv!$C$4:$X$103,$A166,1 + K$1),"")</f>
        <v>11299</v>
      </c>
      <c r="L166" s="60">
        <f t="array" ref="L166">IFERROR(INDEX(RecipeMappedExp.csv!$C$4:$X$103,$A166,1 + L$1),"")</f>
        <v>10546</v>
      </c>
      <c r="M166" s="59">
        <f t="array" ref="M166">IFERROR(INDEX(RecipeMappedExp.csv!$C$4:$X$103,$A166,1 + M$1),"")</f>
        <v>9792</v>
      </c>
      <c r="N166" s="60">
        <f t="array" ref="N166">IFERROR(INDEX(RecipeMappedExp.csv!$C$4:$X$103,$A166,1 + N$1),"")</f>
        <v>9039</v>
      </c>
      <c r="O166" s="60">
        <f t="array" ref="O166">IFERROR(INDEX(RecipeMappedExp.csv!$C$4:$X$103,$A166,1 + O$1),"")</f>
        <v>8286</v>
      </c>
      <c r="P166" s="60">
        <f t="array" ref="P166">IFERROR(INDEX(RecipeMappedExp.csv!$C$4:$X$103,$A166,1 + P$1),"")</f>
        <v>6779</v>
      </c>
      <c r="Q166" s="60">
        <f t="array" ref="Q166">IFERROR(INDEX(RecipeMappedExp.csv!$C$4:$X$103,$A166,1 + Q$1),"")</f>
        <v>5273</v>
      </c>
      <c r="R166" s="60">
        <f t="array" ref="R166">IFERROR(INDEX(RecipeMappedExp.csv!$C$4:$X$103,$A166,1 + R$1),"")</f>
        <v>3766</v>
      </c>
      <c r="S166" s="60">
        <f t="array" ref="S166">IFERROR(INDEX(RecipeMappedExp.csv!$C$4:$X$103,$A166,1 + S$1),"")</f>
        <v>3013</v>
      </c>
      <c r="T166" s="60">
        <f t="array" ref="T166">IFERROR(INDEX(RecipeMappedExp.csv!$C$4:$X$103,$A166,1 + T$1),"")</f>
        <v>2711</v>
      </c>
      <c r="U166" s="60">
        <f t="array" ref="U166">IFERROR(INDEX(RecipeMappedExp.csv!$C$4:$X$103,$A166,1 + U$1),"")</f>
        <v>2410</v>
      </c>
      <c r="V166" s="60">
        <f t="array" ref="V166">IFERROR(INDEX(RecipeMappedExp.csv!$C$4:$X$103,$A166,1 + V$1),"")</f>
        <v>2259</v>
      </c>
      <c r="W166" s="61">
        <f t="array" ref="W166">IFERROR(INDEX(RecipeMappedExp.csv!$C$4:$X$103,$A166,1 + W$1),"")</f>
        <v>2109</v>
      </c>
      <c r="X166" s="60">
        <f t="array" ref="X166">IFERROR(INDEX(RecipeMappedExp.csv!$C$4:$X$103,$A166,1 + X$1),"")</f>
        <v>1958</v>
      </c>
      <c r="Y166" s="58">
        <f t="array" ref="Y166">IFERROR(INDEX(RecipeMappedExp.csv!$C$4:$X$103,$A166,1 + Y$1),"")</f>
        <v>1807</v>
      </c>
      <c r="Z166" s="62">
        <f t="array" ref="Z166">IFERROR(INDEX(RecipeMappedExp.csv!$C$4:$X$103,$A166,1 + Z$1),"")</f>
        <v>1506</v>
      </c>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row>
    <row r="167">
      <c r="A167" s="16"/>
      <c r="B167" s="17" t="s">
        <v>32</v>
      </c>
      <c r="C167" s="18"/>
      <c r="D167" s="42">
        <f>D166</f>
        <v>45198</v>
      </c>
      <c r="E167" s="20">
        <f t="array" ref="E167:Z167">FLOOR($D166 / 3 * $E$2:$Z$2 / 100,1)</f>
        <v>15066</v>
      </c>
      <c r="F167" s="21">
        <v>14463.0</v>
      </c>
      <c r="G167" s="21">
        <v>13860.0</v>
      </c>
      <c r="H167" s="21">
        <v>13258.0</v>
      </c>
      <c r="I167" s="21">
        <v>12655.0</v>
      </c>
      <c r="J167" s="21">
        <v>12052.0</v>
      </c>
      <c r="K167" s="21">
        <v>11299.0</v>
      </c>
      <c r="L167" s="43">
        <v>10546.0</v>
      </c>
      <c r="M167" s="43">
        <v>9792.0</v>
      </c>
      <c r="N167" s="43">
        <v>9039.0</v>
      </c>
      <c r="O167" s="43">
        <v>8286.0</v>
      </c>
      <c r="P167" s="43">
        <v>6779.0</v>
      </c>
      <c r="Q167" s="43">
        <v>5273.0</v>
      </c>
      <c r="R167" s="43">
        <v>3766.0</v>
      </c>
      <c r="S167" s="43">
        <v>3013.0</v>
      </c>
      <c r="T167" s="43">
        <v>2711.0</v>
      </c>
      <c r="U167" s="43">
        <v>2410.0</v>
      </c>
      <c r="V167" s="43">
        <v>2259.0</v>
      </c>
      <c r="W167" s="43">
        <v>2109.0</v>
      </c>
      <c r="X167" s="43">
        <v>1958.0</v>
      </c>
      <c r="Y167" s="43">
        <v>1807.0</v>
      </c>
      <c r="Z167" s="44">
        <v>1506.0</v>
      </c>
      <c r="AA167" s="23" t="b">
        <f t="array" ref="AA167:AW167">IF($D167:$Z167 = $D166:$Z166,TRUE,FALSE)</f>
        <v>1</v>
      </c>
      <c r="AB167" s="23" t="b">
        <v>1</v>
      </c>
      <c r="AC167" s="23" t="b">
        <v>1</v>
      </c>
      <c r="AD167" s="23" t="b">
        <v>1</v>
      </c>
      <c r="AE167" s="23" t="b">
        <v>1</v>
      </c>
      <c r="AF167" s="23" t="b">
        <v>1</v>
      </c>
      <c r="AG167" s="23" t="b">
        <v>1</v>
      </c>
      <c r="AH167" s="23" t="b">
        <v>1</v>
      </c>
      <c r="AI167" s="23" t="b">
        <v>1</v>
      </c>
      <c r="AJ167" s="23" t="b">
        <v>1</v>
      </c>
      <c r="AK167" s="23" t="b">
        <v>1</v>
      </c>
      <c r="AL167" s="23" t="b">
        <v>1</v>
      </c>
      <c r="AM167" s="23" t="b">
        <v>1</v>
      </c>
      <c r="AN167" s="23" t="b">
        <v>1</v>
      </c>
      <c r="AO167" s="23" t="b">
        <v>1</v>
      </c>
      <c r="AP167" s="23" t="b">
        <v>1</v>
      </c>
      <c r="AQ167" s="23" t="b">
        <v>1</v>
      </c>
      <c r="AR167" s="23" t="b">
        <v>1</v>
      </c>
      <c r="AS167" s="23" t="b">
        <v>1</v>
      </c>
      <c r="AT167" s="23" t="b">
        <v>1</v>
      </c>
      <c r="AU167" s="23" t="b">
        <v>1</v>
      </c>
      <c r="AV167" s="23" t="b">
        <v>1</v>
      </c>
      <c r="AW167" s="23" t="b">
        <v>1</v>
      </c>
      <c r="AX167" s="23"/>
      <c r="AY167" s="23"/>
      <c r="AZ167" s="23"/>
      <c r="BA167" s="23"/>
      <c r="BB167" s="23"/>
      <c r="BC167" s="23"/>
      <c r="BD167" s="23"/>
      <c r="BE167" s="23"/>
      <c r="BF167" s="23"/>
      <c r="BG167" s="23"/>
      <c r="BH167" s="23"/>
    </row>
    <row r="168">
      <c r="A168" s="45"/>
      <c r="B168" s="46" t="s">
        <v>33</v>
      </c>
      <c r="C168" s="47"/>
      <c r="D168" s="48">
        <f t="array" ref="D168:Z168">IFERROR(ROUND(D166:Z166 / $E166 * 100,0),"")</f>
        <v>300</v>
      </c>
      <c r="E168" s="49">
        <v>100.0</v>
      </c>
      <c r="F168" s="50">
        <v>96.0</v>
      </c>
      <c r="G168" s="50">
        <v>92.0</v>
      </c>
      <c r="H168" s="50">
        <v>88.0</v>
      </c>
      <c r="I168" s="50">
        <v>84.0</v>
      </c>
      <c r="J168" s="50">
        <v>80.0</v>
      </c>
      <c r="K168" s="50">
        <v>75.0</v>
      </c>
      <c r="L168" s="51">
        <v>70.0</v>
      </c>
      <c r="M168" s="51">
        <v>65.0</v>
      </c>
      <c r="N168" s="51">
        <v>60.0</v>
      </c>
      <c r="O168" s="51">
        <v>55.0</v>
      </c>
      <c r="P168" s="51">
        <v>45.0</v>
      </c>
      <c r="Q168" s="51">
        <v>35.0</v>
      </c>
      <c r="R168" s="51">
        <v>25.0</v>
      </c>
      <c r="S168" s="51">
        <v>20.0</v>
      </c>
      <c r="T168" s="51">
        <v>18.0</v>
      </c>
      <c r="U168" s="51">
        <v>16.0</v>
      </c>
      <c r="V168" s="51">
        <v>15.0</v>
      </c>
      <c r="W168" s="51">
        <v>14.0</v>
      </c>
      <c r="X168" s="51">
        <v>13.0</v>
      </c>
      <c r="Y168" s="51">
        <v>12.0</v>
      </c>
      <c r="Z168" s="52">
        <v>10.0</v>
      </c>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row>
    <row r="169" ht="15.75" customHeight="1">
      <c r="A169" s="63">
        <v>56.0</v>
      </c>
      <c r="B169" s="54" t="s">
        <v>31</v>
      </c>
      <c r="C169" s="55"/>
      <c r="D169" s="56">
        <f t="array" ref="D169">INDEX(RecipeMappedExp.csv!$B$4:$B$103,$A169,1)</f>
        <v>48669</v>
      </c>
      <c r="E169" s="57">
        <f t="array" ref="E169">IFERROR(INDEX(RecipeMappedExp.csv!$C$4:$X$103,$A169,1 + E$1),"")</f>
        <v>16223</v>
      </c>
      <c r="F169" s="58">
        <f t="array" ref="F169">IFERROR(INDEX(RecipeMappedExp.csv!$C$4:$X$103,$A169,1 + F$1),"")</f>
        <v>15574</v>
      </c>
      <c r="G169" s="58">
        <f t="array" ref="G169">IFERROR(INDEX(RecipeMappedExp.csv!$C$4:$X$103,$A169,1 + G$1),"")</f>
        <v>14925</v>
      </c>
      <c r="H169" s="58">
        <f t="array" ref="H169">IFERROR(INDEX(RecipeMappedExp.csv!$C$4:$X$103,$A169,1 + H$1),"")</f>
        <v>14276</v>
      </c>
      <c r="I169" s="59">
        <f t="array" ref="I169">IFERROR(INDEX(RecipeMappedExp.csv!$C$4:$X$103,$A169,1 + I$1),"")</f>
        <v>13627</v>
      </c>
      <c r="J169" s="58">
        <f t="array" ref="J169">IFERROR(INDEX(RecipeMappedExp.csv!$C$4:$X$103,$A169,1 + J$1),"")</f>
        <v>12978</v>
      </c>
      <c r="K169" s="58">
        <f t="array" ref="K169">IFERROR(INDEX(RecipeMappedExp.csv!$C$4:$X$103,$A169,1 + K$1),"")</f>
        <v>12167</v>
      </c>
      <c r="L169" s="60">
        <f t="array" ref="L169">IFERROR(INDEX(RecipeMappedExp.csv!$C$4:$X$103,$A169,1 + L$1),"")</f>
        <v>11356</v>
      </c>
      <c r="M169" s="59">
        <f t="array" ref="M169">IFERROR(INDEX(RecipeMappedExp.csv!$C$4:$X$103,$A169,1 + M$1),"")</f>
        <v>10544</v>
      </c>
      <c r="N169" s="60">
        <f t="array" ref="N169">IFERROR(INDEX(RecipeMappedExp.csv!$C$4:$X$103,$A169,1 + N$1),"")</f>
        <v>9733</v>
      </c>
      <c r="O169" s="60">
        <f t="array" ref="O169">IFERROR(INDEX(RecipeMappedExp.csv!$C$4:$X$103,$A169,1 + O$1),"")</f>
        <v>8922</v>
      </c>
      <c r="P169" s="60">
        <f t="array" ref="P169">IFERROR(INDEX(RecipeMappedExp.csv!$C$4:$X$103,$A169,1 + P$1),"")</f>
        <v>7300</v>
      </c>
      <c r="Q169" s="60">
        <f t="array" ref="Q169">IFERROR(INDEX(RecipeMappedExp.csv!$C$4:$X$103,$A169,1 + Q$1),"")</f>
        <v>5678</v>
      </c>
      <c r="R169" s="60">
        <f t="array" ref="R169">IFERROR(INDEX(RecipeMappedExp.csv!$C$4:$X$103,$A169,1 + R$1),"")</f>
        <v>4055</v>
      </c>
      <c r="S169" s="60">
        <f t="array" ref="S169">IFERROR(INDEX(RecipeMappedExp.csv!$C$4:$X$103,$A169,1 + S$1),"")</f>
        <v>3244</v>
      </c>
      <c r="T169" s="60">
        <f t="array" ref="T169">IFERROR(INDEX(RecipeMappedExp.csv!$C$4:$X$103,$A169,1 + T$1),"")</f>
        <v>2920</v>
      </c>
      <c r="U169" s="60">
        <f t="array" ref="U169">IFERROR(INDEX(RecipeMappedExp.csv!$C$4:$X$103,$A169,1 + U$1),"")</f>
        <v>2595</v>
      </c>
      <c r="V169" s="60">
        <f t="array" ref="V169">IFERROR(INDEX(RecipeMappedExp.csv!$C$4:$X$103,$A169,1 + V$1),"")</f>
        <v>2433</v>
      </c>
      <c r="W169" s="61">
        <f t="array" ref="W169">IFERROR(INDEX(RecipeMappedExp.csv!$C$4:$X$103,$A169,1 + W$1),"")</f>
        <v>2271</v>
      </c>
      <c r="X169" s="60">
        <f t="array" ref="X169">IFERROR(INDEX(RecipeMappedExp.csv!$C$4:$X$103,$A169,1 + X$1),"")</f>
        <v>2108</v>
      </c>
      <c r="Y169" s="58">
        <f t="array" ref="Y169">IFERROR(INDEX(RecipeMappedExp.csv!$C$4:$X$103,$A169,1 + Y$1),"")</f>
        <v>1946</v>
      </c>
      <c r="Z169" s="62">
        <f t="array" ref="Z169">IFERROR(INDEX(RecipeMappedExp.csv!$C$4:$X$103,$A169,1 + Z$1),"")</f>
        <v>1622</v>
      </c>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row>
    <row r="170" ht="15.75" customHeight="1">
      <c r="A170" s="16"/>
      <c r="B170" s="17" t="s">
        <v>32</v>
      </c>
      <c r="C170" s="18"/>
      <c r="D170" s="42">
        <f>D169</f>
        <v>48669</v>
      </c>
      <c r="E170" s="20">
        <f t="array" ref="E170:Z170">FLOOR($D169 / 3 * $E$2:$Z$2 / 100,1)</f>
        <v>16223</v>
      </c>
      <c r="F170" s="21">
        <v>15574.0</v>
      </c>
      <c r="G170" s="21">
        <v>14925.0</v>
      </c>
      <c r="H170" s="21">
        <v>14276.0</v>
      </c>
      <c r="I170" s="21">
        <v>13627.0</v>
      </c>
      <c r="J170" s="21">
        <v>12978.0</v>
      </c>
      <c r="K170" s="21">
        <v>12167.0</v>
      </c>
      <c r="L170" s="43">
        <v>11356.0</v>
      </c>
      <c r="M170" s="43">
        <v>10544.0</v>
      </c>
      <c r="N170" s="43">
        <v>9733.0</v>
      </c>
      <c r="O170" s="43">
        <v>8922.0</v>
      </c>
      <c r="P170" s="43">
        <v>7300.0</v>
      </c>
      <c r="Q170" s="43">
        <v>5678.0</v>
      </c>
      <c r="R170" s="43">
        <v>4055.0</v>
      </c>
      <c r="S170" s="43">
        <v>3244.0</v>
      </c>
      <c r="T170" s="43">
        <v>2920.0</v>
      </c>
      <c r="U170" s="43">
        <v>2595.0</v>
      </c>
      <c r="V170" s="43">
        <v>2433.0</v>
      </c>
      <c r="W170" s="43">
        <v>2271.0</v>
      </c>
      <c r="X170" s="43">
        <v>2108.0</v>
      </c>
      <c r="Y170" s="43">
        <v>1946.0</v>
      </c>
      <c r="Z170" s="44">
        <v>1622.0</v>
      </c>
      <c r="AA170" s="23" t="b">
        <f t="array" ref="AA170:AW170">IF($D170:$Z170 = $D169:$Z169,TRUE,FALSE)</f>
        <v>1</v>
      </c>
      <c r="AB170" s="23" t="b">
        <v>1</v>
      </c>
      <c r="AC170" s="23" t="b">
        <v>1</v>
      </c>
      <c r="AD170" s="23" t="b">
        <v>1</v>
      </c>
      <c r="AE170" s="23" t="b">
        <v>1</v>
      </c>
      <c r="AF170" s="23" t="b">
        <v>1</v>
      </c>
      <c r="AG170" s="23" t="b">
        <v>1</v>
      </c>
      <c r="AH170" s="23" t="b">
        <v>1</v>
      </c>
      <c r="AI170" s="23" t="b">
        <v>1</v>
      </c>
      <c r="AJ170" s="23" t="b">
        <v>1</v>
      </c>
      <c r="AK170" s="23" t="b">
        <v>1</v>
      </c>
      <c r="AL170" s="23" t="b">
        <v>1</v>
      </c>
      <c r="AM170" s="23" t="b">
        <v>1</v>
      </c>
      <c r="AN170" s="23" t="b">
        <v>1</v>
      </c>
      <c r="AO170" s="23" t="b">
        <v>1</v>
      </c>
      <c r="AP170" s="23" t="b">
        <v>1</v>
      </c>
      <c r="AQ170" s="23" t="b">
        <v>1</v>
      </c>
      <c r="AR170" s="23" t="b">
        <v>1</v>
      </c>
      <c r="AS170" s="23" t="b">
        <v>1</v>
      </c>
      <c r="AT170" s="23" t="b">
        <v>1</v>
      </c>
      <c r="AU170" s="23" t="b">
        <v>1</v>
      </c>
      <c r="AV170" s="23" t="b">
        <v>1</v>
      </c>
      <c r="AW170" s="23" t="b">
        <v>1</v>
      </c>
      <c r="AX170" s="23"/>
      <c r="AY170" s="23"/>
      <c r="AZ170" s="23"/>
      <c r="BA170" s="23"/>
      <c r="BB170" s="23"/>
      <c r="BC170" s="23"/>
      <c r="BD170" s="23"/>
      <c r="BE170" s="23"/>
      <c r="BF170" s="23"/>
      <c r="BG170" s="23"/>
      <c r="BH170" s="23"/>
    </row>
    <row r="171" ht="15.75" customHeight="1">
      <c r="A171" s="45"/>
      <c r="B171" s="46" t="s">
        <v>33</v>
      </c>
      <c r="C171" s="47"/>
      <c r="D171" s="48">
        <f t="array" ref="D171:Z171">IFERROR(ROUND(D169:Z169 / $E169 * 100,0),"")</f>
        <v>300</v>
      </c>
      <c r="E171" s="49">
        <v>100.0</v>
      </c>
      <c r="F171" s="50">
        <v>96.0</v>
      </c>
      <c r="G171" s="50">
        <v>92.0</v>
      </c>
      <c r="H171" s="50">
        <v>88.0</v>
      </c>
      <c r="I171" s="50">
        <v>84.0</v>
      </c>
      <c r="J171" s="50">
        <v>80.0</v>
      </c>
      <c r="K171" s="50">
        <v>75.0</v>
      </c>
      <c r="L171" s="51">
        <v>70.0</v>
      </c>
      <c r="M171" s="51">
        <v>65.0</v>
      </c>
      <c r="N171" s="51">
        <v>60.0</v>
      </c>
      <c r="O171" s="51">
        <v>55.0</v>
      </c>
      <c r="P171" s="51">
        <v>45.0</v>
      </c>
      <c r="Q171" s="51">
        <v>35.0</v>
      </c>
      <c r="R171" s="51">
        <v>25.0</v>
      </c>
      <c r="S171" s="51">
        <v>20.0</v>
      </c>
      <c r="T171" s="51">
        <v>18.0</v>
      </c>
      <c r="U171" s="51">
        <v>16.0</v>
      </c>
      <c r="V171" s="51">
        <v>15.0</v>
      </c>
      <c r="W171" s="51">
        <v>14.0</v>
      </c>
      <c r="X171" s="51">
        <v>13.0</v>
      </c>
      <c r="Y171" s="51">
        <v>12.0</v>
      </c>
      <c r="Z171" s="52">
        <v>10.0</v>
      </c>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row>
    <row r="172" ht="15.75" customHeight="1">
      <c r="A172" s="63">
        <v>57.0</v>
      </c>
      <c r="B172" s="54" t="s">
        <v>31</v>
      </c>
      <c r="C172" s="55"/>
      <c r="D172" s="56">
        <f t="array" ref="D172">INDEX(RecipeMappedExp.csv!$B$4:$B$103,$A172,1)</f>
        <v>51969</v>
      </c>
      <c r="E172" s="57">
        <f t="array" ref="E172">IFERROR(INDEX(RecipeMappedExp.csv!$C$4:$X$103,$A172,1 + E$1),"")</f>
        <v>17323</v>
      </c>
      <c r="F172" s="58">
        <f t="array" ref="F172">IFERROR(INDEX(RecipeMappedExp.csv!$C$4:$X$103,$A172,1 + F$1),"")</f>
        <v>16630</v>
      </c>
      <c r="G172" s="58">
        <f t="array" ref="G172">IFERROR(INDEX(RecipeMappedExp.csv!$C$4:$X$103,$A172,1 + G$1),"")</f>
        <v>15937</v>
      </c>
      <c r="H172" s="58">
        <f t="array" ref="H172">IFERROR(INDEX(RecipeMappedExp.csv!$C$4:$X$103,$A172,1 + H$1),"")</f>
        <v>15244</v>
      </c>
      <c r="I172" s="59">
        <f t="array" ref="I172">IFERROR(INDEX(RecipeMappedExp.csv!$C$4:$X$103,$A172,1 + I$1),"")</f>
        <v>14551</v>
      </c>
      <c r="J172" s="58">
        <f t="array" ref="J172">IFERROR(INDEX(RecipeMappedExp.csv!$C$4:$X$103,$A172,1 + J$1),"")</f>
        <v>13858</v>
      </c>
      <c r="K172" s="58">
        <f t="array" ref="K172">IFERROR(INDEX(RecipeMappedExp.csv!$C$4:$X$103,$A172,1 + K$1),"")</f>
        <v>12992</v>
      </c>
      <c r="L172" s="60">
        <f t="array" ref="L172">IFERROR(INDEX(RecipeMappedExp.csv!$C$4:$X$103,$A172,1 + L$1),"")</f>
        <v>12126</v>
      </c>
      <c r="M172" s="59">
        <f t="array" ref="M172">IFERROR(INDEX(RecipeMappedExp.csv!$C$4:$X$103,$A172,1 + M$1),"")</f>
        <v>11259</v>
      </c>
      <c r="N172" s="60">
        <f t="array" ref="N172">IFERROR(INDEX(RecipeMappedExp.csv!$C$4:$X$103,$A172,1 + N$1),"")</f>
        <v>10393</v>
      </c>
      <c r="O172" s="60">
        <f t="array" ref="O172">IFERROR(INDEX(RecipeMappedExp.csv!$C$4:$X$103,$A172,1 + O$1),"")</f>
        <v>9527</v>
      </c>
      <c r="P172" s="60">
        <f t="array" ref="P172">IFERROR(INDEX(RecipeMappedExp.csv!$C$4:$X$103,$A172,1 + P$1),"")</f>
        <v>7795</v>
      </c>
      <c r="Q172" s="60">
        <f t="array" ref="Q172">IFERROR(INDEX(RecipeMappedExp.csv!$C$4:$X$103,$A172,1 + Q$1),"")</f>
        <v>6063</v>
      </c>
      <c r="R172" s="60">
        <f t="array" ref="R172">IFERROR(INDEX(RecipeMappedExp.csv!$C$4:$X$103,$A172,1 + R$1),"")</f>
        <v>4330</v>
      </c>
      <c r="S172" s="60">
        <f t="array" ref="S172">IFERROR(INDEX(RecipeMappedExp.csv!$C$4:$X$103,$A172,1 + S$1),"")</f>
        <v>3464</v>
      </c>
      <c r="T172" s="60">
        <f t="array" ref="T172">IFERROR(INDEX(RecipeMappedExp.csv!$C$4:$X$103,$A172,1 + T$1),"")</f>
        <v>3118</v>
      </c>
      <c r="U172" s="60">
        <f t="array" ref="U172">IFERROR(INDEX(RecipeMappedExp.csv!$C$4:$X$103,$A172,1 + U$1),"")</f>
        <v>2771</v>
      </c>
      <c r="V172" s="60">
        <f t="array" ref="V172">IFERROR(INDEX(RecipeMappedExp.csv!$C$4:$X$103,$A172,1 + V$1),"")</f>
        <v>2598</v>
      </c>
      <c r="W172" s="61">
        <f t="array" ref="W172">IFERROR(INDEX(RecipeMappedExp.csv!$C$4:$X$103,$A172,1 + W$1),"")</f>
        <v>2425</v>
      </c>
      <c r="X172" s="60">
        <f t="array" ref="X172">IFERROR(INDEX(RecipeMappedExp.csv!$C$4:$X$103,$A172,1 + X$1),"")</f>
        <v>2251</v>
      </c>
      <c r="Y172" s="58">
        <f t="array" ref="Y172">IFERROR(INDEX(RecipeMappedExp.csv!$C$4:$X$103,$A172,1 + Y$1),"")</f>
        <v>2078</v>
      </c>
      <c r="Z172" s="62">
        <f t="array" ref="Z172">IFERROR(INDEX(RecipeMappedExp.csv!$C$4:$X$103,$A172,1 + Z$1),"")</f>
        <v>1732</v>
      </c>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row>
    <row r="173" ht="15.75" customHeight="1">
      <c r="A173" s="16"/>
      <c r="B173" s="17" t="s">
        <v>32</v>
      </c>
      <c r="C173" s="18"/>
      <c r="D173" s="42">
        <f>D172</f>
        <v>51969</v>
      </c>
      <c r="E173" s="20">
        <f t="array" ref="E173:Z173">FLOOR($D172 / 3 * $E$2:$Z$2 / 100,1)</f>
        <v>17323</v>
      </c>
      <c r="F173" s="21">
        <v>16630.0</v>
      </c>
      <c r="G173" s="21">
        <v>15937.0</v>
      </c>
      <c r="H173" s="21">
        <v>15244.0</v>
      </c>
      <c r="I173" s="21">
        <v>14551.0</v>
      </c>
      <c r="J173" s="21">
        <v>13858.0</v>
      </c>
      <c r="K173" s="21">
        <v>12992.0</v>
      </c>
      <c r="L173" s="43">
        <v>12126.0</v>
      </c>
      <c r="M173" s="43">
        <v>11259.0</v>
      </c>
      <c r="N173" s="43">
        <v>10393.0</v>
      </c>
      <c r="O173" s="43">
        <v>9527.0</v>
      </c>
      <c r="P173" s="43">
        <v>7795.0</v>
      </c>
      <c r="Q173" s="43">
        <v>6063.0</v>
      </c>
      <c r="R173" s="43">
        <v>4330.0</v>
      </c>
      <c r="S173" s="43">
        <v>3464.0</v>
      </c>
      <c r="T173" s="43">
        <v>3118.0</v>
      </c>
      <c r="U173" s="43">
        <v>2771.0</v>
      </c>
      <c r="V173" s="43">
        <v>2598.0</v>
      </c>
      <c r="W173" s="43">
        <v>2425.0</v>
      </c>
      <c r="X173" s="43">
        <v>2251.0</v>
      </c>
      <c r="Y173" s="43">
        <v>2078.0</v>
      </c>
      <c r="Z173" s="44">
        <v>1732.0</v>
      </c>
      <c r="AA173" s="23" t="b">
        <f t="array" ref="AA173:AW173">IF($D173:$Z173 = $D172:$Z172,TRUE,FALSE)</f>
        <v>1</v>
      </c>
      <c r="AB173" s="23" t="b">
        <v>1</v>
      </c>
      <c r="AC173" s="23" t="b">
        <v>1</v>
      </c>
      <c r="AD173" s="23" t="b">
        <v>1</v>
      </c>
      <c r="AE173" s="23" t="b">
        <v>1</v>
      </c>
      <c r="AF173" s="23" t="b">
        <v>1</v>
      </c>
      <c r="AG173" s="23" t="b">
        <v>1</v>
      </c>
      <c r="AH173" s="23" t="b">
        <v>1</v>
      </c>
      <c r="AI173" s="23" t="b">
        <v>1</v>
      </c>
      <c r="AJ173" s="23" t="b">
        <v>1</v>
      </c>
      <c r="AK173" s="23" t="b">
        <v>1</v>
      </c>
      <c r="AL173" s="23" t="b">
        <v>1</v>
      </c>
      <c r="AM173" s="23" t="b">
        <v>1</v>
      </c>
      <c r="AN173" s="23" t="b">
        <v>1</v>
      </c>
      <c r="AO173" s="23" t="b">
        <v>1</v>
      </c>
      <c r="AP173" s="23" t="b">
        <v>1</v>
      </c>
      <c r="AQ173" s="23" t="b">
        <v>1</v>
      </c>
      <c r="AR173" s="23" t="b">
        <v>1</v>
      </c>
      <c r="AS173" s="23" t="b">
        <v>1</v>
      </c>
      <c r="AT173" s="23" t="b">
        <v>1</v>
      </c>
      <c r="AU173" s="23" t="b">
        <v>1</v>
      </c>
      <c r="AV173" s="23" t="b">
        <v>1</v>
      </c>
      <c r="AW173" s="23" t="b">
        <v>1</v>
      </c>
      <c r="AX173" s="23"/>
      <c r="AY173" s="23"/>
      <c r="AZ173" s="23"/>
      <c r="BA173" s="23"/>
      <c r="BB173" s="23"/>
      <c r="BC173" s="23"/>
      <c r="BD173" s="23"/>
      <c r="BE173" s="23"/>
      <c r="BF173" s="23"/>
      <c r="BG173" s="23"/>
      <c r="BH173" s="23"/>
    </row>
    <row r="174" ht="15.75" customHeight="1">
      <c r="A174" s="45"/>
      <c r="B174" s="46" t="s">
        <v>33</v>
      </c>
      <c r="C174" s="47"/>
      <c r="D174" s="48">
        <f t="array" ref="D174:Z174">IFERROR(ROUND(D172:Z172 / $E172 * 100,0),"")</f>
        <v>300</v>
      </c>
      <c r="E174" s="49">
        <v>100.0</v>
      </c>
      <c r="F174" s="50">
        <v>96.0</v>
      </c>
      <c r="G174" s="50">
        <v>92.0</v>
      </c>
      <c r="H174" s="50">
        <v>88.0</v>
      </c>
      <c r="I174" s="50">
        <v>84.0</v>
      </c>
      <c r="J174" s="50">
        <v>80.0</v>
      </c>
      <c r="K174" s="50">
        <v>75.0</v>
      </c>
      <c r="L174" s="51">
        <v>70.0</v>
      </c>
      <c r="M174" s="51">
        <v>65.0</v>
      </c>
      <c r="N174" s="51">
        <v>60.0</v>
      </c>
      <c r="O174" s="51">
        <v>55.0</v>
      </c>
      <c r="P174" s="51">
        <v>45.0</v>
      </c>
      <c r="Q174" s="51">
        <v>35.0</v>
      </c>
      <c r="R174" s="51">
        <v>25.0</v>
      </c>
      <c r="S174" s="51">
        <v>20.0</v>
      </c>
      <c r="T174" s="51">
        <v>18.0</v>
      </c>
      <c r="U174" s="51">
        <v>16.0</v>
      </c>
      <c r="V174" s="51">
        <v>15.0</v>
      </c>
      <c r="W174" s="51">
        <v>14.0</v>
      </c>
      <c r="X174" s="51">
        <v>13.0</v>
      </c>
      <c r="Y174" s="51">
        <v>12.0</v>
      </c>
      <c r="Z174" s="52">
        <v>10.0</v>
      </c>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row>
    <row r="175" ht="15.75" customHeight="1">
      <c r="A175" s="63">
        <v>58.0</v>
      </c>
      <c r="B175" s="54" t="s">
        <v>31</v>
      </c>
      <c r="C175" s="55"/>
      <c r="D175" s="56">
        <f t="array" ref="D175">INDEX(RecipeMappedExp.csv!$B$4:$B$103,$A175,1)</f>
        <v>52200</v>
      </c>
      <c r="E175" s="57">
        <f t="array" ref="E175">IFERROR(INDEX(RecipeMappedExp.csv!$C$4:$X$103,$A175,1 + E$1),"")</f>
        <v>17400</v>
      </c>
      <c r="F175" s="58">
        <f t="array" ref="F175">IFERROR(INDEX(RecipeMappedExp.csv!$C$4:$X$103,$A175,1 + F$1),"")</f>
        <v>16704</v>
      </c>
      <c r="G175" s="58">
        <f t="array" ref="G175">IFERROR(INDEX(RecipeMappedExp.csv!$C$4:$X$103,$A175,1 + G$1),"")</f>
        <v>16008</v>
      </c>
      <c r="H175" s="58">
        <f t="array" ref="H175">IFERROR(INDEX(RecipeMappedExp.csv!$C$4:$X$103,$A175,1 + H$1),"")</f>
        <v>15312</v>
      </c>
      <c r="I175" s="59">
        <f t="array" ref="I175">IFERROR(INDEX(RecipeMappedExp.csv!$C$4:$X$103,$A175,1 + I$1),"")</f>
        <v>14616</v>
      </c>
      <c r="J175" s="58">
        <f t="array" ref="J175">IFERROR(INDEX(RecipeMappedExp.csv!$C$4:$X$103,$A175,1 + J$1),"")</f>
        <v>13920</v>
      </c>
      <c r="K175" s="58">
        <f t="array" ref="K175">IFERROR(INDEX(RecipeMappedExp.csv!$C$4:$X$103,$A175,1 + K$1),"")</f>
        <v>13050</v>
      </c>
      <c r="L175" s="60">
        <f t="array" ref="L175">IFERROR(INDEX(RecipeMappedExp.csv!$C$4:$X$103,$A175,1 + L$1),"")</f>
        <v>12180</v>
      </c>
      <c r="M175" s="59">
        <f t="array" ref="M175">IFERROR(INDEX(RecipeMappedExp.csv!$C$4:$X$103,$A175,1 + M$1),"")</f>
        <v>11310</v>
      </c>
      <c r="N175" s="60">
        <f t="array" ref="N175">IFERROR(INDEX(RecipeMappedExp.csv!$C$4:$X$103,$A175,1 + N$1),"")</f>
        <v>10440</v>
      </c>
      <c r="O175" s="60">
        <f t="array" ref="O175">IFERROR(INDEX(RecipeMappedExp.csv!$C$4:$X$103,$A175,1 + O$1),"")</f>
        <v>9570</v>
      </c>
      <c r="P175" s="60">
        <f t="array" ref="P175">IFERROR(INDEX(RecipeMappedExp.csv!$C$4:$X$103,$A175,1 + P$1),"")</f>
        <v>7830</v>
      </c>
      <c r="Q175" s="60">
        <f t="array" ref="Q175">IFERROR(INDEX(RecipeMappedExp.csv!$C$4:$X$103,$A175,1 + Q$1),"")</f>
        <v>6090</v>
      </c>
      <c r="R175" s="60">
        <f t="array" ref="R175">IFERROR(INDEX(RecipeMappedExp.csv!$C$4:$X$103,$A175,1 + R$1),"")</f>
        <v>4350</v>
      </c>
      <c r="S175" s="60">
        <f t="array" ref="S175">IFERROR(INDEX(RecipeMappedExp.csv!$C$4:$X$103,$A175,1 + S$1),"")</f>
        <v>3480</v>
      </c>
      <c r="T175" s="60">
        <f t="array" ref="T175">IFERROR(INDEX(RecipeMappedExp.csv!$C$4:$X$103,$A175,1 + T$1),"")</f>
        <v>3132</v>
      </c>
      <c r="U175" s="60">
        <f t="array" ref="U175">IFERROR(INDEX(RecipeMappedExp.csv!$C$4:$X$103,$A175,1 + U$1),"")</f>
        <v>2784</v>
      </c>
      <c r="V175" s="60">
        <f t="array" ref="V175">IFERROR(INDEX(RecipeMappedExp.csv!$C$4:$X$103,$A175,1 + V$1),"")</f>
        <v>2610</v>
      </c>
      <c r="W175" s="61">
        <f t="array" ref="W175">IFERROR(INDEX(RecipeMappedExp.csv!$C$4:$X$103,$A175,1 + W$1),"")</f>
        <v>2436</v>
      </c>
      <c r="X175" s="60">
        <f t="array" ref="X175">IFERROR(INDEX(RecipeMappedExp.csv!$C$4:$X$103,$A175,1 + X$1),"")</f>
        <v>2262</v>
      </c>
      <c r="Y175" s="58">
        <f t="array" ref="Y175">IFERROR(INDEX(RecipeMappedExp.csv!$C$4:$X$103,$A175,1 + Y$1),"")</f>
        <v>2088</v>
      </c>
      <c r="Z175" s="62">
        <f t="array" ref="Z175">IFERROR(INDEX(RecipeMappedExp.csv!$C$4:$X$103,$A175,1 + Z$1),"")</f>
        <v>1740</v>
      </c>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row>
    <row r="176" ht="15.75" customHeight="1">
      <c r="A176" s="16"/>
      <c r="B176" s="17" t="s">
        <v>32</v>
      </c>
      <c r="C176" s="18"/>
      <c r="D176" s="42">
        <f>D175</f>
        <v>52200</v>
      </c>
      <c r="E176" s="20">
        <f t="array" ref="E176:Z176">FLOOR($D175 / 3 * $E$2:$Z$2 / 100,1)</f>
        <v>17400</v>
      </c>
      <c r="F176" s="21">
        <v>16704.0</v>
      </c>
      <c r="G176" s="21">
        <v>16008.0</v>
      </c>
      <c r="H176" s="21">
        <v>15312.0</v>
      </c>
      <c r="I176" s="21">
        <v>14616.0</v>
      </c>
      <c r="J176" s="21">
        <v>13920.0</v>
      </c>
      <c r="K176" s="21">
        <v>13050.0</v>
      </c>
      <c r="L176" s="43">
        <v>12180.0</v>
      </c>
      <c r="M176" s="43">
        <v>11310.0</v>
      </c>
      <c r="N176" s="43">
        <v>10440.0</v>
      </c>
      <c r="O176" s="43">
        <v>9570.0</v>
      </c>
      <c r="P176" s="43">
        <v>7830.0</v>
      </c>
      <c r="Q176" s="43">
        <v>6090.0</v>
      </c>
      <c r="R176" s="43">
        <v>4350.0</v>
      </c>
      <c r="S176" s="43">
        <v>3480.0</v>
      </c>
      <c r="T176" s="43">
        <v>3132.0</v>
      </c>
      <c r="U176" s="43">
        <v>2784.0</v>
      </c>
      <c r="V176" s="43">
        <v>2610.0</v>
      </c>
      <c r="W176" s="43">
        <v>2436.0</v>
      </c>
      <c r="X176" s="43">
        <v>2262.0</v>
      </c>
      <c r="Y176" s="43">
        <v>2088.0</v>
      </c>
      <c r="Z176" s="44">
        <v>1740.0</v>
      </c>
      <c r="AA176" s="23" t="b">
        <f t="array" ref="AA176:AW176">IF($D176:$Z176 = $D175:$Z175,TRUE,FALSE)</f>
        <v>1</v>
      </c>
      <c r="AB176" s="23" t="b">
        <v>1</v>
      </c>
      <c r="AC176" s="23" t="b">
        <v>1</v>
      </c>
      <c r="AD176" s="23" t="b">
        <v>1</v>
      </c>
      <c r="AE176" s="23" t="b">
        <v>1</v>
      </c>
      <c r="AF176" s="23" t="b">
        <v>1</v>
      </c>
      <c r="AG176" s="23" t="b">
        <v>1</v>
      </c>
      <c r="AH176" s="23" t="b">
        <v>1</v>
      </c>
      <c r="AI176" s="23" t="b">
        <v>1</v>
      </c>
      <c r="AJ176" s="23" t="b">
        <v>1</v>
      </c>
      <c r="AK176" s="23" t="b">
        <v>1</v>
      </c>
      <c r="AL176" s="23" t="b">
        <v>1</v>
      </c>
      <c r="AM176" s="23" t="b">
        <v>1</v>
      </c>
      <c r="AN176" s="23" t="b">
        <v>1</v>
      </c>
      <c r="AO176" s="23" t="b">
        <v>1</v>
      </c>
      <c r="AP176" s="23" t="b">
        <v>1</v>
      </c>
      <c r="AQ176" s="23" t="b">
        <v>1</v>
      </c>
      <c r="AR176" s="23" t="b">
        <v>1</v>
      </c>
      <c r="AS176" s="23" t="b">
        <v>1</v>
      </c>
      <c r="AT176" s="23" t="b">
        <v>1</v>
      </c>
      <c r="AU176" s="23" t="b">
        <v>1</v>
      </c>
      <c r="AV176" s="23" t="b">
        <v>1</v>
      </c>
      <c r="AW176" s="23" t="b">
        <v>1</v>
      </c>
      <c r="AX176" s="23"/>
      <c r="AY176" s="23"/>
      <c r="AZ176" s="23"/>
      <c r="BA176" s="23"/>
      <c r="BB176" s="23"/>
      <c r="BC176" s="23"/>
      <c r="BD176" s="23"/>
      <c r="BE176" s="23"/>
      <c r="BF176" s="23"/>
      <c r="BG176" s="23"/>
      <c r="BH176" s="23"/>
    </row>
    <row r="177" ht="15.75" customHeight="1">
      <c r="A177" s="45"/>
      <c r="B177" s="46" t="s">
        <v>33</v>
      </c>
      <c r="C177" s="47"/>
      <c r="D177" s="48">
        <f t="array" ref="D177:Z177">IFERROR(ROUND(D175:Z175 / $E175 * 100,0),"")</f>
        <v>300</v>
      </c>
      <c r="E177" s="49">
        <v>100.0</v>
      </c>
      <c r="F177" s="50">
        <v>96.0</v>
      </c>
      <c r="G177" s="50">
        <v>92.0</v>
      </c>
      <c r="H177" s="50">
        <v>88.0</v>
      </c>
      <c r="I177" s="50">
        <v>84.0</v>
      </c>
      <c r="J177" s="50">
        <v>80.0</v>
      </c>
      <c r="K177" s="50">
        <v>75.0</v>
      </c>
      <c r="L177" s="51">
        <v>70.0</v>
      </c>
      <c r="M177" s="51">
        <v>65.0</v>
      </c>
      <c r="N177" s="51">
        <v>60.0</v>
      </c>
      <c r="O177" s="51">
        <v>55.0</v>
      </c>
      <c r="P177" s="51">
        <v>45.0</v>
      </c>
      <c r="Q177" s="51">
        <v>35.0</v>
      </c>
      <c r="R177" s="51">
        <v>25.0</v>
      </c>
      <c r="S177" s="51">
        <v>20.0</v>
      </c>
      <c r="T177" s="51">
        <v>18.0</v>
      </c>
      <c r="U177" s="51">
        <v>16.0</v>
      </c>
      <c r="V177" s="51">
        <v>15.0</v>
      </c>
      <c r="W177" s="51">
        <v>14.0</v>
      </c>
      <c r="X177" s="51">
        <v>13.0</v>
      </c>
      <c r="Y177" s="51">
        <v>12.0</v>
      </c>
      <c r="Z177" s="52">
        <v>10.0</v>
      </c>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row>
    <row r="178" ht="15.75" customHeight="1">
      <c r="A178" s="63">
        <v>59.0</v>
      </c>
      <c r="B178" s="54" t="s">
        <v>31</v>
      </c>
      <c r="C178" s="55"/>
      <c r="D178" s="56">
        <f t="array" ref="D178">INDEX(RecipeMappedExp.csv!$B$4:$B$103,$A178,1)</f>
        <v>52680</v>
      </c>
      <c r="E178" s="57">
        <f t="array" ref="E178">IFERROR(INDEX(RecipeMappedExp.csv!$C$4:$X$103,$A178,1 + E$1),"")</f>
        <v>17560</v>
      </c>
      <c r="F178" s="58">
        <f t="array" ref="F178">IFERROR(INDEX(RecipeMappedExp.csv!$C$4:$X$103,$A178,1 + F$1),"")</f>
        <v>16857</v>
      </c>
      <c r="G178" s="58">
        <f t="array" ref="G178">IFERROR(INDEX(RecipeMappedExp.csv!$C$4:$X$103,$A178,1 + G$1),"")</f>
        <v>16155</v>
      </c>
      <c r="H178" s="58">
        <f t="array" ref="H178">IFERROR(INDEX(RecipeMappedExp.csv!$C$4:$X$103,$A178,1 + H$1),"")</f>
        <v>15452</v>
      </c>
      <c r="I178" s="59">
        <f t="array" ref="I178">IFERROR(INDEX(RecipeMappedExp.csv!$C$4:$X$103,$A178,1 + I$1),"")</f>
        <v>14750</v>
      </c>
      <c r="J178" s="58">
        <f t="array" ref="J178">IFERROR(INDEX(RecipeMappedExp.csv!$C$4:$X$103,$A178,1 + J$1),"")</f>
        <v>14048</v>
      </c>
      <c r="K178" s="58">
        <f t="array" ref="K178">IFERROR(INDEX(RecipeMappedExp.csv!$C$4:$X$103,$A178,1 + K$1),"")</f>
        <v>13170</v>
      </c>
      <c r="L178" s="60">
        <f t="array" ref="L178">IFERROR(INDEX(RecipeMappedExp.csv!$C$4:$X$103,$A178,1 + L$1),"")</f>
        <v>12292</v>
      </c>
      <c r="M178" s="59">
        <f t="array" ref="M178">IFERROR(INDEX(RecipeMappedExp.csv!$C$4:$X$103,$A178,1 + M$1),"")</f>
        <v>11414</v>
      </c>
      <c r="N178" s="60">
        <f t="array" ref="N178">IFERROR(INDEX(RecipeMappedExp.csv!$C$4:$X$103,$A178,1 + N$1),"")</f>
        <v>10536</v>
      </c>
      <c r="O178" s="60">
        <f t="array" ref="O178">IFERROR(INDEX(RecipeMappedExp.csv!$C$4:$X$103,$A178,1 + O$1),"")</f>
        <v>9658</v>
      </c>
      <c r="P178" s="60">
        <f t="array" ref="P178">IFERROR(INDEX(RecipeMappedExp.csv!$C$4:$X$103,$A178,1 + P$1),"")</f>
        <v>7902</v>
      </c>
      <c r="Q178" s="60">
        <f t="array" ref="Q178">IFERROR(INDEX(RecipeMappedExp.csv!$C$4:$X$103,$A178,1 + Q$1),"")</f>
        <v>6146</v>
      </c>
      <c r="R178" s="60">
        <f t="array" ref="R178">IFERROR(INDEX(RecipeMappedExp.csv!$C$4:$X$103,$A178,1 + R$1),"")</f>
        <v>4390</v>
      </c>
      <c r="S178" s="60">
        <f t="array" ref="S178">IFERROR(INDEX(RecipeMappedExp.csv!$C$4:$X$103,$A178,1 + S$1),"")</f>
        <v>3512</v>
      </c>
      <c r="T178" s="60">
        <f t="array" ref="T178">IFERROR(INDEX(RecipeMappedExp.csv!$C$4:$X$103,$A178,1 + T$1),"")</f>
        <v>3160</v>
      </c>
      <c r="U178" s="60">
        <f t="array" ref="U178">IFERROR(INDEX(RecipeMappedExp.csv!$C$4:$X$103,$A178,1 + U$1),"")</f>
        <v>2809</v>
      </c>
      <c r="V178" s="60">
        <f t="array" ref="V178">IFERROR(INDEX(RecipeMappedExp.csv!$C$4:$X$103,$A178,1 + V$1),"")</f>
        <v>2634</v>
      </c>
      <c r="W178" s="61">
        <f t="array" ref="W178">IFERROR(INDEX(RecipeMappedExp.csv!$C$4:$X$103,$A178,1 + W$1),"")</f>
        <v>2458</v>
      </c>
      <c r="X178" s="60">
        <f t="array" ref="X178">IFERROR(INDEX(RecipeMappedExp.csv!$C$4:$X$103,$A178,1 + X$1),"")</f>
        <v>2282</v>
      </c>
      <c r="Y178" s="58">
        <f t="array" ref="Y178">IFERROR(INDEX(RecipeMappedExp.csv!$C$4:$X$103,$A178,1 + Y$1),"")</f>
        <v>2107</v>
      </c>
      <c r="Z178" s="62">
        <f t="array" ref="Z178">IFERROR(INDEX(RecipeMappedExp.csv!$C$4:$X$103,$A178,1 + Z$1),"")</f>
        <v>1756</v>
      </c>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row>
    <row r="179" ht="15.75" customHeight="1">
      <c r="A179" s="16"/>
      <c r="B179" s="17" t="s">
        <v>32</v>
      </c>
      <c r="C179" s="18"/>
      <c r="D179" s="42">
        <f>D178</f>
        <v>52680</v>
      </c>
      <c r="E179" s="20">
        <f t="array" ref="E179:Z179">FLOOR($D178 / 3 * $E$2:$Z$2 / 100,1)</f>
        <v>17560</v>
      </c>
      <c r="F179" s="21">
        <v>16857.0</v>
      </c>
      <c r="G179" s="21">
        <v>16155.0</v>
      </c>
      <c r="H179" s="21">
        <v>15452.0</v>
      </c>
      <c r="I179" s="21">
        <v>14750.0</v>
      </c>
      <c r="J179" s="21">
        <v>14048.0</v>
      </c>
      <c r="K179" s="21">
        <v>13170.0</v>
      </c>
      <c r="L179" s="43">
        <v>12292.0</v>
      </c>
      <c r="M179" s="43">
        <v>11414.0</v>
      </c>
      <c r="N179" s="43">
        <v>10536.0</v>
      </c>
      <c r="O179" s="43">
        <v>9658.0</v>
      </c>
      <c r="P179" s="43">
        <v>7902.0</v>
      </c>
      <c r="Q179" s="43">
        <v>6146.0</v>
      </c>
      <c r="R179" s="43">
        <v>4390.0</v>
      </c>
      <c r="S179" s="43">
        <v>3512.0</v>
      </c>
      <c r="T179" s="43">
        <v>3160.0</v>
      </c>
      <c r="U179" s="43">
        <v>2809.0</v>
      </c>
      <c r="V179" s="43">
        <v>2634.0</v>
      </c>
      <c r="W179" s="43">
        <v>2458.0</v>
      </c>
      <c r="X179" s="43">
        <v>2282.0</v>
      </c>
      <c r="Y179" s="43">
        <v>2107.0</v>
      </c>
      <c r="Z179" s="44">
        <v>1756.0</v>
      </c>
      <c r="AA179" s="23" t="b">
        <f t="array" ref="AA179:AW179">IF($D179:$Z179 = $D178:$Z178,TRUE,FALSE)</f>
        <v>1</v>
      </c>
      <c r="AB179" s="23" t="b">
        <v>1</v>
      </c>
      <c r="AC179" s="23" t="b">
        <v>1</v>
      </c>
      <c r="AD179" s="23" t="b">
        <v>1</v>
      </c>
      <c r="AE179" s="23" t="b">
        <v>1</v>
      </c>
      <c r="AF179" s="23" t="b">
        <v>1</v>
      </c>
      <c r="AG179" s="23" t="b">
        <v>1</v>
      </c>
      <c r="AH179" s="23" t="b">
        <v>1</v>
      </c>
      <c r="AI179" s="23" t="b">
        <v>1</v>
      </c>
      <c r="AJ179" s="23" t="b">
        <v>1</v>
      </c>
      <c r="AK179" s="23" t="b">
        <v>1</v>
      </c>
      <c r="AL179" s="23" t="b">
        <v>1</v>
      </c>
      <c r="AM179" s="23" t="b">
        <v>1</v>
      </c>
      <c r="AN179" s="23" t="b">
        <v>1</v>
      </c>
      <c r="AO179" s="23" t="b">
        <v>1</v>
      </c>
      <c r="AP179" s="23" t="b">
        <v>1</v>
      </c>
      <c r="AQ179" s="23" t="b">
        <v>1</v>
      </c>
      <c r="AR179" s="23" t="b">
        <v>1</v>
      </c>
      <c r="AS179" s="23" t="b">
        <v>1</v>
      </c>
      <c r="AT179" s="23" t="b">
        <v>1</v>
      </c>
      <c r="AU179" s="23" t="b">
        <v>1</v>
      </c>
      <c r="AV179" s="23" t="b">
        <v>1</v>
      </c>
      <c r="AW179" s="23" t="b">
        <v>1</v>
      </c>
      <c r="AX179" s="23"/>
      <c r="AY179" s="23"/>
      <c r="AZ179" s="23"/>
      <c r="BA179" s="23"/>
      <c r="BB179" s="23"/>
      <c r="BC179" s="23"/>
      <c r="BD179" s="23"/>
      <c r="BE179" s="23"/>
      <c r="BF179" s="23"/>
      <c r="BG179" s="23"/>
      <c r="BH179" s="23"/>
    </row>
    <row r="180" ht="15.75" customHeight="1">
      <c r="A180" s="45"/>
      <c r="B180" s="46" t="s">
        <v>33</v>
      </c>
      <c r="C180" s="47"/>
      <c r="D180" s="48">
        <f t="array" ref="D180:Z180">IFERROR(ROUND(D178:Z178 / $E178 * 100,0),"")</f>
        <v>300</v>
      </c>
      <c r="E180" s="49">
        <v>100.0</v>
      </c>
      <c r="F180" s="50">
        <v>96.0</v>
      </c>
      <c r="G180" s="50">
        <v>92.0</v>
      </c>
      <c r="H180" s="50">
        <v>88.0</v>
      </c>
      <c r="I180" s="50">
        <v>84.0</v>
      </c>
      <c r="J180" s="50">
        <v>80.0</v>
      </c>
      <c r="K180" s="50">
        <v>75.0</v>
      </c>
      <c r="L180" s="51">
        <v>70.0</v>
      </c>
      <c r="M180" s="51">
        <v>65.0</v>
      </c>
      <c r="N180" s="51">
        <v>60.0</v>
      </c>
      <c r="O180" s="51">
        <v>55.0</v>
      </c>
      <c r="P180" s="51">
        <v>45.0</v>
      </c>
      <c r="Q180" s="51">
        <v>35.0</v>
      </c>
      <c r="R180" s="51">
        <v>25.0</v>
      </c>
      <c r="S180" s="51">
        <v>20.0</v>
      </c>
      <c r="T180" s="51">
        <v>18.0</v>
      </c>
      <c r="U180" s="51">
        <v>16.0</v>
      </c>
      <c r="V180" s="51">
        <v>15.0</v>
      </c>
      <c r="W180" s="51">
        <v>14.0</v>
      </c>
      <c r="X180" s="51">
        <v>13.0</v>
      </c>
      <c r="Y180" s="51">
        <v>12.0</v>
      </c>
      <c r="Z180" s="52">
        <v>10.0</v>
      </c>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row>
    <row r="181" ht="15.75" customHeight="1">
      <c r="A181" s="63">
        <v>60.0</v>
      </c>
      <c r="B181" s="54" t="s">
        <v>31</v>
      </c>
      <c r="C181" s="55"/>
      <c r="D181" s="56">
        <f t="array" ref="D181">INDEX(RecipeMappedExp.csv!$B$4:$B$103,$A181,1)</f>
        <v>52992</v>
      </c>
      <c r="E181" s="57">
        <f t="array" ref="E181">IFERROR(INDEX(RecipeMappedExp.csv!$C$4:$X$103,$A181,1 + E$1),"")</f>
        <v>17664</v>
      </c>
      <c r="F181" s="58">
        <f t="array" ref="F181">IFERROR(INDEX(RecipeMappedExp.csv!$C$4:$X$103,$A181,1 + F$1),"")</f>
        <v>16957</v>
      </c>
      <c r="G181" s="58">
        <f t="array" ref="G181">IFERROR(INDEX(RecipeMappedExp.csv!$C$4:$X$103,$A181,1 + G$1),"")</f>
        <v>16250</v>
      </c>
      <c r="H181" s="58">
        <f t="array" ref="H181">IFERROR(INDEX(RecipeMappedExp.csv!$C$4:$X$103,$A181,1 + H$1),"")</f>
        <v>15544</v>
      </c>
      <c r="I181" s="59">
        <f t="array" ref="I181">IFERROR(INDEX(RecipeMappedExp.csv!$C$4:$X$103,$A181,1 + I$1),"")</f>
        <v>14837</v>
      </c>
      <c r="J181" s="58">
        <f t="array" ref="J181">IFERROR(INDEX(RecipeMappedExp.csv!$C$4:$X$103,$A181,1 + J$1),"")</f>
        <v>14131</v>
      </c>
      <c r="K181" s="58">
        <f t="array" ref="K181">IFERROR(INDEX(RecipeMappedExp.csv!$C$4:$X$103,$A181,1 + K$1),"")</f>
        <v>13248</v>
      </c>
      <c r="L181" s="60">
        <f t="array" ref="L181">IFERROR(INDEX(RecipeMappedExp.csv!$C$4:$X$103,$A181,1 + L$1),"")</f>
        <v>12364</v>
      </c>
      <c r="M181" s="59">
        <f t="array" ref="M181">IFERROR(INDEX(RecipeMappedExp.csv!$C$4:$X$103,$A181,1 + M$1),"")</f>
        <v>11481</v>
      </c>
      <c r="N181" s="60">
        <f t="array" ref="N181">IFERROR(INDEX(RecipeMappedExp.csv!$C$4:$X$103,$A181,1 + N$1),"")</f>
        <v>10598</v>
      </c>
      <c r="O181" s="60">
        <f t="array" ref="O181">IFERROR(INDEX(RecipeMappedExp.csv!$C$4:$X$103,$A181,1 + O$1),"")</f>
        <v>9715</v>
      </c>
      <c r="P181" s="60">
        <f t="array" ref="P181">IFERROR(INDEX(RecipeMappedExp.csv!$C$4:$X$103,$A181,1 + P$1),"")</f>
        <v>7948</v>
      </c>
      <c r="Q181" s="60">
        <f t="array" ref="Q181">IFERROR(INDEX(RecipeMappedExp.csv!$C$4:$X$103,$A181,1 + Q$1),"")</f>
        <v>6182</v>
      </c>
      <c r="R181" s="60">
        <f t="array" ref="R181">IFERROR(INDEX(RecipeMappedExp.csv!$C$4:$X$103,$A181,1 + R$1),"")</f>
        <v>4416</v>
      </c>
      <c r="S181" s="60">
        <f t="array" ref="S181">IFERROR(INDEX(RecipeMappedExp.csv!$C$4:$X$103,$A181,1 + S$1),"")</f>
        <v>3532</v>
      </c>
      <c r="T181" s="60">
        <f t="array" ref="T181">IFERROR(INDEX(RecipeMappedExp.csv!$C$4:$X$103,$A181,1 + T$1),"")</f>
        <v>3179</v>
      </c>
      <c r="U181" s="60">
        <f t="array" ref="U181">IFERROR(INDEX(RecipeMappedExp.csv!$C$4:$X$103,$A181,1 + U$1),"")</f>
        <v>2826</v>
      </c>
      <c r="V181" s="60">
        <f t="array" ref="V181">IFERROR(INDEX(RecipeMappedExp.csv!$C$4:$X$103,$A181,1 + V$1),"")</f>
        <v>2649</v>
      </c>
      <c r="W181" s="61">
        <f t="array" ref="W181">IFERROR(INDEX(RecipeMappedExp.csv!$C$4:$X$103,$A181,1 + W$1),"")</f>
        <v>2472</v>
      </c>
      <c r="X181" s="60">
        <f t="array" ref="X181">IFERROR(INDEX(RecipeMappedExp.csv!$C$4:$X$103,$A181,1 + X$1),"")</f>
        <v>2296</v>
      </c>
      <c r="Y181" s="58">
        <f t="array" ref="Y181">IFERROR(INDEX(RecipeMappedExp.csv!$C$4:$X$103,$A181,1 + Y$1),"")</f>
        <v>2119</v>
      </c>
      <c r="Z181" s="62">
        <f t="array" ref="Z181">IFERROR(INDEX(RecipeMappedExp.csv!$C$4:$X$103,$A181,1 + Z$1),"")</f>
        <v>1766</v>
      </c>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row>
    <row r="182" ht="15.75" customHeight="1">
      <c r="A182" s="16"/>
      <c r="B182" s="17" t="s">
        <v>32</v>
      </c>
      <c r="C182" s="18"/>
      <c r="D182" s="42">
        <f>D181</f>
        <v>52992</v>
      </c>
      <c r="E182" s="20">
        <f t="array" ref="E182:Z182">FLOOR($D181 / 3 * $E$2:$Z$2 / 100,1)</f>
        <v>17664</v>
      </c>
      <c r="F182" s="21">
        <v>16957.0</v>
      </c>
      <c r="G182" s="21">
        <v>16250.0</v>
      </c>
      <c r="H182" s="21">
        <v>15544.0</v>
      </c>
      <c r="I182" s="21">
        <v>14837.0</v>
      </c>
      <c r="J182" s="21">
        <v>14131.0</v>
      </c>
      <c r="K182" s="21">
        <v>13248.0</v>
      </c>
      <c r="L182" s="43">
        <v>12364.0</v>
      </c>
      <c r="M182" s="43">
        <v>11481.0</v>
      </c>
      <c r="N182" s="43">
        <v>10598.0</v>
      </c>
      <c r="O182" s="43">
        <v>9715.0</v>
      </c>
      <c r="P182" s="43">
        <v>7948.0</v>
      </c>
      <c r="Q182" s="43">
        <v>6182.0</v>
      </c>
      <c r="R182" s="43">
        <v>4416.0</v>
      </c>
      <c r="S182" s="43">
        <v>3532.0</v>
      </c>
      <c r="T182" s="43">
        <v>3179.0</v>
      </c>
      <c r="U182" s="43">
        <v>2826.0</v>
      </c>
      <c r="V182" s="43">
        <v>2649.0</v>
      </c>
      <c r="W182" s="43">
        <v>2472.0</v>
      </c>
      <c r="X182" s="43">
        <v>2296.0</v>
      </c>
      <c r="Y182" s="43">
        <v>2119.0</v>
      </c>
      <c r="Z182" s="44">
        <v>1766.0</v>
      </c>
      <c r="AA182" s="23" t="b">
        <f t="array" ref="AA182:AW182">IF($D182:$Z182 = $D181:$Z181,TRUE,FALSE)</f>
        <v>1</v>
      </c>
      <c r="AB182" s="23" t="b">
        <v>1</v>
      </c>
      <c r="AC182" s="23" t="b">
        <v>1</v>
      </c>
      <c r="AD182" s="23" t="b">
        <v>1</v>
      </c>
      <c r="AE182" s="23" t="b">
        <v>1</v>
      </c>
      <c r="AF182" s="23" t="b">
        <v>1</v>
      </c>
      <c r="AG182" s="23" t="b">
        <v>1</v>
      </c>
      <c r="AH182" s="23" t="b">
        <v>1</v>
      </c>
      <c r="AI182" s="23" t="b">
        <v>1</v>
      </c>
      <c r="AJ182" s="23" t="b">
        <v>1</v>
      </c>
      <c r="AK182" s="23" t="b">
        <v>1</v>
      </c>
      <c r="AL182" s="23" t="b">
        <v>1</v>
      </c>
      <c r="AM182" s="23" t="b">
        <v>1</v>
      </c>
      <c r="AN182" s="23" t="b">
        <v>1</v>
      </c>
      <c r="AO182" s="23" t="b">
        <v>1</v>
      </c>
      <c r="AP182" s="23" t="b">
        <v>1</v>
      </c>
      <c r="AQ182" s="23" t="b">
        <v>1</v>
      </c>
      <c r="AR182" s="23" t="b">
        <v>1</v>
      </c>
      <c r="AS182" s="23" t="b">
        <v>1</v>
      </c>
      <c r="AT182" s="23" t="b">
        <v>1</v>
      </c>
      <c r="AU182" s="23" t="b">
        <v>1</v>
      </c>
      <c r="AV182" s="23" t="b">
        <v>1</v>
      </c>
      <c r="AW182" s="23" t="b">
        <v>1</v>
      </c>
      <c r="AX182" s="23"/>
      <c r="AY182" s="23"/>
      <c r="AZ182" s="23"/>
      <c r="BA182" s="23"/>
      <c r="BB182" s="23"/>
      <c r="BC182" s="23"/>
      <c r="BD182" s="23"/>
      <c r="BE182" s="23"/>
      <c r="BF182" s="23"/>
      <c r="BG182" s="23"/>
      <c r="BH182" s="23"/>
    </row>
    <row r="183" ht="15.75" customHeight="1">
      <c r="A183" s="45"/>
      <c r="B183" s="46" t="s">
        <v>33</v>
      </c>
      <c r="C183" s="47"/>
      <c r="D183" s="48">
        <f t="array" ref="D183:Z183">IFERROR(ROUND(D181:Z181 / $E181 * 100,0),"")</f>
        <v>300</v>
      </c>
      <c r="E183" s="49">
        <v>100.0</v>
      </c>
      <c r="F183" s="50">
        <v>96.0</v>
      </c>
      <c r="G183" s="50">
        <v>92.0</v>
      </c>
      <c r="H183" s="50">
        <v>88.0</v>
      </c>
      <c r="I183" s="50">
        <v>84.0</v>
      </c>
      <c r="J183" s="50">
        <v>80.0</v>
      </c>
      <c r="K183" s="50">
        <v>75.0</v>
      </c>
      <c r="L183" s="51">
        <v>70.0</v>
      </c>
      <c r="M183" s="51">
        <v>65.0</v>
      </c>
      <c r="N183" s="51">
        <v>60.0</v>
      </c>
      <c r="O183" s="51">
        <v>55.0</v>
      </c>
      <c r="P183" s="51">
        <v>45.0</v>
      </c>
      <c r="Q183" s="51">
        <v>35.0</v>
      </c>
      <c r="R183" s="51">
        <v>25.0</v>
      </c>
      <c r="S183" s="51">
        <v>20.0</v>
      </c>
      <c r="T183" s="51">
        <v>18.0</v>
      </c>
      <c r="U183" s="51">
        <v>16.0</v>
      </c>
      <c r="V183" s="51">
        <v>15.0</v>
      </c>
      <c r="W183" s="51">
        <v>14.0</v>
      </c>
      <c r="X183" s="51">
        <v>13.0</v>
      </c>
      <c r="Y183" s="51">
        <v>12.0</v>
      </c>
      <c r="Z183" s="52">
        <v>10.0</v>
      </c>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row>
    <row r="184" ht="15.75" customHeight="1">
      <c r="A184" s="64">
        <v>61.0</v>
      </c>
      <c r="B184" s="54" t="s">
        <v>31</v>
      </c>
      <c r="C184" s="55"/>
      <c r="D184" s="56">
        <f t="array" ref="D184">INDEX(RecipeMappedExp.csv!$B$4:$B$103,$A184,1)</f>
        <v>55875</v>
      </c>
      <c r="E184" s="57">
        <f t="array" ref="E184">IFERROR(INDEX(RecipeMappedExp.csv!$C$4:$X$103,$A184,1 + E$1),"")</f>
        <v>18625</v>
      </c>
      <c r="F184" s="58">
        <f t="array" ref="F184">IFERROR(INDEX(RecipeMappedExp.csv!$C$4:$X$103,$A184,1 + F$1),"")</f>
        <v>17880</v>
      </c>
      <c r="G184" s="58">
        <f t="array" ref="G184">IFERROR(INDEX(RecipeMappedExp.csv!$C$4:$X$103,$A184,1 + G$1),"")</f>
        <v>17135</v>
      </c>
      <c r="H184" s="58">
        <f t="array" ref="H184">IFERROR(INDEX(RecipeMappedExp.csv!$C$4:$X$103,$A184,1 + H$1),"")</f>
        <v>16390</v>
      </c>
      <c r="I184" s="59">
        <f t="array" ref="I184">IFERROR(INDEX(RecipeMappedExp.csv!$C$4:$X$103,$A184,1 + I$1),"")</f>
        <v>15645</v>
      </c>
      <c r="J184" s="58">
        <f t="array" ref="J184">IFERROR(INDEX(RecipeMappedExp.csv!$C$4:$X$103,$A184,1 + J$1),"")</f>
        <v>14900</v>
      </c>
      <c r="K184" s="58">
        <f t="array" ref="K184">IFERROR(INDEX(RecipeMappedExp.csv!$C$4:$X$103,$A184,1 + K$1),"")</f>
        <v>13968</v>
      </c>
      <c r="L184" s="60">
        <f t="array" ref="L184">IFERROR(INDEX(RecipeMappedExp.csv!$C$4:$X$103,$A184,1 + L$1),"")</f>
        <v>13037</v>
      </c>
      <c r="M184" s="59">
        <f t="array" ref="M184">IFERROR(INDEX(RecipeMappedExp.csv!$C$4:$X$103,$A184,1 + M$1),"")</f>
        <v>12106</v>
      </c>
      <c r="N184" s="60">
        <f t="array" ref="N184">IFERROR(INDEX(RecipeMappedExp.csv!$C$4:$X$103,$A184,1 + N$1),"")</f>
        <v>11175</v>
      </c>
      <c r="O184" s="60">
        <f t="array" ref="O184">IFERROR(INDEX(RecipeMappedExp.csv!$C$4:$X$103,$A184,1 + O$1),"")</f>
        <v>10243</v>
      </c>
      <c r="P184" s="60">
        <f t="array" ref="P184">IFERROR(INDEX(RecipeMappedExp.csv!$C$4:$X$103,$A184,1 + P$1),"")</f>
        <v>8381</v>
      </c>
      <c r="Q184" s="60">
        <f t="array" ref="Q184">IFERROR(INDEX(RecipeMappedExp.csv!$C$4:$X$103,$A184,1 + Q$1),"")</f>
        <v>6518</v>
      </c>
      <c r="R184" s="60">
        <f t="array" ref="R184">IFERROR(INDEX(RecipeMappedExp.csv!$C$4:$X$103,$A184,1 + R$1),"")</f>
        <v>4656</v>
      </c>
      <c r="S184" s="60">
        <f t="array" ref="S184">IFERROR(INDEX(RecipeMappedExp.csv!$C$4:$X$103,$A184,1 + S$1),"")</f>
        <v>3725</v>
      </c>
      <c r="T184" s="60">
        <f t="array" ref="T184">IFERROR(INDEX(RecipeMappedExp.csv!$C$4:$X$103,$A184,1 + T$1),"")</f>
        <v>3352</v>
      </c>
      <c r="U184" s="60">
        <f t="array" ref="U184">IFERROR(INDEX(RecipeMappedExp.csv!$C$4:$X$103,$A184,1 + U$1),"")</f>
        <v>2980</v>
      </c>
      <c r="V184" s="60">
        <f t="array" ref="V184">IFERROR(INDEX(RecipeMappedExp.csv!$C$4:$X$103,$A184,1 + V$1),"")</f>
        <v>2793</v>
      </c>
      <c r="W184" s="61">
        <f t="array" ref="W184">IFERROR(INDEX(RecipeMappedExp.csv!$C$4:$X$103,$A184,1 + W$1),"")</f>
        <v>2607</v>
      </c>
      <c r="X184" s="60">
        <f t="array" ref="X184">IFERROR(INDEX(RecipeMappedExp.csv!$C$4:$X$103,$A184,1 + X$1),"")</f>
        <v>2421</v>
      </c>
      <c r="Y184" s="58">
        <f t="array" ref="Y184">IFERROR(INDEX(RecipeMappedExp.csv!$C$4:$X$103,$A184,1 + Y$1),"")</f>
        <v>2235</v>
      </c>
      <c r="Z184" s="62">
        <f t="array" ref="Z184">IFERROR(INDEX(RecipeMappedExp.csv!$C$4:$X$103,$A184,1 + Z$1),"")</f>
        <v>1862</v>
      </c>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row>
    <row r="185" ht="15.75" customHeight="1">
      <c r="A185" s="16"/>
      <c r="B185" s="17" t="s">
        <v>32</v>
      </c>
      <c r="C185" s="18"/>
      <c r="D185" s="42">
        <f>D184</f>
        <v>55875</v>
      </c>
      <c r="E185" s="20">
        <f t="array" ref="E185:Z185">FLOOR($D184 / 3 * $E$2:$Z$2 / 100,1)</f>
        <v>18625</v>
      </c>
      <c r="F185" s="21">
        <v>17880.0</v>
      </c>
      <c r="G185" s="21">
        <v>17135.0</v>
      </c>
      <c r="H185" s="21">
        <v>16390.0</v>
      </c>
      <c r="I185" s="21">
        <v>15645.0</v>
      </c>
      <c r="J185" s="21">
        <v>14900.0</v>
      </c>
      <c r="K185" s="21">
        <v>13968.0</v>
      </c>
      <c r="L185" s="43">
        <v>13037.0</v>
      </c>
      <c r="M185" s="43">
        <v>12106.0</v>
      </c>
      <c r="N185" s="43">
        <v>11175.0</v>
      </c>
      <c r="O185" s="43">
        <v>10243.0</v>
      </c>
      <c r="P185" s="43">
        <v>8381.0</v>
      </c>
      <c r="Q185" s="43">
        <v>6518.0</v>
      </c>
      <c r="R185" s="43">
        <v>4656.0</v>
      </c>
      <c r="S185" s="43">
        <v>3725.0</v>
      </c>
      <c r="T185" s="43">
        <v>3352.0</v>
      </c>
      <c r="U185" s="43">
        <v>2980.0</v>
      </c>
      <c r="V185" s="43">
        <v>2793.0</v>
      </c>
      <c r="W185" s="43">
        <v>2607.0</v>
      </c>
      <c r="X185" s="43">
        <v>2421.0</v>
      </c>
      <c r="Y185" s="43">
        <v>2235.0</v>
      </c>
      <c r="Z185" s="44">
        <v>1862.0</v>
      </c>
      <c r="AA185" s="23" t="b">
        <f t="array" ref="AA185:AW185">IF($D185:$Z185 = $D184:$Z184,TRUE,FALSE)</f>
        <v>1</v>
      </c>
      <c r="AB185" s="23" t="b">
        <v>1</v>
      </c>
      <c r="AC185" s="23" t="b">
        <v>1</v>
      </c>
      <c r="AD185" s="23" t="b">
        <v>1</v>
      </c>
      <c r="AE185" s="23" t="b">
        <v>1</v>
      </c>
      <c r="AF185" s="23" t="b">
        <v>1</v>
      </c>
      <c r="AG185" s="23" t="b">
        <v>1</v>
      </c>
      <c r="AH185" s="23" t="b">
        <v>1</v>
      </c>
      <c r="AI185" s="23" t="b">
        <v>1</v>
      </c>
      <c r="AJ185" s="23" t="b">
        <v>1</v>
      </c>
      <c r="AK185" s="23" t="b">
        <v>1</v>
      </c>
      <c r="AL185" s="23" t="b">
        <v>1</v>
      </c>
      <c r="AM185" s="23" t="b">
        <v>1</v>
      </c>
      <c r="AN185" s="23" t="b">
        <v>1</v>
      </c>
      <c r="AO185" s="23" t="b">
        <v>1</v>
      </c>
      <c r="AP185" s="23" t="b">
        <v>1</v>
      </c>
      <c r="AQ185" s="23" t="b">
        <v>1</v>
      </c>
      <c r="AR185" s="23" t="b">
        <v>1</v>
      </c>
      <c r="AS185" s="23" t="b">
        <v>1</v>
      </c>
      <c r="AT185" s="23" t="b">
        <v>1</v>
      </c>
      <c r="AU185" s="23" t="b">
        <v>1</v>
      </c>
      <c r="AV185" s="23" t="b">
        <v>1</v>
      </c>
      <c r="AW185" s="23" t="b">
        <v>1</v>
      </c>
      <c r="AX185" s="23"/>
      <c r="AY185" s="23"/>
      <c r="AZ185" s="23"/>
      <c r="BA185" s="23"/>
      <c r="BB185" s="23"/>
      <c r="BC185" s="23"/>
      <c r="BD185" s="23"/>
      <c r="BE185" s="23"/>
      <c r="BF185" s="23"/>
      <c r="BG185" s="23"/>
      <c r="BH185" s="23"/>
    </row>
    <row r="186" ht="15.75" customHeight="1">
      <c r="A186" s="45"/>
      <c r="B186" s="46" t="s">
        <v>33</v>
      </c>
      <c r="C186" s="47"/>
      <c r="D186" s="48">
        <f t="array" ref="D186:Z186">IFERROR(ROUND(D184:Z184 / $E184 * 100,0),"")</f>
        <v>300</v>
      </c>
      <c r="E186" s="49">
        <v>100.0</v>
      </c>
      <c r="F186" s="50">
        <v>96.0</v>
      </c>
      <c r="G186" s="50">
        <v>92.0</v>
      </c>
      <c r="H186" s="50">
        <v>88.0</v>
      </c>
      <c r="I186" s="50">
        <v>84.0</v>
      </c>
      <c r="J186" s="50">
        <v>80.0</v>
      </c>
      <c r="K186" s="50">
        <v>75.0</v>
      </c>
      <c r="L186" s="51">
        <v>70.0</v>
      </c>
      <c r="M186" s="51">
        <v>65.0</v>
      </c>
      <c r="N186" s="51">
        <v>60.0</v>
      </c>
      <c r="O186" s="51">
        <v>55.0</v>
      </c>
      <c r="P186" s="51">
        <v>45.0</v>
      </c>
      <c r="Q186" s="51">
        <v>35.0</v>
      </c>
      <c r="R186" s="51">
        <v>25.0</v>
      </c>
      <c r="S186" s="51">
        <v>20.0</v>
      </c>
      <c r="T186" s="51">
        <v>18.0</v>
      </c>
      <c r="U186" s="51">
        <v>16.0</v>
      </c>
      <c r="V186" s="51">
        <v>15.0</v>
      </c>
      <c r="W186" s="51">
        <v>14.0</v>
      </c>
      <c r="X186" s="51">
        <v>13.0</v>
      </c>
      <c r="Y186" s="51">
        <v>12.0</v>
      </c>
      <c r="Z186" s="52">
        <v>10.0</v>
      </c>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row>
    <row r="187" ht="15.75" customHeight="1">
      <c r="A187" s="64">
        <v>62.0</v>
      </c>
      <c r="B187" s="54" t="s">
        <v>31</v>
      </c>
      <c r="C187" s="55"/>
      <c r="D187" s="56">
        <f t="array" ref="D187">INDEX(RecipeMappedExp.csv!$B$4:$B$103,$A187,1)</f>
        <v>58656</v>
      </c>
      <c r="E187" s="57">
        <f t="array" ref="E187">IFERROR(INDEX(RecipeMappedExp.csv!$C$4:$X$103,$A187,1 + E$1),"")</f>
        <v>19552</v>
      </c>
      <c r="F187" s="58">
        <f t="array" ref="F187">IFERROR(INDEX(RecipeMappedExp.csv!$C$4:$X$103,$A187,1 + F$1),"")</f>
        <v>18769</v>
      </c>
      <c r="G187" s="58">
        <f t="array" ref="G187">IFERROR(INDEX(RecipeMappedExp.csv!$C$4:$X$103,$A187,1 + G$1),"")</f>
        <v>17987</v>
      </c>
      <c r="H187" s="58">
        <f t="array" ref="H187">IFERROR(INDEX(RecipeMappedExp.csv!$C$4:$X$103,$A187,1 + H$1),"")</f>
        <v>17205</v>
      </c>
      <c r="I187" s="59">
        <f t="array" ref="I187">IFERROR(INDEX(RecipeMappedExp.csv!$C$4:$X$103,$A187,1 + I$1),"")</f>
        <v>16423</v>
      </c>
      <c r="J187" s="58">
        <f t="array" ref="J187">IFERROR(INDEX(RecipeMappedExp.csv!$C$4:$X$103,$A187,1 + J$1),"")</f>
        <v>15641</v>
      </c>
      <c r="K187" s="58">
        <f t="array" ref="K187">IFERROR(INDEX(RecipeMappedExp.csv!$C$4:$X$103,$A187,1 + K$1),"")</f>
        <v>14664</v>
      </c>
      <c r="L187" s="60">
        <f t="array" ref="L187">IFERROR(INDEX(RecipeMappedExp.csv!$C$4:$X$103,$A187,1 + L$1),"")</f>
        <v>13686</v>
      </c>
      <c r="M187" s="59">
        <f t="array" ref="M187">IFERROR(INDEX(RecipeMappedExp.csv!$C$4:$X$103,$A187,1 + M$1),"")</f>
        <v>12708</v>
      </c>
      <c r="N187" s="60">
        <f t="array" ref="N187">IFERROR(INDEX(RecipeMappedExp.csv!$C$4:$X$103,$A187,1 + N$1),"")</f>
        <v>11731</v>
      </c>
      <c r="O187" s="60">
        <f t="array" ref="O187">IFERROR(INDEX(RecipeMappedExp.csv!$C$4:$X$103,$A187,1 + O$1),"")</f>
        <v>10753</v>
      </c>
      <c r="P187" s="60">
        <f t="array" ref="P187">IFERROR(INDEX(RecipeMappedExp.csv!$C$4:$X$103,$A187,1 + P$1),"")</f>
        <v>8798</v>
      </c>
      <c r="Q187" s="60">
        <f t="array" ref="Q187">IFERROR(INDEX(RecipeMappedExp.csv!$C$4:$X$103,$A187,1 + Q$1),"")</f>
        <v>6843</v>
      </c>
      <c r="R187" s="60">
        <f t="array" ref="R187">IFERROR(INDEX(RecipeMappedExp.csv!$C$4:$X$103,$A187,1 + R$1),"")</f>
        <v>4888</v>
      </c>
      <c r="S187" s="60">
        <f t="array" ref="S187">IFERROR(INDEX(RecipeMappedExp.csv!$C$4:$X$103,$A187,1 + S$1),"")</f>
        <v>3910</v>
      </c>
      <c r="T187" s="60">
        <f t="array" ref="T187">IFERROR(INDEX(RecipeMappedExp.csv!$C$4:$X$103,$A187,1 + T$1),"")</f>
        <v>3519</v>
      </c>
      <c r="U187" s="60">
        <f t="array" ref="U187">IFERROR(INDEX(RecipeMappedExp.csv!$C$4:$X$103,$A187,1 + U$1),"")</f>
        <v>3128</v>
      </c>
      <c r="V187" s="60">
        <f t="array" ref="V187">IFERROR(INDEX(RecipeMappedExp.csv!$C$4:$X$103,$A187,1 + V$1),"")</f>
        <v>2932</v>
      </c>
      <c r="W187" s="61">
        <f t="array" ref="W187">IFERROR(INDEX(RecipeMappedExp.csv!$C$4:$X$103,$A187,1 + W$1),"")</f>
        <v>2737</v>
      </c>
      <c r="X187" s="60">
        <f t="array" ref="X187">IFERROR(INDEX(RecipeMappedExp.csv!$C$4:$X$103,$A187,1 + X$1),"")</f>
        <v>2541</v>
      </c>
      <c r="Y187" s="58">
        <f t="array" ref="Y187">IFERROR(INDEX(RecipeMappedExp.csv!$C$4:$X$103,$A187,1 + Y$1),"")</f>
        <v>2346</v>
      </c>
      <c r="Z187" s="62">
        <f t="array" ref="Z187">IFERROR(INDEX(RecipeMappedExp.csv!$C$4:$X$103,$A187,1 + Z$1),"")</f>
        <v>1955</v>
      </c>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row>
    <row r="188" ht="15.75" customHeight="1">
      <c r="A188" s="16"/>
      <c r="B188" s="17" t="s">
        <v>32</v>
      </c>
      <c r="C188" s="18"/>
      <c r="D188" s="42">
        <f>D187</f>
        <v>58656</v>
      </c>
      <c r="E188" s="20">
        <f t="array" ref="E188:Z188">FLOOR($D187 / 3 * $E$2:$Z$2 / 100,1)</f>
        <v>19552</v>
      </c>
      <c r="F188" s="21">
        <v>18769.0</v>
      </c>
      <c r="G188" s="21">
        <v>17987.0</v>
      </c>
      <c r="H188" s="21">
        <v>17205.0</v>
      </c>
      <c r="I188" s="21">
        <v>16423.0</v>
      </c>
      <c r="J188" s="21">
        <v>15641.0</v>
      </c>
      <c r="K188" s="21">
        <v>14664.0</v>
      </c>
      <c r="L188" s="43">
        <v>13686.0</v>
      </c>
      <c r="M188" s="43">
        <v>12708.0</v>
      </c>
      <c r="N188" s="43">
        <v>11731.0</v>
      </c>
      <c r="O188" s="43">
        <v>10753.0</v>
      </c>
      <c r="P188" s="43">
        <v>8798.0</v>
      </c>
      <c r="Q188" s="43">
        <v>6843.0</v>
      </c>
      <c r="R188" s="43">
        <v>4888.0</v>
      </c>
      <c r="S188" s="43">
        <v>3910.0</v>
      </c>
      <c r="T188" s="43">
        <v>3519.0</v>
      </c>
      <c r="U188" s="43">
        <v>3128.0</v>
      </c>
      <c r="V188" s="43">
        <v>2932.0</v>
      </c>
      <c r="W188" s="43">
        <v>2737.0</v>
      </c>
      <c r="X188" s="43">
        <v>2541.0</v>
      </c>
      <c r="Y188" s="43">
        <v>2346.0</v>
      </c>
      <c r="Z188" s="44">
        <v>1955.0</v>
      </c>
      <c r="AA188" s="23" t="b">
        <f t="array" ref="AA188:AW188">IF($D188:$Z188 = $D187:$Z187,TRUE,FALSE)</f>
        <v>1</v>
      </c>
      <c r="AB188" s="23" t="b">
        <v>1</v>
      </c>
      <c r="AC188" s="23" t="b">
        <v>1</v>
      </c>
      <c r="AD188" s="23" t="b">
        <v>1</v>
      </c>
      <c r="AE188" s="23" t="b">
        <v>1</v>
      </c>
      <c r="AF188" s="23" t="b">
        <v>1</v>
      </c>
      <c r="AG188" s="23" t="b">
        <v>1</v>
      </c>
      <c r="AH188" s="23" t="b">
        <v>1</v>
      </c>
      <c r="AI188" s="23" t="b">
        <v>1</v>
      </c>
      <c r="AJ188" s="23" t="b">
        <v>1</v>
      </c>
      <c r="AK188" s="23" t="b">
        <v>1</v>
      </c>
      <c r="AL188" s="23" t="b">
        <v>1</v>
      </c>
      <c r="AM188" s="23" t="b">
        <v>1</v>
      </c>
      <c r="AN188" s="23" t="b">
        <v>1</v>
      </c>
      <c r="AO188" s="23" t="b">
        <v>1</v>
      </c>
      <c r="AP188" s="23" t="b">
        <v>1</v>
      </c>
      <c r="AQ188" s="23" t="b">
        <v>1</v>
      </c>
      <c r="AR188" s="23" t="b">
        <v>1</v>
      </c>
      <c r="AS188" s="23" t="b">
        <v>1</v>
      </c>
      <c r="AT188" s="23" t="b">
        <v>1</v>
      </c>
      <c r="AU188" s="23" t="b">
        <v>1</v>
      </c>
      <c r="AV188" s="23" t="b">
        <v>1</v>
      </c>
      <c r="AW188" s="23" t="b">
        <v>1</v>
      </c>
      <c r="AX188" s="23"/>
      <c r="AY188" s="23"/>
      <c r="AZ188" s="23"/>
      <c r="BA188" s="23"/>
      <c r="BB188" s="23"/>
      <c r="BC188" s="23"/>
      <c r="BD188" s="23"/>
      <c r="BE188" s="23"/>
      <c r="BF188" s="23"/>
      <c r="BG188" s="23"/>
      <c r="BH188" s="23"/>
    </row>
    <row r="189" ht="15.75" customHeight="1">
      <c r="A189" s="45"/>
      <c r="B189" s="46" t="s">
        <v>33</v>
      </c>
      <c r="C189" s="47"/>
      <c r="D189" s="48">
        <f t="array" ref="D189:Z189">IFERROR(ROUND(D187:Z187 / $E187 * 100,0),"")</f>
        <v>300</v>
      </c>
      <c r="E189" s="49">
        <v>100.0</v>
      </c>
      <c r="F189" s="50">
        <v>96.0</v>
      </c>
      <c r="G189" s="50">
        <v>92.0</v>
      </c>
      <c r="H189" s="50">
        <v>88.0</v>
      </c>
      <c r="I189" s="50">
        <v>84.0</v>
      </c>
      <c r="J189" s="50">
        <v>80.0</v>
      </c>
      <c r="K189" s="50">
        <v>75.0</v>
      </c>
      <c r="L189" s="51">
        <v>70.0</v>
      </c>
      <c r="M189" s="51">
        <v>65.0</v>
      </c>
      <c r="N189" s="51">
        <v>60.0</v>
      </c>
      <c r="O189" s="51">
        <v>55.0</v>
      </c>
      <c r="P189" s="51">
        <v>45.0</v>
      </c>
      <c r="Q189" s="51">
        <v>35.0</v>
      </c>
      <c r="R189" s="51">
        <v>25.0</v>
      </c>
      <c r="S189" s="51">
        <v>20.0</v>
      </c>
      <c r="T189" s="51">
        <v>18.0</v>
      </c>
      <c r="U189" s="51">
        <v>16.0</v>
      </c>
      <c r="V189" s="51">
        <v>15.0</v>
      </c>
      <c r="W189" s="51">
        <v>14.0</v>
      </c>
      <c r="X189" s="51">
        <v>13.0</v>
      </c>
      <c r="Y189" s="51">
        <v>12.0</v>
      </c>
      <c r="Z189" s="52">
        <v>10.0</v>
      </c>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row>
    <row r="190" ht="15.75" customHeight="1">
      <c r="A190" s="64">
        <v>63.0</v>
      </c>
      <c r="B190" s="54" t="s">
        <v>31</v>
      </c>
      <c r="C190" s="55"/>
      <c r="D190" s="56">
        <f t="array" ref="D190">INDEX(RecipeMappedExp.csv!$B$4:$B$103,$A190,1)</f>
        <v>61689</v>
      </c>
      <c r="E190" s="57">
        <f t="array" ref="E190">IFERROR(INDEX(RecipeMappedExp.csv!$C$4:$X$103,$A190,1 + E$1),"")</f>
        <v>20563</v>
      </c>
      <c r="F190" s="58">
        <f t="array" ref="F190">IFERROR(INDEX(RecipeMappedExp.csv!$C$4:$X$103,$A190,1 + F$1),"")</f>
        <v>19740</v>
      </c>
      <c r="G190" s="58">
        <f t="array" ref="G190">IFERROR(INDEX(RecipeMappedExp.csv!$C$4:$X$103,$A190,1 + G$1),"")</f>
        <v>18917</v>
      </c>
      <c r="H190" s="58">
        <f t="array" ref="H190">IFERROR(INDEX(RecipeMappedExp.csv!$C$4:$X$103,$A190,1 + H$1),"")</f>
        <v>18095</v>
      </c>
      <c r="I190" s="59">
        <f t="array" ref="I190">IFERROR(INDEX(RecipeMappedExp.csv!$C$4:$X$103,$A190,1 + I$1),"")</f>
        <v>17272</v>
      </c>
      <c r="J190" s="58">
        <f t="array" ref="J190">IFERROR(INDEX(RecipeMappedExp.csv!$C$4:$X$103,$A190,1 + J$1),"")</f>
        <v>16450</v>
      </c>
      <c r="K190" s="58">
        <f t="array" ref="K190">IFERROR(INDEX(RecipeMappedExp.csv!$C$4:$X$103,$A190,1 + K$1),"")</f>
        <v>15422</v>
      </c>
      <c r="L190" s="60">
        <f t="array" ref="L190">IFERROR(INDEX(RecipeMappedExp.csv!$C$4:$X$103,$A190,1 + L$1),"")</f>
        <v>14394</v>
      </c>
      <c r="M190" s="59">
        <f t="array" ref="M190">IFERROR(INDEX(RecipeMappedExp.csv!$C$4:$X$103,$A190,1 + M$1),"")</f>
        <v>13365</v>
      </c>
      <c r="N190" s="60">
        <f t="array" ref="N190">IFERROR(INDEX(RecipeMappedExp.csv!$C$4:$X$103,$A190,1 + N$1),"")</f>
        <v>12337</v>
      </c>
      <c r="O190" s="60">
        <f t="array" ref="O190">IFERROR(INDEX(RecipeMappedExp.csv!$C$4:$X$103,$A190,1 + O$1),"")</f>
        <v>11309</v>
      </c>
      <c r="P190" s="60">
        <f t="array" ref="P190">IFERROR(INDEX(RecipeMappedExp.csv!$C$4:$X$103,$A190,1 + P$1),"")</f>
        <v>9253</v>
      </c>
      <c r="Q190" s="60">
        <f t="array" ref="Q190">IFERROR(INDEX(RecipeMappedExp.csv!$C$4:$X$103,$A190,1 + Q$1),"")</f>
        <v>7197</v>
      </c>
      <c r="R190" s="60">
        <f t="array" ref="R190">IFERROR(INDEX(RecipeMappedExp.csv!$C$4:$X$103,$A190,1 + R$1),"")</f>
        <v>5140</v>
      </c>
      <c r="S190" s="60">
        <f t="array" ref="S190">IFERROR(INDEX(RecipeMappedExp.csv!$C$4:$X$103,$A190,1 + S$1),"")</f>
        <v>4112</v>
      </c>
      <c r="T190" s="60">
        <f t="array" ref="T190">IFERROR(INDEX(RecipeMappedExp.csv!$C$4:$X$103,$A190,1 + T$1),"")</f>
        <v>3701</v>
      </c>
      <c r="U190" s="60">
        <f t="array" ref="U190">IFERROR(INDEX(RecipeMappedExp.csv!$C$4:$X$103,$A190,1 + U$1),"")</f>
        <v>3290</v>
      </c>
      <c r="V190" s="60">
        <f t="array" ref="V190">IFERROR(INDEX(RecipeMappedExp.csv!$C$4:$X$103,$A190,1 + V$1),"")</f>
        <v>3084</v>
      </c>
      <c r="W190" s="61">
        <f t="array" ref="W190">IFERROR(INDEX(RecipeMappedExp.csv!$C$4:$X$103,$A190,1 + W$1),"")</f>
        <v>2878</v>
      </c>
      <c r="X190" s="60">
        <f t="array" ref="X190">IFERROR(INDEX(RecipeMappedExp.csv!$C$4:$X$103,$A190,1 + X$1),"")</f>
        <v>2673</v>
      </c>
      <c r="Y190" s="58">
        <f t="array" ref="Y190">IFERROR(INDEX(RecipeMappedExp.csv!$C$4:$X$103,$A190,1 + Y$1),"")</f>
        <v>2467</v>
      </c>
      <c r="Z190" s="62">
        <f t="array" ref="Z190">IFERROR(INDEX(RecipeMappedExp.csv!$C$4:$X$103,$A190,1 + Z$1),"")</f>
        <v>2056</v>
      </c>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row>
    <row r="191" ht="15.75" customHeight="1">
      <c r="A191" s="16"/>
      <c r="B191" s="17" t="s">
        <v>32</v>
      </c>
      <c r="C191" s="18"/>
      <c r="D191" s="42">
        <f>D190</f>
        <v>61689</v>
      </c>
      <c r="E191" s="20">
        <f t="array" ref="E191:Z191">FLOOR($D190 / 3 * $E$2:$Z$2 / 100,1)</f>
        <v>20563</v>
      </c>
      <c r="F191" s="21">
        <v>19740.0</v>
      </c>
      <c r="G191" s="21">
        <v>18917.0</v>
      </c>
      <c r="H191" s="21">
        <v>18095.0</v>
      </c>
      <c r="I191" s="21">
        <v>17272.0</v>
      </c>
      <c r="J191" s="21">
        <v>16450.0</v>
      </c>
      <c r="K191" s="21">
        <v>15422.0</v>
      </c>
      <c r="L191" s="43">
        <v>14394.0</v>
      </c>
      <c r="M191" s="43">
        <v>13365.0</v>
      </c>
      <c r="N191" s="43">
        <v>12337.0</v>
      </c>
      <c r="O191" s="43">
        <v>11309.0</v>
      </c>
      <c r="P191" s="43">
        <v>9253.0</v>
      </c>
      <c r="Q191" s="43">
        <v>7197.0</v>
      </c>
      <c r="R191" s="43">
        <v>5140.0</v>
      </c>
      <c r="S191" s="43">
        <v>4112.0</v>
      </c>
      <c r="T191" s="43">
        <v>3701.0</v>
      </c>
      <c r="U191" s="43">
        <v>3290.0</v>
      </c>
      <c r="V191" s="43">
        <v>3084.0</v>
      </c>
      <c r="W191" s="43">
        <v>2878.0</v>
      </c>
      <c r="X191" s="43">
        <v>2673.0</v>
      </c>
      <c r="Y191" s="43">
        <v>2467.0</v>
      </c>
      <c r="Z191" s="44">
        <v>2056.0</v>
      </c>
      <c r="AA191" s="23" t="b">
        <f t="array" ref="AA191:AW191">IF($D191:$Z191 = $D190:$Z190,TRUE,FALSE)</f>
        <v>1</v>
      </c>
      <c r="AB191" s="23" t="b">
        <v>1</v>
      </c>
      <c r="AC191" s="23" t="b">
        <v>1</v>
      </c>
      <c r="AD191" s="23" t="b">
        <v>1</v>
      </c>
      <c r="AE191" s="23" t="b">
        <v>1</v>
      </c>
      <c r="AF191" s="23" t="b">
        <v>1</v>
      </c>
      <c r="AG191" s="23" t="b">
        <v>1</v>
      </c>
      <c r="AH191" s="23" t="b">
        <v>1</v>
      </c>
      <c r="AI191" s="23" t="b">
        <v>1</v>
      </c>
      <c r="AJ191" s="23" t="b">
        <v>1</v>
      </c>
      <c r="AK191" s="23" t="b">
        <v>1</v>
      </c>
      <c r="AL191" s="23" t="b">
        <v>1</v>
      </c>
      <c r="AM191" s="23" t="b">
        <v>1</v>
      </c>
      <c r="AN191" s="23" t="b">
        <v>1</v>
      </c>
      <c r="AO191" s="23" t="b">
        <v>1</v>
      </c>
      <c r="AP191" s="23" t="b">
        <v>1</v>
      </c>
      <c r="AQ191" s="23" t="b">
        <v>1</v>
      </c>
      <c r="AR191" s="23" t="b">
        <v>1</v>
      </c>
      <c r="AS191" s="23" t="b">
        <v>1</v>
      </c>
      <c r="AT191" s="23" t="b">
        <v>1</v>
      </c>
      <c r="AU191" s="23" t="b">
        <v>1</v>
      </c>
      <c r="AV191" s="23" t="b">
        <v>1</v>
      </c>
      <c r="AW191" s="23" t="b">
        <v>1</v>
      </c>
      <c r="AX191" s="23"/>
      <c r="AY191" s="23"/>
      <c r="AZ191" s="23"/>
      <c r="BA191" s="23"/>
      <c r="BB191" s="23"/>
      <c r="BC191" s="23"/>
      <c r="BD191" s="23"/>
      <c r="BE191" s="23"/>
      <c r="BF191" s="23"/>
      <c r="BG191" s="23"/>
      <c r="BH191" s="23"/>
    </row>
    <row r="192" ht="15.75" customHeight="1">
      <c r="A192" s="45"/>
      <c r="B192" s="46" t="s">
        <v>33</v>
      </c>
      <c r="C192" s="47"/>
      <c r="D192" s="48">
        <f t="array" ref="D192:Z192">IFERROR(ROUND(D190:Z190 / $E190 * 100,0),"")</f>
        <v>300</v>
      </c>
      <c r="E192" s="49">
        <v>100.0</v>
      </c>
      <c r="F192" s="50">
        <v>96.0</v>
      </c>
      <c r="G192" s="50">
        <v>92.0</v>
      </c>
      <c r="H192" s="50">
        <v>88.0</v>
      </c>
      <c r="I192" s="50">
        <v>84.0</v>
      </c>
      <c r="J192" s="50">
        <v>80.0</v>
      </c>
      <c r="K192" s="50">
        <v>75.0</v>
      </c>
      <c r="L192" s="51">
        <v>70.0</v>
      </c>
      <c r="M192" s="51">
        <v>65.0</v>
      </c>
      <c r="N192" s="51">
        <v>60.0</v>
      </c>
      <c r="O192" s="51">
        <v>55.0</v>
      </c>
      <c r="P192" s="51">
        <v>45.0</v>
      </c>
      <c r="Q192" s="51">
        <v>35.0</v>
      </c>
      <c r="R192" s="51">
        <v>25.0</v>
      </c>
      <c r="S192" s="51">
        <v>20.0</v>
      </c>
      <c r="T192" s="51">
        <v>18.0</v>
      </c>
      <c r="U192" s="51">
        <v>16.0</v>
      </c>
      <c r="V192" s="51">
        <v>15.0</v>
      </c>
      <c r="W192" s="51">
        <v>14.0</v>
      </c>
      <c r="X192" s="51">
        <v>13.0</v>
      </c>
      <c r="Y192" s="51">
        <v>12.0</v>
      </c>
      <c r="Z192" s="52">
        <v>10.0</v>
      </c>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row>
    <row r="193" ht="15.75" customHeight="1">
      <c r="A193" s="64">
        <v>64.0</v>
      </c>
      <c r="B193" s="54" t="s">
        <v>31</v>
      </c>
      <c r="C193" s="55"/>
      <c r="D193" s="56">
        <f t="array" ref="D193">INDEX(RecipeMappedExp.csv!$B$4:$B$103,$A193,1)</f>
        <v>65724</v>
      </c>
      <c r="E193" s="57">
        <f t="array" ref="E193">IFERROR(INDEX(RecipeMappedExp.csv!$C$4:$X$103,$A193,1 + E$1),"")</f>
        <v>21908</v>
      </c>
      <c r="F193" s="58">
        <f t="array" ref="F193">IFERROR(INDEX(RecipeMappedExp.csv!$C$4:$X$103,$A193,1 + F$1),"")</f>
        <v>21031</v>
      </c>
      <c r="G193" s="58">
        <f t="array" ref="G193">IFERROR(INDEX(RecipeMappedExp.csv!$C$4:$X$103,$A193,1 + G$1),"")</f>
        <v>20155</v>
      </c>
      <c r="H193" s="58">
        <f t="array" ref="H193">IFERROR(INDEX(RecipeMappedExp.csv!$C$4:$X$103,$A193,1 + H$1),"")</f>
        <v>19279</v>
      </c>
      <c r="I193" s="59">
        <f t="array" ref="I193">IFERROR(INDEX(RecipeMappedExp.csv!$C$4:$X$103,$A193,1 + I$1),"")</f>
        <v>18402</v>
      </c>
      <c r="J193" s="58">
        <f t="array" ref="J193">IFERROR(INDEX(RecipeMappedExp.csv!$C$4:$X$103,$A193,1 + J$1),"")</f>
        <v>17526</v>
      </c>
      <c r="K193" s="58">
        <f t="array" ref="K193">IFERROR(INDEX(RecipeMappedExp.csv!$C$4:$X$103,$A193,1 + K$1),"")</f>
        <v>16431</v>
      </c>
      <c r="L193" s="60">
        <f t="array" ref="L193">IFERROR(INDEX(RecipeMappedExp.csv!$C$4:$X$103,$A193,1 + L$1),"")</f>
        <v>15335</v>
      </c>
      <c r="M193" s="59">
        <f t="array" ref="M193">IFERROR(INDEX(RecipeMappedExp.csv!$C$4:$X$103,$A193,1 + M$1),"")</f>
        <v>14240</v>
      </c>
      <c r="N193" s="60">
        <f t="array" ref="N193">IFERROR(INDEX(RecipeMappedExp.csv!$C$4:$X$103,$A193,1 + N$1),"")</f>
        <v>13144</v>
      </c>
      <c r="O193" s="60">
        <f t="array" ref="O193">IFERROR(INDEX(RecipeMappedExp.csv!$C$4:$X$103,$A193,1 + O$1),"")</f>
        <v>12049</v>
      </c>
      <c r="P193" s="60">
        <f t="array" ref="P193">IFERROR(INDEX(RecipeMappedExp.csv!$C$4:$X$103,$A193,1 + P$1),"")</f>
        <v>9858</v>
      </c>
      <c r="Q193" s="60">
        <f t="array" ref="Q193">IFERROR(INDEX(RecipeMappedExp.csv!$C$4:$X$103,$A193,1 + Q$1),"")</f>
        <v>7667</v>
      </c>
      <c r="R193" s="60">
        <f t="array" ref="R193">IFERROR(INDEX(RecipeMappedExp.csv!$C$4:$X$103,$A193,1 + R$1),"")</f>
        <v>5477</v>
      </c>
      <c r="S193" s="60">
        <f t="array" ref="S193">IFERROR(INDEX(RecipeMappedExp.csv!$C$4:$X$103,$A193,1 + S$1),"")</f>
        <v>4381</v>
      </c>
      <c r="T193" s="60">
        <f t="array" ref="T193">IFERROR(INDEX(RecipeMappedExp.csv!$C$4:$X$103,$A193,1 + T$1),"")</f>
        <v>3943</v>
      </c>
      <c r="U193" s="60">
        <f t="array" ref="U193">IFERROR(INDEX(RecipeMappedExp.csv!$C$4:$X$103,$A193,1 + U$1),"")</f>
        <v>3505</v>
      </c>
      <c r="V193" s="60">
        <f t="array" ref="V193">IFERROR(INDEX(RecipeMappedExp.csv!$C$4:$X$103,$A193,1 + V$1),"")</f>
        <v>3286</v>
      </c>
      <c r="W193" s="61">
        <f t="array" ref="W193">IFERROR(INDEX(RecipeMappedExp.csv!$C$4:$X$103,$A193,1 + W$1),"")</f>
        <v>3067</v>
      </c>
      <c r="X193" s="60">
        <f t="array" ref="X193">IFERROR(INDEX(RecipeMappedExp.csv!$C$4:$X$103,$A193,1 + X$1),"")</f>
        <v>2848</v>
      </c>
      <c r="Y193" s="58">
        <f t="array" ref="Y193">IFERROR(INDEX(RecipeMappedExp.csv!$C$4:$X$103,$A193,1 + Y$1),"")</f>
        <v>2628</v>
      </c>
      <c r="Z193" s="62">
        <f t="array" ref="Z193">IFERROR(INDEX(RecipeMappedExp.csv!$C$4:$X$103,$A193,1 + Z$1),"")</f>
        <v>2190</v>
      </c>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row>
    <row r="194" ht="15.75" customHeight="1">
      <c r="A194" s="16"/>
      <c r="B194" s="17" t="s">
        <v>32</v>
      </c>
      <c r="C194" s="18"/>
      <c r="D194" s="42">
        <f>D193</f>
        <v>65724</v>
      </c>
      <c r="E194" s="20">
        <f t="array" ref="E194:Z194">FLOOR($D193 / 3 * $E$2:$Z$2 / 100,1)</f>
        <v>21908</v>
      </c>
      <c r="F194" s="21">
        <v>21031.0</v>
      </c>
      <c r="G194" s="21">
        <v>20155.0</v>
      </c>
      <c r="H194" s="21">
        <v>19279.0</v>
      </c>
      <c r="I194" s="21">
        <v>18402.0</v>
      </c>
      <c r="J194" s="21">
        <v>17526.0</v>
      </c>
      <c r="K194" s="21">
        <v>16431.0</v>
      </c>
      <c r="L194" s="43">
        <v>15335.0</v>
      </c>
      <c r="M194" s="43">
        <v>14240.0</v>
      </c>
      <c r="N194" s="43">
        <v>13144.0</v>
      </c>
      <c r="O194" s="43">
        <v>12049.0</v>
      </c>
      <c r="P194" s="43">
        <v>9858.0</v>
      </c>
      <c r="Q194" s="43">
        <v>7667.0</v>
      </c>
      <c r="R194" s="43">
        <v>5477.0</v>
      </c>
      <c r="S194" s="43">
        <v>4381.0</v>
      </c>
      <c r="T194" s="43">
        <v>3943.0</v>
      </c>
      <c r="U194" s="43">
        <v>3505.0</v>
      </c>
      <c r="V194" s="43">
        <v>3286.0</v>
      </c>
      <c r="W194" s="43">
        <v>3067.0</v>
      </c>
      <c r="X194" s="43">
        <v>2848.0</v>
      </c>
      <c r="Y194" s="43">
        <v>2628.0</v>
      </c>
      <c r="Z194" s="44">
        <v>2190.0</v>
      </c>
      <c r="AA194" s="23" t="b">
        <f t="array" ref="AA194:AW194">IF($D194:$Z194 = $D193:$Z193,TRUE,FALSE)</f>
        <v>1</v>
      </c>
      <c r="AB194" s="23" t="b">
        <v>1</v>
      </c>
      <c r="AC194" s="23" t="b">
        <v>1</v>
      </c>
      <c r="AD194" s="23" t="b">
        <v>1</v>
      </c>
      <c r="AE194" s="23" t="b">
        <v>1</v>
      </c>
      <c r="AF194" s="23" t="b">
        <v>1</v>
      </c>
      <c r="AG194" s="23" t="b">
        <v>1</v>
      </c>
      <c r="AH194" s="23" t="b">
        <v>1</v>
      </c>
      <c r="AI194" s="23" t="b">
        <v>1</v>
      </c>
      <c r="AJ194" s="23" t="b">
        <v>1</v>
      </c>
      <c r="AK194" s="23" t="b">
        <v>1</v>
      </c>
      <c r="AL194" s="23" t="b">
        <v>1</v>
      </c>
      <c r="AM194" s="23" t="b">
        <v>1</v>
      </c>
      <c r="AN194" s="23" t="b">
        <v>1</v>
      </c>
      <c r="AO194" s="23" t="b">
        <v>1</v>
      </c>
      <c r="AP194" s="23" t="b">
        <v>1</v>
      </c>
      <c r="AQ194" s="23" t="b">
        <v>1</v>
      </c>
      <c r="AR194" s="23" t="b">
        <v>1</v>
      </c>
      <c r="AS194" s="23" t="b">
        <v>1</v>
      </c>
      <c r="AT194" s="23" t="b">
        <v>1</v>
      </c>
      <c r="AU194" s="23" t="b">
        <v>1</v>
      </c>
      <c r="AV194" s="23" t="b">
        <v>1</v>
      </c>
      <c r="AW194" s="23" t="b">
        <v>1</v>
      </c>
      <c r="AX194" s="23"/>
      <c r="AY194" s="23"/>
      <c r="AZ194" s="23"/>
      <c r="BA194" s="23"/>
      <c r="BB194" s="23"/>
      <c r="BC194" s="23"/>
      <c r="BD194" s="23"/>
      <c r="BE194" s="23"/>
      <c r="BF194" s="23"/>
      <c r="BG194" s="23"/>
      <c r="BH194" s="23"/>
    </row>
    <row r="195" ht="15.75" customHeight="1">
      <c r="A195" s="45"/>
      <c r="B195" s="46" t="s">
        <v>33</v>
      </c>
      <c r="C195" s="47"/>
      <c r="D195" s="48">
        <f t="array" ref="D195:Z195">IFERROR(ROUND(D193:Z193 / $E193 * 100,0),"")</f>
        <v>300</v>
      </c>
      <c r="E195" s="49">
        <v>100.0</v>
      </c>
      <c r="F195" s="50">
        <v>96.0</v>
      </c>
      <c r="G195" s="50">
        <v>92.0</v>
      </c>
      <c r="H195" s="50">
        <v>88.0</v>
      </c>
      <c r="I195" s="50">
        <v>84.0</v>
      </c>
      <c r="J195" s="50">
        <v>80.0</v>
      </c>
      <c r="K195" s="50">
        <v>75.0</v>
      </c>
      <c r="L195" s="51">
        <v>70.0</v>
      </c>
      <c r="M195" s="51">
        <v>65.0</v>
      </c>
      <c r="N195" s="51">
        <v>60.0</v>
      </c>
      <c r="O195" s="51">
        <v>55.0</v>
      </c>
      <c r="P195" s="51">
        <v>45.0</v>
      </c>
      <c r="Q195" s="51">
        <v>35.0</v>
      </c>
      <c r="R195" s="51">
        <v>25.0</v>
      </c>
      <c r="S195" s="51">
        <v>20.0</v>
      </c>
      <c r="T195" s="51">
        <v>18.0</v>
      </c>
      <c r="U195" s="51">
        <v>16.0</v>
      </c>
      <c r="V195" s="51">
        <v>15.0</v>
      </c>
      <c r="W195" s="51">
        <v>14.0</v>
      </c>
      <c r="X195" s="51">
        <v>13.0</v>
      </c>
      <c r="Y195" s="51">
        <v>12.0</v>
      </c>
      <c r="Z195" s="52">
        <v>10.0</v>
      </c>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row>
    <row r="196" ht="15.75" customHeight="1">
      <c r="A196" s="64">
        <v>65.0</v>
      </c>
      <c r="B196" s="54" t="s">
        <v>31</v>
      </c>
      <c r="C196" s="55"/>
      <c r="D196" s="56">
        <f t="array" ref="D196">INDEX(RecipeMappedExp.csv!$B$4:$B$103,$A196,1)</f>
        <v>66498</v>
      </c>
      <c r="E196" s="57">
        <f t="array" ref="E196">IFERROR(INDEX(RecipeMappedExp.csv!$C$4:$X$103,$A196,1 + E$1),"")</f>
        <v>22166</v>
      </c>
      <c r="F196" s="58">
        <f t="array" ref="F196">IFERROR(INDEX(RecipeMappedExp.csv!$C$4:$X$103,$A196,1 + F$1),"")</f>
        <v>21279</v>
      </c>
      <c r="G196" s="58">
        <f t="array" ref="G196">IFERROR(INDEX(RecipeMappedExp.csv!$C$4:$X$103,$A196,1 + G$1),"")</f>
        <v>20392</v>
      </c>
      <c r="H196" s="58">
        <f t="array" ref="H196">IFERROR(INDEX(RecipeMappedExp.csv!$C$4:$X$103,$A196,1 + H$1),"")</f>
        <v>19506</v>
      </c>
      <c r="I196" s="59">
        <f t="array" ref="I196">IFERROR(INDEX(RecipeMappedExp.csv!$C$4:$X$103,$A196,1 + I$1),"")</f>
        <v>18619</v>
      </c>
      <c r="J196" s="58">
        <f t="array" ref="J196">IFERROR(INDEX(RecipeMappedExp.csv!$C$4:$X$103,$A196,1 + J$1),"")</f>
        <v>17732</v>
      </c>
      <c r="K196" s="58">
        <f t="array" ref="K196">IFERROR(INDEX(RecipeMappedExp.csv!$C$4:$X$103,$A196,1 + K$1),"")</f>
        <v>16624</v>
      </c>
      <c r="L196" s="60">
        <f t="array" ref="L196">IFERROR(INDEX(RecipeMappedExp.csv!$C$4:$X$103,$A196,1 + L$1),"")</f>
        <v>15516</v>
      </c>
      <c r="M196" s="59">
        <f t="array" ref="M196">IFERROR(INDEX(RecipeMappedExp.csv!$C$4:$X$103,$A196,1 + M$1),"")</f>
        <v>14407</v>
      </c>
      <c r="N196" s="60">
        <f t="array" ref="N196">IFERROR(INDEX(RecipeMappedExp.csv!$C$4:$X$103,$A196,1 + N$1),"")</f>
        <v>13299</v>
      </c>
      <c r="O196" s="60">
        <f t="array" ref="O196">IFERROR(INDEX(RecipeMappedExp.csv!$C$4:$X$103,$A196,1 + O$1),"")</f>
        <v>12191</v>
      </c>
      <c r="P196" s="60">
        <f t="array" ref="P196">IFERROR(INDEX(RecipeMappedExp.csv!$C$4:$X$103,$A196,1 + P$1),"")</f>
        <v>9974</v>
      </c>
      <c r="Q196" s="60">
        <f t="array" ref="Q196">IFERROR(INDEX(RecipeMappedExp.csv!$C$4:$X$103,$A196,1 + Q$1),"")</f>
        <v>7758</v>
      </c>
      <c r="R196" s="60">
        <f t="array" ref="R196">IFERROR(INDEX(RecipeMappedExp.csv!$C$4:$X$103,$A196,1 + R$1),"")</f>
        <v>5541</v>
      </c>
      <c r="S196" s="60">
        <f t="array" ref="S196">IFERROR(INDEX(RecipeMappedExp.csv!$C$4:$X$103,$A196,1 + S$1),"")</f>
        <v>4433</v>
      </c>
      <c r="T196" s="60">
        <f t="array" ref="T196">IFERROR(INDEX(RecipeMappedExp.csv!$C$4:$X$103,$A196,1 + T$1),"")</f>
        <v>3989</v>
      </c>
      <c r="U196" s="60">
        <f t="array" ref="U196">IFERROR(INDEX(RecipeMappedExp.csv!$C$4:$X$103,$A196,1 + U$1),"")</f>
        <v>3546</v>
      </c>
      <c r="V196" s="60">
        <f t="array" ref="V196">IFERROR(INDEX(RecipeMappedExp.csv!$C$4:$X$103,$A196,1 + V$1),"")</f>
        <v>3324</v>
      </c>
      <c r="W196" s="61">
        <f t="array" ref="W196">IFERROR(INDEX(RecipeMappedExp.csv!$C$4:$X$103,$A196,1 + W$1),"")</f>
        <v>3103</v>
      </c>
      <c r="X196" s="60">
        <f t="array" ref="X196">IFERROR(INDEX(RecipeMappedExp.csv!$C$4:$X$103,$A196,1 + X$1),"")</f>
        <v>2881</v>
      </c>
      <c r="Y196" s="58">
        <f t="array" ref="Y196">IFERROR(INDEX(RecipeMappedExp.csv!$C$4:$X$103,$A196,1 + Y$1),"")</f>
        <v>2659</v>
      </c>
      <c r="Z196" s="62">
        <f t="array" ref="Z196">IFERROR(INDEX(RecipeMappedExp.csv!$C$4:$X$103,$A196,1 + Z$1),"")</f>
        <v>2216</v>
      </c>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row>
    <row r="197" ht="15.75" customHeight="1">
      <c r="A197" s="16"/>
      <c r="B197" s="17" t="s">
        <v>32</v>
      </c>
      <c r="C197" s="18"/>
      <c r="D197" s="42">
        <f>D196</f>
        <v>66498</v>
      </c>
      <c r="E197" s="20">
        <f t="array" ref="E197:Z197">FLOOR($D196 / 3 * $E$2:$Z$2 / 100,1)</f>
        <v>22166</v>
      </c>
      <c r="F197" s="21">
        <v>21279.0</v>
      </c>
      <c r="G197" s="21">
        <v>20392.0</v>
      </c>
      <c r="H197" s="21">
        <v>19506.0</v>
      </c>
      <c r="I197" s="21">
        <v>18619.0</v>
      </c>
      <c r="J197" s="21">
        <v>17732.0</v>
      </c>
      <c r="K197" s="21">
        <v>16624.0</v>
      </c>
      <c r="L197" s="43">
        <v>15516.0</v>
      </c>
      <c r="M197" s="43">
        <v>14407.0</v>
      </c>
      <c r="N197" s="43">
        <v>13299.0</v>
      </c>
      <c r="O197" s="43">
        <v>12191.0</v>
      </c>
      <c r="P197" s="43">
        <v>9974.0</v>
      </c>
      <c r="Q197" s="43">
        <v>7758.0</v>
      </c>
      <c r="R197" s="43">
        <v>5541.0</v>
      </c>
      <c r="S197" s="43">
        <v>4433.0</v>
      </c>
      <c r="T197" s="43">
        <v>3989.0</v>
      </c>
      <c r="U197" s="43">
        <v>3546.0</v>
      </c>
      <c r="V197" s="43">
        <v>3324.0</v>
      </c>
      <c r="W197" s="43">
        <v>3103.0</v>
      </c>
      <c r="X197" s="43">
        <v>2881.0</v>
      </c>
      <c r="Y197" s="43">
        <v>2659.0</v>
      </c>
      <c r="Z197" s="44">
        <v>2216.0</v>
      </c>
      <c r="AA197" s="23" t="b">
        <f t="array" ref="AA197:AW197">IF($D197:$Z197 = $D196:$Z196,TRUE,FALSE)</f>
        <v>1</v>
      </c>
      <c r="AB197" s="23" t="b">
        <v>1</v>
      </c>
      <c r="AC197" s="23" t="b">
        <v>1</v>
      </c>
      <c r="AD197" s="23" t="b">
        <v>1</v>
      </c>
      <c r="AE197" s="23" t="b">
        <v>1</v>
      </c>
      <c r="AF197" s="23" t="b">
        <v>1</v>
      </c>
      <c r="AG197" s="23" t="b">
        <v>1</v>
      </c>
      <c r="AH197" s="23" t="b">
        <v>1</v>
      </c>
      <c r="AI197" s="23" t="b">
        <v>1</v>
      </c>
      <c r="AJ197" s="23" t="b">
        <v>1</v>
      </c>
      <c r="AK197" s="23" t="b">
        <v>1</v>
      </c>
      <c r="AL197" s="23" t="b">
        <v>1</v>
      </c>
      <c r="AM197" s="23" t="b">
        <v>1</v>
      </c>
      <c r="AN197" s="23" t="b">
        <v>1</v>
      </c>
      <c r="AO197" s="23" t="b">
        <v>1</v>
      </c>
      <c r="AP197" s="23" t="b">
        <v>1</v>
      </c>
      <c r="AQ197" s="23" t="b">
        <v>1</v>
      </c>
      <c r="AR197" s="23" t="b">
        <v>1</v>
      </c>
      <c r="AS197" s="23" t="b">
        <v>1</v>
      </c>
      <c r="AT197" s="23" t="b">
        <v>1</v>
      </c>
      <c r="AU197" s="23" t="b">
        <v>1</v>
      </c>
      <c r="AV197" s="23" t="b">
        <v>1</v>
      </c>
      <c r="AW197" s="23" t="b">
        <v>1</v>
      </c>
      <c r="AX197" s="23"/>
      <c r="AY197" s="23"/>
      <c r="AZ197" s="23"/>
      <c r="BA197" s="23"/>
      <c r="BB197" s="23"/>
      <c r="BC197" s="23"/>
      <c r="BD197" s="23"/>
      <c r="BE197" s="23"/>
      <c r="BF197" s="23"/>
      <c r="BG197" s="23"/>
      <c r="BH197" s="23"/>
    </row>
    <row r="198" ht="15.75" customHeight="1">
      <c r="A198" s="45"/>
      <c r="B198" s="46" t="s">
        <v>33</v>
      </c>
      <c r="C198" s="47"/>
      <c r="D198" s="48">
        <f t="array" ref="D198:Z198">IFERROR(ROUND(D196:Z196 / $E196 * 100,0),"")</f>
        <v>300</v>
      </c>
      <c r="E198" s="49">
        <v>100.0</v>
      </c>
      <c r="F198" s="50">
        <v>96.0</v>
      </c>
      <c r="G198" s="50">
        <v>92.0</v>
      </c>
      <c r="H198" s="50">
        <v>88.0</v>
      </c>
      <c r="I198" s="50">
        <v>84.0</v>
      </c>
      <c r="J198" s="50">
        <v>80.0</v>
      </c>
      <c r="K198" s="50">
        <v>75.0</v>
      </c>
      <c r="L198" s="51">
        <v>70.0</v>
      </c>
      <c r="M198" s="51">
        <v>65.0</v>
      </c>
      <c r="N198" s="51">
        <v>60.0</v>
      </c>
      <c r="O198" s="51">
        <v>55.0</v>
      </c>
      <c r="P198" s="51">
        <v>45.0</v>
      </c>
      <c r="Q198" s="51">
        <v>35.0</v>
      </c>
      <c r="R198" s="51">
        <v>25.0</v>
      </c>
      <c r="S198" s="51">
        <v>20.0</v>
      </c>
      <c r="T198" s="51">
        <v>18.0</v>
      </c>
      <c r="U198" s="51">
        <v>16.0</v>
      </c>
      <c r="V198" s="51">
        <v>15.0</v>
      </c>
      <c r="W198" s="51">
        <v>14.0</v>
      </c>
      <c r="X198" s="51">
        <v>13.0</v>
      </c>
      <c r="Y198" s="51">
        <v>12.0</v>
      </c>
      <c r="Z198" s="52">
        <v>10.0</v>
      </c>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row>
    <row r="199" ht="15.75" customHeight="1">
      <c r="A199" s="64">
        <v>66.0</v>
      </c>
      <c r="B199" s="54" t="s">
        <v>31</v>
      </c>
      <c r="C199" s="55"/>
      <c r="D199" s="56">
        <f t="array" ref="D199">INDEX(RecipeMappedExp.csv!$B$4:$B$103,$A199,1)</f>
        <v>66693</v>
      </c>
      <c r="E199" s="57">
        <f t="array" ref="E199">IFERROR(INDEX(RecipeMappedExp.csv!$C$4:$X$103,$A199,1 + E$1),"")</f>
        <v>22231</v>
      </c>
      <c r="F199" s="58">
        <f t="array" ref="F199">IFERROR(INDEX(RecipeMappedExp.csv!$C$4:$X$103,$A199,1 + F$1),"")</f>
        <v>21341</v>
      </c>
      <c r="G199" s="58">
        <f t="array" ref="G199">IFERROR(INDEX(RecipeMappedExp.csv!$C$4:$X$103,$A199,1 + G$1),"")</f>
        <v>20452</v>
      </c>
      <c r="H199" s="58">
        <f t="array" ref="H199">IFERROR(INDEX(RecipeMappedExp.csv!$C$4:$X$103,$A199,1 + H$1),"")</f>
        <v>19563</v>
      </c>
      <c r="I199" s="59">
        <f t="array" ref="I199">IFERROR(INDEX(RecipeMappedExp.csv!$C$4:$X$103,$A199,1 + I$1),"")</f>
        <v>18674</v>
      </c>
      <c r="J199" s="58">
        <f t="array" ref="J199">IFERROR(INDEX(RecipeMappedExp.csv!$C$4:$X$103,$A199,1 + J$1),"")</f>
        <v>17784</v>
      </c>
      <c r="K199" s="58">
        <f t="array" ref="K199">IFERROR(INDEX(RecipeMappedExp.csv!$C$4:$X$103,$A199,1 + K$1),"")</f>
        <v>16673</v>
      </c>
      <c r="L199" s="60">
        <f t="array" ref="L199">IFERROR(INDEX(RecipeMappedExp.csv!$C$4:$X$103,$A199,1 + L$1),"")</f>
        <v>15561</v>
      </c>
      <c r="M199" s="59">
        <f t="array" ref="M199">IFERROR(INDEX(RecipeMappedExp.csv!$C$4:$X$103,$A199,1 + M$1),"")</f>
        <v>14450</v>
      </c>
      <c r="N199" s="60">
        <f t="array" ref="N199">IFERROR(INDEX(RecipeMappedExp.csv!$C$4:$X$103,$A199,1 + N$1),"")</f>
        <v>13338</v>
      </c>
      <c r="O199" s="60">
        <f t="array" ref="O199">IFERROR(INDEX(RecipeMappedExp.csv!$C$4:$X$103,$A199,1 + O$1),"")</f>
        <v>12227</v>
      </c>
      <c r="P199" s="60">
        <f t="array" ref="P199">IFERROR(INDEX(RecipeMappedExp.csv!$C$4:$X$103,$A199,1 + P$1),"")</f>
        <v>10003</v>
      </c>
      <c r="Q199" s="60">
        <f t="array" ref="Q199">IFERROR(INDEX(RecipeMappedExp.csv!$C$4:$X$103,$A199,1 + Q$1),"")</f>
        <v>7780</v>
      </c>
      <c r="R199" s="60">
        <f t="array" ref="R199">IFERROR(INDEX(RecipeMappedExp.csv!$C$4:$X$103,$A199,1 + R$1),"")</f>
        <v>5557</v>
      </c>
      <c r="S199" s="60">
        <f t="array" ref="S199">IFERROR(INDEX(RecipeMappedExp.csv!$C$4:$X$103,$A199,1 + S$1),"")</f>
        <v>4446</v>
      </c>
      <c r="T199" s="60">
        <f t="array" ref="T199">IFERROR(INDEX(RecipeMappedExp.csv!$C$4:$X$103,$A199,1 + T$1),"")</f>
        <v>4001</v>
      </c>
      <c r="U199" s="60">
        <f t="array" ref="U199">IFERROR(INDEX(RecipeMappedExp.csv!$C$4:$X$103,$A199,1 + U$1),"")</f>
        <v>3556</v>
      </c>
      <c r="V199" s="60">
        <f t="array" ref="V199">IFERROR(INDEX(RecipeMappedExp.csv!$C$4:$X$103,$A199,1 + V$1),"")</f>
        <v>3334</v>
      </c>
      <c r="W199" s="61">
        <f t="array" ref="W199">IFERROR(INDEX(RecipeMappedExp.csv!$C$4:$X$103,$A199,1 + W$1),"")</f>
        <v>3112</v>
      </c>
      <c r="X199" s="60">
        <f t="array" ref="X199">IFERROR(INDEX(RecipeMappedExp.csv!$C$4:$X$103,$A199,1 + X$1),"")</f>
        <v>2890</v>
      </c>
      <c r="Y199" s="58">
        <f t="array" ref="Y199">IFERROR(INDEX(RecipeMappedExp.csv!$C$4:$X$103,$A199,1 + Y$1),"")</f>
        <v>2667</v>
      </c>
      <c r="Z199" s="62">
        <f t="array" ref="Z199">IFERROR(INDEX(RecipeMappedExp.csv!$C$4:$X$103,$A199,1 + Z$1),"")</f>
        <v>2223</v>
      </c>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row>
    <row r="200" ht="15.75" customHeight="1">
      <c r="A200" s="16"/>
      <c r="B200" s="17" t="s">
        <v>32</v>
      </c>
      <c r="C200" s="18"/>
      <c r="D200" s="42">
        <f>D199</f>
        <v>66693</v>
      </c>
      <c r="E200" s="20">
        <f t="array" ref="E200:Z200">FLOOR($D199 / 3 * $E$2:$Z$2 / 100,1)</f>
        <v>22231</v>
      </c>
      <c r="F200" s="21">
        <v>21341.0</v>
      </c>
      <c r="G200" s="21">
        <v>20452.0</v>
      </c>
      <c r="H200" s="21">
        <v>19563.0</v>
      </c>
      <c r="I200" s="21">
        <v>18674.0</v>
      </c>
      <c r="J200" s="21">
        <v>17784.0</v>
      </c>
      <c r="K200" s="21">
        <v>16673.0</v>
      </c>
      <c r="L200" s="43">
        <v>15561.0</v>
      </c>
      <c r="M200" s="43">
        <v>14450.0</v>
      </c>
      <c r="N200" s="43">
        <v>13338.0</v>
      </c>
      <c r="O200" s="43">
        <v>12227.0</v>
      </c>
      <c r="P200" s="43">
        <v>10003.0</v>
      </c>
      <c r="Q200" s="43">
        <v>7780.0</v>
      </c>
      <c r="R200" s="43">
        <v>5557.0</v>
      </c>
      <c r="S200" s="43">
        <v>4446.0</v>
      </c>
      <c r="T200" s="43">
        <v>4001.0</v>
      </c>
      <c r="U200" s="43">
        <v>3556.0</v>
      </c>
      <c r="V200" s="43">
        <v>3334.0</v>
      </c>
      <c r="W200" s="43">
        <v>3112.0</v>
      </c>
      <c r="X200" s="43">
        <v>2890.0</v>
      </c>
      <c r="Y200" s="43">
        <v>2667.0</v>
      </c>
      <c r="Z200" s="44">
        <v>2223.0</v>
      </c>
      <c r="AA200" s="23" t="b">
        <f t="array" ref="AA200:AW200">IF($D200:$Z200 = $D199:$Z199,TRUE,FALSE)</f>
        <v>1</v>
      </c>
      <c r="AB200" s="23" t="b">
        <v>1</v>
      </c>
      <c r="AC200" s="23" t="b">
        <v>1</v>
      </c>
      <c r="AD200" s="23" t="b">
        <v>1</v>
      </c>
      <c r="AE200" s="23" t="b">
        <v>1</v>
      </c>
      <c r="AF200" s="23" t="b">
        <v>1</v>
      </c>
      <c r="AG200" s="23" t="b">
        <v>1</v>
      </c>
      <c r="AH200" s="23" t="b">
        <v>1</v>
      </c>
      <c r="AI200" s="23" t="b">
        <v>1</v>
      </c>
      <c r="AJ200" s="23" t="b">
        <v>1</v>
      </c>
      <c r="AK200" s="23" t="b">
        <v>1</v>
      </c>
      <c r="AL200" s="23" t="b">
        <v>1</v>
      </c>
      <c r="AM200" s="23" t="b">
        <v>1</v>
      </c>
      <c r="AN200" s="23" t="b">
        <v>1</v>
      </c>
      <c r="AO200" s="23" t="b">
        <v>1</v>
      </c>
      <c r="AP200" s="23" t="b">
        <v>1</v>
      </c>
      <c r="AQ200" s="23" t="b">
        <v>1</v>
      </c>
      <c r="AR200" s="23" t="b">
        <v>1</v>
      </c>
      <c r="AS200" s="23" t="b">
        <v>1</v>
      </c>
      <c r="AT200" s="23" t="b">
        <v>1</v>
      </c>
      <c r="AU200" s="23" t="b">
        <v>1</v>
      </c>
      <c r="AV200" s="23" t="b">
        <v>1</v>
      </c>
      <c r="AW200" s="23" t="b">
        <v>1</v>
      </c>
      <c r="AX200" s="23"/>
      <c r="AY200" s="23"/>
      <c r="AZ200" s="23"/>
      <c r="BA200" s="23"/>
      <c r="BB200" s="23"/>
      <c r="BC200" s="23"/>
      <c r="BD200" s="23"/>
      <c r="BE200" s="23"/>
      <c r="BF200" s="23"/>
      <c r="BG200" s="23"/>
      <c r="BH200" s="23"/>
    </row>
    <row r="201" ht="15.75" customHeight="1">
      <c r="A201" s="45"/>
      <c r="B201" s="46" t="s">
        <v>33</v>
      </c>
      <c r="C201" s="47"/>
      <c r="D201" s="48">
        <f t="array" ref="D201:Z201">IFERROR(ROUND(D199:Z199 / $E199 * 100,0),"")</f>
        <v>300</v>
      </c>
      <c r="E201" s="49">
        <v>100.0</v>
      </c>
      <c r="F201" s="50">
        <v>96.0</v>
      </c>
      <c r="G201" s="50">
        <v>92.0</v>
      </c>
      <c r="H201" s="50">
        <v>88.0</v>
      </c>
      <c r="I201" s="50">
        <v>84.0</v>
      </c>
      <c r="J201" s="50">
        <v>80.0</v>
      </c>
      <c r="K201" s="50">
        <v>75.0</v>
      </c>
      <c r="L201" s="51">
        <v>70.0</v>
      </c>
      <c r="M201" s="51">
        <v>65.0</v>
      </c>
      <c r="N201" s="51">
        <v>60.0</v>
      </c>
      <c r="O201" s="51">
        <v>55.0</v>
      </c>
      <c r="P201" s="51">
        <v>45.0</v>
      </c>
      <c r="Q201" s="51">
        <v>35.0</v>
      </c>
      <c r="R201" s="51">
        <v>25.0</v>
      </c>
      <c r="S201" s="51">
        <v>20.0</v>
      </c>
      <c r="T201" s="51">
        <v>18.0</v>
      </c>
      <c r="U201" s="51">
        <v>16.0</v>
      </c>
      <c r="V201" s="51">
        <v>15.0</v>
      </c>
      <c r="W201" s="51">
        <v>14.0</v>
      </c>
      <c r="X201" s="51">
        <v>13.0</v>
      </c>
      <c r="Y201" s="51">
        <v>12.0</v>
      </c>
      <c r="Z201" s="52">
        <v>10.0</v>
      </c>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row>
    <row r="202" ht="15.75" customHeight="1">
      <c r="A202" s="64">
        <v>67.0</v>
      </c>
      <c r="B202" s="54" t="s">
        <v>31</v>
      </c>
      <c r="C202" s="55"/>
      <c r="D202" s="56">
        <f t="array" ref="D202">INDEX(RecipeMappedExp.csv!$B$4:$B$103,$A202,1)</f>
        <v>66900</v>
      </c>
      <c r="E202" s="57">
        <f t="array" ref="E202">IFERROR(INDEX(RecipeMappedExp.csv!$C$4:$X$103,$A202,1 + E$1),"")</f>
        <v>22300</v>
      </c>
      <c r="F202" s="58">
        <f t="array" ref="F202">IFERROR(INDEX(RecipeMappedExp.csv!$C$4:$X$103,$A202,1 + F$1),"")</f>
        <v>21408</v>
      </c>
      <c r="G202" s="58">
        <f t="array" ref="G202">IFERROR(INDEX(RecipeMappedExp.csv!$C$4:$X$103,$A202,1 + G$1),"")</f>
        <v>20516</v>
      </c>
      <c r="H202" s="58">
        <f t="array" ref="H202">IFERROR(INDEX(RecipeMappedExp.csv!$C$4:$X$103,$A202,1 + H$1),"")</f>
        <v>19624</v>
      </c>
      <c r="I202" s="59">
        <f t="array" ref="I202">IFERROR(INDEX(RecipeMappedExp.csv!$C$4:$X$103,$A202,1 + I$1),"")</f>
        <v>18732</v>
      </c>
      <c r="J202" s="58">
        <f t="array" ref="J202">IFERROR(INDEX(RecipeMappedExp.csv!$C$4:$X$103,$A202,1 + J$1),"")</f>
        <v>17840</v>
      </c>
      <c r="K202" s="58">
        <f t="array" ref="K202">IFERROR(INDEX(RecipeMappedExp.csv!$C$4:$X$103,$A202,1 + K$1),"")</f>
        <v>16725</v>
      </c>
      <c r="L202" s="60">
        <f t="array" ref="L202">IFERROR(INDEX(RecipeMappedExp.csv!$C$4:$X$103,$A202,1 + L$1),"")</f>
        <v>15610</v>
      </c>
      <c r="M202" s="59">
        <f t="array" ref="M202">IFERROR(INDEX(RecipeMappedExp.csv!$C$4:$X$103,$A202,1 + M$1),"")</f>
        <v>14495</v>
      </c>
      <c r="N202" s="60">
        <f t="array" ref="N202">IFERROR(INDEX(RecipeMappedExp.csv!$C$4:$X$103,$A202,1 + N$1),"")</f>
        <v>13380</v>
      </c>
      <c r="O202" s="60">
        <f t="array" ref="O202">IFERROR(INDEX(RecipeMappedExp.csv!$C$4:$X$103,$A202,1 + O$1),"")</f>
        <v>12265</v>
      </c>
      <c r="P202" s="60">
        <f t="array" ref="P202">IFERROR(INDEX(RecipeMappedExp.csv!$C$4:$X$103,$A202,1 + P$1),"")</f>
        <v>10035</v>
      </c>
      <c r="Q202" s="60">
        <f t="array" ref="Q202">IFERROR(INDEX(RecipeMappedExp.csv!$C$4:$X$103,$A202,1 + Q$1),"")</f>
        <v>7805</v>
      </c>
      <c r="R202" s="60">
        <f t="array" ref="R202">IFERROR(INDEX(RecipeMappedExp.csv!$C$4:$X$103,$A202,1 + R$1),"")</f>
        <v>5575</v>
      </c>
      <c r="S202" s="60">
        <f t="array" ref="S202">IFERROR(INDEX(RecipeMappedExp.csv!$C$4:$X$103,$A202,1 + S$1),"")</f>
        <v>4460</v>
      </c>
      <c r="T202" s="60">
        <f t="array" ref="T202">IFERROR(INDEX(RecipeMappedExp.csv!$C$4:$X$103,$A202,1 + T$1),"")</f>
        <v>4014</v>
      </c>
      <c r="U202" s="60">
        <f t="array" ref="U202">IFERROR(INDEX(RecipeMappedExp.csv!$C$4:$X$103,$A202,1 + U$1),"")</f>
        <v>3568</v>
      </c>
      <c r="V202" s="60">
        <f t="array" ref="V202">IFERROR(INDEX(RecipeMappedExp.csv!$C$4:$X$103,$A202,1 + V$1),"")</f>
        <v>3345</v>
      </c>
      <c r="W202" s="61">
        <f t="array" ref="W202">IFERROR(INDEX(RecipeMappedExp.csv!$C$4:$X$103,$A202,1 + W$1),"")</f>
        <v>3122</v>
      </c>
      <c r="X202" s="60">
        <f t="array" ref="X202">IFERROR(INDEX(RecipeMappedExp.csv!$C$4:$X$103,$A202,1 + X$1),"")</f>
        <v>2899</v>
      </c>
      <c r="Y202" s="58">
        <f t="array" ref="Y202">IFERROR(INDEX(RecipeMappedExp.csv!$C$4:$X$103,$A202,1 + Y$1),"")</f>
        <v>2676</v>
      </c>
      <c r="Z202" s="62">
        <f t="array" ref="Z202">IFERROR(INDEX(RecipeMappedExp.csv!$C$4:$X$103,$A202,1 + Z$1),"")</f>
        <v>2230</v>
      </c>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row>
    <row r="203" ht="15.75" customHeight="1">
      <c r="A203" s="16"/>
      <c r="B203" s="17" t="s">
        <v>32</v>
      </c>
      <c r="C203" s="18"/>
      <c r="D203" s="42">
        <f>D202</f>
        <v>66900</v>
      </c>
      <c r="E203" s="20">
        <f t="array" ref="E203:Z203">FLOOR($D202 / 3 * $E$2:$Z$2 / 100,1)</f>
        <v>22300</v>
      </c>
      <c r="F203" s="21">
        <v>21408.0</v>
      </c>
      <c r="G203" s="21">
        <v>20516.0</v>
      </c>
      <c r="H203" s="21">
        <v>19624.0</v>
      </c>
      <c r="I203" s="21">
        <v>18732.0</v>
      </c>
      <c r="J203" s="21">
        <v>17840.0</v>
      </c>
      <c r="K203" s="21">
        <v>16725.0</v>
      </c>
      <c r="L203" s="43">
        <v>15610.0</v>
      </c>
      <c r="M203" s="43">
        <v>14495.0</v>
      </c>
      <c r="N203" s="43">
        <v>13380.0</v>
      </c>
      <c r="O203" s="43">
        <v>12265.0</v>
      </c>
      <c r="P203" s="43">
        <v>10035.0</v>
      </c>
      <c r="Q203" s="43">
        <v>7805.0</v>
      </c>
      <c r="R203" s="43">
        <v>5575.0</v>
      </c>
      <c r="S203" s="43">
        <v>4460.0</v>
      </c>
      <c r="T203" s="43">
        <v>4014.0</v>
      </c>
      <c r="U203" s="43">
        <v>3568.0</v>
      </c>
      <c r="V203" s="43">
        <v>3345.0</v>
      </c>
      <c r="W203" s="43">
        <v>3122.0</v>
      </c>
      <c r="X203" s="43">
        <v>2899.0</v>
      </c>
      <c r="Y203" s="43">
        <v>2676.0</v>
      </c>
      <c r="Z203" s="44">
        <v>2230.0</v>
      </c>
      <c r="AA203" s="23" t="b">
        <f t="array" ref="AA203:AW203">IF($D203:$Z203 = $D202:$Z202,TRUE,FALSE)</f>
        <v>1</v>
      </c>
      <c r="AB203" s="23" t="b">
        <v>1</v>
      </c>
      <c r="AC203" s="23" t="b">
        <v>1</v>
      </c>
      <c r="AD203" s="23" t="b">
        <v>1</v>
      </c>
      <c r="AE203" s="23" t="b">
        <v>1</v>
      </c>
      <c r="AF203" s="23" t="b">
        <v>1</v>
      </c>
      <c r="AG203" s="23" t="b">
        <v>1</v>
      </c>
      <c r="AH203" s="23" t="b">
        <v>1</v>
      </c>
      <c r="AI203" s="23" t="b">
        <v>1</v>
      </c>
      <c r="AJ203" s="23" t="b">
        <v>1</v>
      </c>
      <c r="AK203" s="23" t="b">
        <v>1</v>
      </c>
      <c r="AL203" s="23" t="b">
        <v>1</v>
      </c>
      <c r="AM203" s="23" t="b">
        <v>1</v>
      </c>
      <c r="AN203" s="23" t="b">
        <v>1</v>
      </c>
      <c r="AO203" s="23" t="b">
        <v>1</v>
      </c>
      <c r="AP203" s="23" t="b">
        <v>1</v>
      </c>
      <c r="AQ203" s="23" t="b">
        <v>1</v>
      </c>
      <c r="AR203" s="23" t="b">
        <v>1</v>
      </c>
      <c r="AS203" s="23" t="b">
        <v>1</v>
      </c>
      <c r="AT203" s="23" t="b">
        <v>1</v>
      </c>
      <c r="AU203" s="23" t="b">
        <v>1</v>
      </c>
      <c r="AV203" s="23" t="b">
        <v>1</v>
      </c>
      <c r="AW203" s="23" t="b">
        <v>1</v>
      </c>
      <c r="AX203" s="23"/>
      <c r="AY203" s="23"/>
      <c r="AZ203" s="23"/>
      <c r="BA203" s="23"/>
      <c r="BB203" s="23"/>
      <c r="BC203" s="23"/>
      <c r="BD203" s="23"/>
      <c r="BE203" s="23"/>
      <c r="BF203" s="23"/>
      <c r="BG203" s="23"/>
      <c r="BH203" s="23"/>
    </row>
    <row r="204" ht="15.75" customHeight="1">
      <c r="A204" s="45"/>
      <c r="B204" s="46" t="s">
        <v>33</v>
      </c>
      <c r="C204" s="47"/>
      <c r="D204" s="48">
        <f t="array" ref="D204:Z204">IFERROR(ROUND(D202:Z202 / $E202 * 100,0),"")</f>
        <v>300</v>
      </c>
      <c r="E204" s="49">
        <v>100.0</v>
      </c>
      <c r="F204" s="50">
        <v>96.0</v>
      </c>
      <c r="G204" s="50">
        <v>92.0</v>
      </c>
      <c r="H204" s="50">
        <v>88.0</v>
      </c>
      <c r="I204" s="50">
        <v>84.0</v>
      </c>
      <c r="J204" s="50">
        <v>80.0</v>
      </c>
      <c r="K204" s="50">
        <v>75.0</v>
      </c>
      <c r="L204" s="51">
        <v>70.0</v>
      </c>
      <c r="M204" s="51">
        <v>65.0</v>
      </c>
      <c r="N204" s="51">
        <v>60.0</v>
      </c>
      <c r="O204" s="51">
        <v>55.0</v>
      </c>
      <c r="P204" s="51">
        <v>45.0</v>
      </c>
      <c r="Q204" s="51">
        <v>35.0</v>
      </c>
      <c r="R204" s="51">
        <v>25.0</v>
      </c>
      <c r="S204" s="51">
        <v>20.0</v>
      </c>
      <c r="T204" s="51">
        <v>18.0</v>
      </c>
      <c r="U204" s="51">
        <v>16.0</v>
      </c>
      <c r="V204" s="51">
        <v>15.0</v>
      </c>
      <c r="W204" s="51">
        <v>14.0</v>
      </c>
      <c r="X204" s="51">
        <v>13.0</v>
      </c>
      <c r="Y204" s="51">
        <v>12.0</v>
      </c>
      <c r="Z204" s="52">
        <v>10.0</v>
      </c>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row>
    <row r="205" ht="15.75" customHeight="1">
      <c r="A205" s="64">
        <v>68.0</v>
      </c>
      <c r="B205" s="54" t="s">
        <v>31</v>
      </c>
      <c r="C205" s="55"/>
      <c r="D205" s="56">
        <f t="array" ref="D205">INDEX(RecipeMappedExp.csv!$B$4:$B$103,$A205,1)</f>
        <v>67410</v>
      </c>
      <c r="E205" s="57">
        <f t="array" ref="E205">IFERROR(INDEX(RecipeMappedExp.csv!$C$4:$X$103,$A205,1 + E$1),"")</f>
        <v>22470</v>
      </c>
      <c r="F205" s="58">
        <f t="array" ref="F205">IFERROR(INDEX(RecipeMappedExp.csv!$C$4:$X$103,$A205,1 + F$1),"")</f>
        <v>21571</v>
      </c>
      <c r="G205" s="58">
        <f t="array" ref="G205">IFERROR(INDEX(RecipeMappedExp.csv!$C$4:$X$103,$A205,1 + G$1),"")</f>
        <v>20672</v>
      </c>
      <c r="H205" s="58">
        <f t="array" ref="H205">IFERROR(INDEX(RecipeMappedExp.csv!$C$4:$X$103,$A205,1 + H$1),"")</f>
        <v>19773</v>
      </c>
      <c r="I205" s="59">
        <f t="array" ref="I205">IFERROR(INDEX(RecipeMappedExp.csv!$C$4:$X$103,$A205,1 + I$1),"")</f>
        <v>18874</v>
      </c>
      <c r="J205" s="58">
        <f t="array" ref="J205">IFERROR(INDEX(RecipeMappedExp.csv!$C$4:$X$103,$A205,1 + J$1),"")</f>
        <v>17976</v>
      </c>
      <c r="K205" s="58">
        <f t="array" ref="K205">IFERROR(INDEX(RecipeMappedExp.csv!$C$4:$X$103,$A205,1 + K$1),"")</f>
        <v>16852</v>
      </c>
      <c r="L205" s="60">
        <f t="array" ref="L205">IFERROR(INDEX(RecipeMappedExp.csv!$C$4:$X$103,$A205,1 + L$1),"")</f>
        <v>15729</v>
      </c>
      <c r="M205" s="59">
        <f t="array" ref="M205">IFERROR(INDEX(RecipeMappedExp.csv!$C$4:$X$103,$A205,1 + M$1),"")</f>
        <v>14605</v>
      </c>
      <c r="N205" s="60">
        <f t="array" ref="N205">IFERROR(INDEX(RecipeMappedExp.csv!$C$4:$X$103,$A205,1 + N$1),"")</f>
        <v>13482</v>
      </c>
      <c r="O205" s="60">
        <f t="array" ref="O205">IFERROR(INDEX(RecipeMappedExp.csv!$C$4:$X$103,$A205,1 + O$1),"")</f>
        <v>12358</v>
      </c>
      <c r="P205" s="60">
        <f t="array" ref="P205">IFERROR(INDEX(RecipeMappedExp.csv!$C$4:$X$103,$A205,1 + P$1),"")</f>
        <v>10111</v>
      </c>
      <c r="Q205" s="60">
        <f t="array" ref="Q205">IFERROR(INDEX(RecipeMappedExp.csv!$C$4:$X$103,$A205,1 + Q$1),"")</f>
        <v>7864</v>
      </c>
      <c r="R205" s="60">
        <f t="array" ref="R205">IFERROR(INDEX(RecipeMappedExp.csv!$C$4:$X$103,$A205,1 + R$1),"")</f>
        <v>5617</v>
      </c>
      <c r="S205" s="60">
        <f t="array" ref="S205">IFERROR(INDEX(RecipeMappedExp.csv!$C$4:$X$103,$A205,1 + S$1),"")</f>
        <v>4494</v>
      </c>
      <c r="T205" s="60">
        <f t="array" ref="T205">IFERROR(INDEX(RecipeMappedExp.csv!$C$4:$X$103,$A205,1 + T$1),"")</f>
        <v>4044</v>
      </c>
      <c r="U205" s="60">
        <f t="array" ref="U205">IFERROR(INDEX(RecipeMappedExp.csv!$C$4:$X$103,$A205,1 + U$1),"")</f>
        <v>3595</v>
      </c>
      <c r="V205" s="60">
        <f t="array" ref="V205">IFERROR(INDEX(RecipeMappedExp.csv!$C$4:$X$103,$A205,1 + V$1),"")</f>
        <v>3370</v>
      </c>
      <c r="W205" s="61">
        <f t="array" ref="W205">IFERROR(INDEX(RecipeMappedExp.csv!$C$4:$X$103,$A205,1 + W$1),"")</f>
        <v>3145</v>
      </c>
      <c r="X205" s="60">
        <f t="array" ref="X205">IFERROR(INDEX(RecipeMappedExp.csv!$C$4:$X$103,$A205,1 + X$1),"")</f>
        <v>2921</v>
      </c>
      <c r="Y205" s="58">
        <f t="array" ref="Y205">IFERROR(INDEX(RecipeMappedExp.csv!$C$4:$X$103,$A205,1 + Y$1),"")</f>
        <v>2696</v>
      </c>
      <c r="Z205" s="62">
        <f t="array" ref="Z205">IFERROR(INDEX(RecipeMappedExp.csv!$C$4:$X$103,$A205,1 + Z$1),"")</f>
        <v>2247</v>
      </c>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row>
    <row r="206" ht="15.75" customHeight="1">
      <c r="A206" s="16"/>
      <c r="B206" s="17" t="s">
        <v>32</v>
      </c>
      <c r="C206" s="18"/>
      <c r="D206" s="42">
        <f>D205</f>
        <v>67410</v>
      </c>
      <c r="E206" s="20">
        <f t="array" ref="E206:Z206">FLOOR($D205 / 3 * $E$2:$Z$2 / 100,1)</f>
        <v>22470</v>
      </c>
      <c r="F206" s="21">
        <v>21571.0</v>
      </c>
      <c r="G206" s="21">
        <v>20672.0</v>
      </c>
      <c r="H206" s="21">
        <v>19773.0</v>
      </c>
      <c r="I206" s="21">
        <v>18874.0</v>
      </c>
      <c r="J206" s="21">
        <v>17976.0</v>
      </c>
      <c r="K206" s="21">
        <v>16852.0</v>
      </c>
      <c r="L206" s="43">
        <v>15729.0</v>
      </c>
      <c r="M206" s="43">
        <v>14605.0</v>
      </c>
      <c r="N206" s="43">
        <v>13482.0</v>
      </c>
      <c r="O206" s="43">
        <v>12358.0</v>
      </c>
      <c r="P206" s="43">
        <v>10111.0</v>
      </c>
      <c r="Q206" s="43">
        <v>7864.0</v>
      </c>
      <c r="R206" s="43">
        <v>5617.0</v>
      </c>
      <c r="S206" s="43">
        <v>4494.0</v>
      </c>
      <c r="T206" s="43">
        <v>4044.0</v>
      </c>
      <c r="U206" s="43">
        <v>3595.0</v>
      </c>
      <c r="V206" s="43">
        <v>3370.0</v>
      </c>
      <c r="W206" s="43">
        <v>3145.0</v>
      </c>
      <c r="X206" s="43">
        <v>2921.0</v>
      </c>
      <c r="Y206" s="43">
        <v>2696.0</v>
      </c>
      <c r="Z206" s="44">
        <v>2247.0</v>
      </c>
      <c r="AA206" s="23" t="b">
        <f t="array" ref="AA206:AW206">IF($D206:$Z206 = $D205:$Z205,TRUE,FALSE)</f>
        <v>1</v>
      </c>
      <c r="AB206" s="23" t="b">
        <v>1</v>
      </c>
      <c r="AC206" s="23" t="b">
        <v>1</v>
      </c>
      <c r="AD206" s="23" t="b">
        <v>1</v>
      </c>
      <c r="AE206" s="23" t="b">
        <v>1</v>
      </c>
      <c r="AF206" s="23" t="b">
        <v>1</v>
      </c>
      <c r="AG206" s="23" t="b">
        <v>1</v>
      </c>
      <c r="AH206" s="23" t="b">
        <v>1</v>
      </c>
      <c r="AI206" s="23" t="b">
        <v>1</v>
      </c>
      <c r="AJ206" s="23" t="b">
        <v>1</v>
      </c>
      <c r="AK206" s="23" t="b">
        <v>1</v>
      </c>
      <c r="AL206" s="23" t="b">
        <v>1</v>
      </c>
      <c r="AM206" s="23" t="b">
        <v>1</v>
      </c>
      <c r="AN206" s="23" t="b">
        <v>1</v>
      </c>
      <c r="AO206" s="23" t="b">
        <v>1</v>
      </c>
      <c r="AP206" s="23" t="b">
        <v>1</v>
      </c>
      <c r="AQ206" s="23" t="b">
        <v>1</v>
      </c>
      <c r="AR206" s="23" t="b">
        <v>1</v>
      </c>
      <c r="AS206" s="23" t="b">
        <v>1</v>
      </c>
      <c r="AT206" s="23" t="b">
        <v>1</v>
      </c>
      <c r="AU206" s="23" t="b">
        <v>1</v>
      </c>
      <c r="AV206" s="23" t="b">
        <v>1</v>
      </c>
      <c r="AW206" s="23" t="b">
        <v>1</v>
      </c>
      <c r="AX206" s="23"/>
      <c r="AY206" s="23"/>
      <c r="AZ206" s="23"/>
      <c r="BA206" s="23"/>
      <c r="BB206" s="23"/>
      <c r="BC206" s="23"/>
      <c r="BD206" s="23"/>
      <c r="BE206" s="23"/>
      <c r="BF206" s="23"/>
      <c r="BG206" s="23"/>
      <c r="BH206" s="23"/>
    </row>
    <row r="207" ht="15.75" customHeight="1">
      <c r="A207" s="45"/>
      <c r="B207" s="46" t="s">
        <v>33</v>
      </c>
      <c r="C207" s="47"/>
      <c r="D207" s="48">
        <f t="array" ref="D207:Z207">IFERROR(ROUND(D205:Z205 / $E205 * 100,0),"")</f>
        <v>300</v>
      </c>
      <c r="E207" s="49">
        <v>100.0</v>
      </c>
      <c r="F207" s="50">
        <v>96.0</v>
      </c>
      <c r="G207" s="50">
        <v>92.0</v>
      </c>
      <c r="H207" s="50">
        <v>88.0</v>
      </c>
      <c r="I207" s="50">
        <v>84.0</v>
      </c>
      <c r="J207" s="50">
        <v>80.0</v>
      </c>
      <c r="K207" s="50">
        <v>75.0</v>
      </c>
      <c r="L207" s="51">
        <v>70.0</v>
      </c>
      <c r="M207" s="51">
        <v>65.0</v>
      </c>
      <c r="N207" s="51">
        <v>60.0</v>
      </c>
      <c r="O207" s="51">
        <v>55.0</v>
      </c>
      <c r="P207" s="51">
        <v>45.0</v>
      </c>
      <c r="Q207" s="51">
        <v>35.0</v>
      </c>
      <c r="R207" s="51">
        <v>25.0</v>
      </c>
      <c r="S207" s="51">
        <v>20.0</v>
      </c>
      <c r="T207" s="51">
        <v>18.0</v>
      </c>
      <c r="U207" s="51">
        <v>16.0</v>
      </c>
      <c r="V207" s="51">
        <v>15.0</v>
      </c>
      <c r="W207" s="51">
        <v>14.0</v>
      </c>
      <c r="X207" s="51">
        <v>13.0</v>
      </c>
      <c r="Y207" s="51">
        <v>12.0</v>
      </c>
      <c r="Z207" s="52">
        <v>10.0</v>
      </c>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row>
    <row r="208" ht="15.75" customHeight="1">
      <c r="A208" s="64">
        <v>69.0</v>
      </c>
      <c r="B208" s="54" t="s">
        <v>31</v>
      </c>
      <c r="C208" s="55"/>
      <c r="D208" s="56">
        <f t="array" ref="D208">INDEX(RecipeMappedExp.csv!$B$4:$B$103,$A208,1)</f>
        <v>67530</v>
      </c>
      <c r="E208" s="57">
        <f t="array" ref="E208">IFERROR(INDEX(RecipeMappedExp.csv!$C$4:$X$103,$A208,1 + E$1),"")</f>
        <v>22510</v>
      </c>
      <c r="F208" s="58">
        <f t="array" ref="F208">IFERROR(INDEX(RecipeMappedExp.csv!$C$4:$X$103,$A208,1 + F$1),"")</f>
        <v>21609</v>
      </c>
      <c r="G208" s="58">
        <f t="array" ref="G208">IFERROR(INDEX(RecipeMappedExp.csv!$C$4:$X$103,$A208,1 + G$1),"")</f>
        <v>20709</v>
      </c>
      <c r="H208" s="58">
        <f t="array" ref="H208">IFERROR(INDEX(RecipeMappedExp.csv!$C$4:$X$103,$A208,1 + H$1),"")</f>
        <v>19808</v>
      </c>
      <c r="I208" s="59">
        <f t="array" ref="I208">IFERROR(INDEX(RecipeMappedExp.csv!$C$4:$X$103,$A208,1 + I$1),"")</f>
        <v>18908</v>
      </c>
      <c r="J208" s="58">
        <f t="array" ref="J208">IFERROR(INDEX(RecipeMappedExp.csv!$C$4:$X$103,$A208,1 + J$1),"")</f>
        <v>18008</v>
      </c>
      <c r="K208" s="58">
        <f t="array" ref="K208">IFERROR(INDEX(RecipeMappedExp.csv!$C$4:$X$103,$A208,1 + K$1),"")</f>
        <v>16882</v>
      </c>
      <c r="L208" s="60">
        <f t="array" ref="L208">IFERROR(INDEX(RecipeMappedExp.csv!$C$4:$X$103,$A208,1 + L$1),"")</f>
        <v>15757</v>
      </c>
      <c r="M208" s="59">
        <f t="array" ref="M208">IFERROR(INDEX(RecipeMappedExp.csv!$C$4:$X$103,$A208,1 + M$1),"")</f>
        <v>14631</v>
      </c>
      <c r="N208" s="60">
        <f t="array" ref="N208">IFERROR(INDEX(RecipeMappedExp.csv!$C$4:$X$103,$A208,1 + N$1),"")</f>
        <v>13506</v>
      </c>
      <c r="O208" s="60">
        <f t="array" ref="O208">IFERROR(INDEX(RecipeMappedExp.csv!$C$4:$X$103,$A208,1 + O$1),"")</f>
        <v>12380</v>
      </c>
      <c r="P208" s="60">
        <f t="array" ref="P208">IFERROR(INDEX(RecipeMappedExp.csv!$C$4:$X$103,$A208,1 + P$1),"")</f>
        <v>10129</v>
      </c>
      <c r="Q208" s="60">
        <f t="array" ref="Q208">IFERROR(INDEX(RecipeMappedExp.csv!$C$4:$X$103,$A208,1 + Q$1),"")</f>
        <v>7878</v>
      </c>
      <c r="R208" s="60">
        <f t="array" ref="R208">IFERROR(INDEX(RecipeMappedExp.csv!$C$4:$X$103,$A208,1 + R$1),"")</f>
        <v>5627</v>
      </c>
      <c r="S208" s="60">
        <f t="array" ref="S208">IFERROR(INDEX(RecipeMappedExp.csv!$C$4:$X$103,$A208,1 + S$1),"")</f>
        <v>4502</v>
      </c>
      <c r="T208" s="60">
        <f t="array" ref="T208">IFERROR(INDEX(RecipeMappedExp.csv!$C$4:$X$103,$A208,1 + T$1),"")</f>
        <v>4051</v>
      </c>
      <c r="U208" s="60">
        <f t="array" ref="U208">IFERROR(INDEX(RecipeMappedExp.csv!$C$4:$X$103,$A208,1 + U$1),"")</f>
        <v>3601</v>
      </c>
      <c r="V208" s="60">
        <f t="array" ref="V208">IFERROR(INDEX(RecipeMappedExp.csv!$C$4:$X$103,$A208,1 + V$1),"")</f>
        <v>3376</v>
      </c>
      <c r="W208" s="61">
        <f t="array" ref="W208">IFERROR(INDEX(RecipeMappedExp.csv!$C$4:$X$103,$A208,1 + W$1),"")</f>
        <v>3151</v>
      </c>
      <c r="X208" s="60">
        <f t="array" ref="X208">IFERROR(INDEX(RecipeMappedExp.csv!$C$4:$X$103,$A208,1 + X$1),"")</f>
        <v>2926</v>
      </c>
      <c r="Y208" s="58">
        <f t="array" ref="Y208">IFERROR(INDEX(RecipeMappedExp.csv!$C$4:$X$103,$A208,1 + Y$1),"")</f>
        <v>2701</v>
      </c>
      <c r="Z208" s="62">
        <f t="array" ref="Z208">IFERROR(INDEX(RecipeMappedExp.csv!$C$4:$X$103,$A208,1 + Z$1),"")</f>
        <v>2251</v>
      </c>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row>
    <row r="209" ht="15.75" customHeight="1">
      <c r="A209" s="16"/>
      <c r="B209" s="17" t="s">
        <v>32</v>
      </c>
      <c r="C209" s="18"/>
      <c r="D209" s="42">
        <f>D208</f>
        <v>67530</v>
      </c>
      <c r="E209" s="20">
        <f t="array" ref="E209:Z209">FLOOR($D208 / 3 * $E$2:$Z$2 / 100,1)</f>
        <v>22510</v>
      </c>
      <c r="F209" s="21">
        <v>21609.0</v>
      </c>
      <c r="G209" s="21">
        <v>20709.0</v>
      </c>
      <c r="H209" s="21">
        <v>19808.0</v>
      </c>
      <c r="I209" s="21">
        <v>18908.0</v>
      </c>
      <c r="J209" s="21">
        <v>18008.0</v>
      </c>
      <c r="K209" s="21">
        <v>16882.0</v>
      </c>
      <c r="L209" s="43">
        <v>15757.0</v>
      </c>
      <c r="M209" s="43">
        <v>14631.0</v>
      </c>
      <c r="N209" s="43">
        <v>13506.0</v>
      </c>
      <c r="O209" s="43">
        <v>12380.0</v>
      </c>
      <c r="P209" s="43">
        <v>10129.0</v>
      </c>
      <c r="Q209" s="43">
        <v>7878.0</v>
      </c>
      <c r="R209" s="43">
        <v>5627.0</v>
      </c>
      <c r="S209" s="43">
        <v>4502.0</v>
      </c>
      <c r="T209" s="43">
        <v>4051.0</v>
      </c>
      <c r="U209" s="43">
        <v>3601.0</v>
      </c>
      <c r="V209" s="43">
        <v>3376.0</v>
      </c>
      <c r="W209" s="43">
        <v>3151.0</v>
      </c>
      <c r="X209" s="43">
        <v>2926.0</v>
      </c>
      <c r="Y209" s="43">
        <v>2701.0</v>
      </c>
      <c r="Z209" s="44">
        <v>2251.0</v>
      </c>
      <c r="AA209" s="23" t="b">
        <f t="array" ref="AA209:AW209">IF($D209:$Z209 = $D208:$Z208,TRUE,FALSE)</f>
        <v>1</v>
      </c>
      <c r="AB209" s="23" t="b">
        <v>1</v>
      </c>
      <c r="AC209" s="23" t="b">
        <v>1</v>
      </c>
      <c r="AD209" s="23" t="b">
        <v>1</v>
      </c>
      <c r="AE209" s="23" t="b">
        <v>1</v>
      </c>
      <c r="AF209" s="23" t="b">
        <v>1</v>
      </c>
      <c r="AG209" s="23" t="b">
        <v>1</v>
      </c>
      <c r="AH209" s="23" t="b">
        <v>1</v>
      </c>
      <c r="AI209" s="23" t="b">
        <v>1</v>
      </c>
      <c r="AJ209" s="23" t="b">
        <v>1</v>
      </c>
      <c r="AK209" s="23" t="b">
        <v>1</v>
      </c>
      <c r="AL209" s="23" t="b">
        <v>1</v>
      </c>
      <c r="AM209" s="23" t="b">
        <v>1</v>
      </c>
      <c r="AN209" s="23" t="b">
        <v>1</v>
      </c>
      <c r="AO209" s="23" t="b">
        <v>1</v>
      </c>
      <c r="AP209" s="23" t="b">
        <v>1</v>
      </c>
      <c r="AQ209" s="23" t="b">
        <v>1</v>
      </c>
      <c r="AR209" s="23" t="b">
        <v>1</v>
      </c>
      <c r="AS209" s="23" t="b">
        <v>1</v>
      </c>
      <c r="AT209" s="23" t="b">
        <v>1</v>
      </c>
      <c r="AU209" s="23" t="b">
        <v>1</v>
      </c>
      <c r="AV209" s="23" t="b">
        <v>1</v>
      </c>
      <c r="AW209" s="23" t="b">
        <v>1</v>
      </c>
      <c r="AX209" s="23"/>
      <c r="AY209" s="23"/>
      <c r="AZ209" s="23"/>
      <c r="BA209" s="23"/>
      <c r="BB209" s="23"/>
      <c r="BC209" s="23"/>
      <c r="BD209" s="23"/>
      <c r="BE209" s="23"/>
      <c r="BF209" s="23"/>
      <c r="BG209" s="23"/>
      <c r="BH209" s="23"/>
    </row>
    <row r="210" ht="15.75" customHeight="1">
      <c r="A210" s="45"/>
      <c r="B210" s="46" t="s">
        <v>33</v>
      </c>
      <c r="C210" s="47"/>
      <c r="D210" s="48">
        <f t="array" ref="D210:Z210">IFERROR(ROUND(D208:Z208 / $E208 * 100,0),"")</f>
        <v>300</v>
      </c>
      <c r="E210" s="49">
        <v>100.0</v>
      </c>
      <c r="F210" s="50">
        <v>96.0</v>
      </c>
      <c r="G210" s="50">
        <v>92.0</v>
      </c>
      <c r="H210" s="50">
        <v>88.0</v>
      </c>
      <c r="I210" s="50">
        <v>84.0</v>
      </c>
      <c r="J210" s="50">
        <v>80.0</v>
      </c>
      <c r="K210" s="50">
        <v>75.0</v>
      </c>
      <c r="L210" s="51">
        <v>70.0</v>
      </c>
      <c r="M210" s="51">
        <v>65.0</v>
      </c>
      <c r="N210" s="51">
        <v>60.0</v>
      </c>
      <c r="O210" s="51">
        <v>55.0</v>
      </c>
      <c r="P210" s="51">
        <v>45.0</v>
      </c>
      <c r="Q210" s="51">
        <v>35.0</v>
      </c>
      <c r="R210" s="51">
        <v>25.0</v>
      </c>
      <c r="S210" s="51">
        <v>20.0</v>
      </c>
      <c r="T210" s="51">
        <v>18.0</v>
      </c>
      <c r="U210" s="51">
        <v>16.0</v>
      </c>
      <c r="V210" s="51">
        <v>15.0</v>
      </c>
      <c r="W210" s="51">
        <v>14.0</v>
      </c>
      <c r="X210" s="51">
        <v>13.0</v>
      </c>
      <c r="Y210" s="51">
        <v>12.0</v>
      </c>
      <c r="Z210" s="52">
        <v>10.0</v>
      </c>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row>
    <row r="211" ht="15.75" customHeight="1">
      <c r="A211" s="64">
        <v>70.0</v>
      </c>
      <c r="B211" s="54" t="s">
        <v>31</v>
      </c>
      <c r="C211" s="55"/>
      <c r="D211" s="56">
        <f t="array" ref="D211">INDEX(RecipeMappedExp.csv!$B$4:$B$103,$A211,1)</f>
        <v>68244</v>
      </c>
      <c r="E211" s="57">
        <f t="array" ref="E211">IFERROR(INDEX(RecipeMappedExp.csv!$C$4:$X$103,$A211,1 + E$1),"")</f>
        <v>22748</v>
      </c>
      <c r="F211" s="58">
        <f t="array" ref="F211">IFERROR(INDEX(RecipeMappedExp.csv!$C$4:$X$103,$A211,1 + F$1),"")</f>
        <v>21838</v>
      </c>
      <c r="G211" s="58">
        <f t="array" ref="G211">IFERROR(INDEX(RecipeMappedExp.csv!$C$4:$X$103,$A211,1 + G$1),"")</f>
        <v>20928</v>
      </c>
      <c r="H211" s="58">
        <f t="array" ref="H211">IFERROR(INDEX(RecipeMappedExp.csv!$C$4:$X$103,$A211,1 + H$1),"")</f>
        <v>20018</v>
      </c>
      <c r="I211" s="59">
        <f t="array" ref="I211">IFERROR(INDEX(RecipeMappedExp.csv!$C$4:$X$103,$A211,1 + I$1),"")</f>
        <v>19108</v>
      </c>
      <c r="J211" s="58">
        <f t="array" ref="J211">IFERROR(INDEX(RecipeMappedExp.csv!$C$4:$X$103,$A211,1 + J$1),"")</f>
        <v>18198</v>
      </c>
      <c r="K211" s="58">
        <f t="array" ref="K211">IFERROR(INDEX(RecipeMappedExp.csv!$C$4:$X$103,$A211,1 + K$1),"")</f>
        <v>17061</v>
      </c>
      <c r="L211" s="60">
        <f t="array" ref="L211">IFERROR(INDEX(RecipeMappedExp.csv!$C$4:$X$103,$A211,1 + L$1),"")</f>
        <v>15923</v>
      </c>
      <c r="M211" s="59">
        <f t="array" ref="M211">IFERROR(INDEX(RecipeMappedExp.csv!$C$4:$X$103,$A211,1 + M$1),"")</f>
        <v>14786</v>
      </c>
      <c r="N211" s="60">
        <f t="array" ref="N211">IFERROR(INDEX(RecipeMappedExp.csv!$C$4:$X$103,$A211,1 + N$1),"")</f>
        <v>13648</v>
      </c>
      <c r="O211" s="60">
        <f t="array" ref="O211">IFERROR(INDEX(RecipeMappedExp.csv!$C$4:$X$103,$A211,1 + O$1),"")</f>
        <v>12511</v>
      </c>
      <c r="P211" s="60">
        <f t="array" ref="P211">IFERROR(INDEX(RecipeMappedExp.csv!$C$4:$X$103,$A211,1 + P$1),"")</f>
        <v>10236</v>
      </c>
      <c r="Q211" s="60">
        <f t="array" ref="Q211">IFERROR(INDEX(RecipeMappedExp.csv!$C$4:$X$103,$A211,1 + Q$1),"")</f>
        <v>7961</v>
      </c>
      <c r="R211" s="60">
        <f t="array" ref="R211">IFERROR(INDEX(RecipeMappedExp.csv!$C$4:$X$103,$A211,1 + R$1),"")</f>
        <v>5687</v>
      </c>
      <c r="S211" s="60">
        <f t="array" ref="S211">IFERROR(INDEX(RecipeMappedExp.csv!$C$4:$X$103,$A211,1 + S$1),"")</f>
        <v>4549</v>
      </c>
      <c r="T211" s="60">
        <f t="array" ref="T211">IFERROR(INDEX(RecipeMappedExp.csv!$C$4:$X$103,$A211,1 + T$1),"")</f>
        <v>4094</v>
      </c>
      <c r="U211" s="60">
        <f t="array" ref="U211">IFERROR(INDEX(RecipeMappedExp.csv!$C$4:$X$103,$A211,1 + U$1),"")</f>
        <v>3639</v>
      </c>
      <c r="V211" s="60">
        <f t="array" ref="V211">IFERROR(INDEX(RecipeMappedExp.csv!$C$4:$X$103,$A211,1 + V$1),"")</f>
        <v>3412</v>
      </c>
      <c r="W211" s="61">
        <f t="array" ref="W211">IFERROR(INDEX(RecipeMappedExp.csv!$C$4:$X$103,$A211,1 + W$1),"")</f>
        <v>3184</v>
      </c>
      <c r="X211" s="60">
        <f t="array" ref="X211">IFERROR(INDEX(RecipeMappedExp.csv!$C$4:$X$103,$A211,1 + X$1),"")</f>
        <v>2957</v>
      </c>
      <c r="Y211" s="58">
        <f t="array" ref="Y211">IFERROR(INDEX(RecipeMappedExp.csv!$C$4:$X$103,$A211,1 + Y$1),"")</f>
        <v>2729</v>
      </c>
      <c r="Z211" s="62">
        <f t="array" ref="Z211">IFERROR(INDEX(RecipeMappedExp.csv!$C$4:$X$103,$A211,1 + Z$1),"")</f>
        <v>2274</v>
      </c>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row>
    <row r="212" ht="15.75" customHeight="1">
      <c r="A212" s="16"/>
      <c r="B212" s="17" t="s">
        <v>32</v>
      </c>
      <c r="C212" s="18"/>
      <c r="D212" s="42">
        <f>D211</f>
        <v>68244</v>
      </c>
      <c r="E212" s="20">
        <f t="array" ref="E212:Z212">FLOOR($D211 / 3 * $E$2:$Z$2 / 100,1)</f>
        <v>22748</v>
      </c>
      <c r="F212" s="21">
        <v>21838.0</v>
      </c>
      <c r="G212" s="21">
        <v>20928.0</v>
      </c>
      <c r="H212" s="21">
        <v>20018.0</v>
      </c>
      <c r="I212" s="21">
        <v>19108.0</v>
      </c>
      <c r="J212" s="21">
        <v>18198.0</v>
      </c>
      <c r="K212" s="21">
        <v>17061.0</v>
      </c>
      <c r="L212" s="43">
        <v>15923.0</v>
      </c>
      <c r="M212" s="43">
        <v>14786.0</v>
      </c>
      <c r="N212" s="43">
        <v>13648.0</v>
      </c>
      <c r="O212" s="43">
        <v>12511.0</v>
      </c>
      <c r="P212" s="43">
        <v>10236.0</v>
      </c>
      <c r="Q212" s="43">
        <v>7961.0</v>
      </c>
      <c r="R212" s="43">
        <v>5687.0</v>
      </c>
      <c r="S212" s="43">
        <v>4549.0</v>
      </c>
      <c r="T212" s="43">
        <v>4094.0</v>
      </c>
      <c r="U212" s="43">
        <v>3639.0</v>
      </c>
      <c r="V212" s="43">
        <v>3412.0</v>
      </c>
      <c r="W212" s="43">
        <v>3184.0</v>
      </c>
      <c r="X212" s="43">
        <v>2957.0</v>
      </c>
      <c r="Y212" s="43">
        <v>2729.0</v>
      </c>
      <c r="Z212" s="44">
        <v>2274.0</v>
      </c>
      <c r="AA212" s="23" t="b">
        <f t="array" ref="AA212:AW212">IF($D212:$Z212 = $D211:$Z211,TRUE,FALSE)</f>
        <v>1</v>
      </c>
      <c r="AB212" s="23" t="b">
        <v>1</v>
      </c>
      <c r="AC212" s="23" t="b">
        <v>1</v>
      </c>
      <c r="AD212" s="23" t="b">
        <v>1</v>
      </c>
      <c r="AE212" s="23" t="b">
        <v>1</v>
      </c>
      <c r="AF212" s="23" t="b">
        <v>1</v>
      </c>
      <c r="AG212" s="23" t="b">
        <v>1</v>
      </c>
      <c r="AH212" s="23" t="b">
        <v>1</v>
      </c>
      <c r="AI212" s="23" t="b">
        <v>1</v>
      </c>
      <c r="AJ212" s="23" t="b">
        <v>1</v>
      </c>
      <c r="AK212" s="23" t="b">
        <v>1</v>
      </c>
      <c r="AL212" s="23" t="b">
        <v>1</v>
      </c>
      <c r="AM212" s="23" t="b">
        <v>1</v>
      </c>
      <c r="AN212" s="23" t="b">
        <v>1</v>
      </c>
      <c r="AO212" s="23" t="b">
        <v>1</v>
      </c>
      <c r="AP212" s="23" t="b">
        <v>1</v>
      </c>
      <c r="AQ212" s="23" t="b">
        <v>1</v>
      </c>
      <c r="AR212" s="23" t="b">
        <v>1</v>
      </c>
      <c r="AS212" s="23" t="b">
        <v>1</v>
      </c>
      <c r="AT212" s="23" t="b">
        <v>1</v>
      </c>
      <c r="AU212" s="23" t="b">
        <v>1</v>
      </c>
      <c r="AV212" s="23" t="b">
        <v>1</v>
      </c>
      <c r="AW212" s="23" t="b">
        <v>1</v>
      </c>
      <c r="AX212" s="23"/>
      <c r="AY212" s="23"/>
      <c r="AZ212" s="23"/>
      <c r="BA212" s="23"/>
      <c r="BB212" s="23"/>
      <c r="BC212" s="23"/>
      <c r="BD212" s="23"/>
      <c r="BE212" s="23"/>
      <c r="BF212" s="23"/>
      <c r="BG212" s="23"/>
      <c r="BH212" s="23"/>
    </row>
    <row r="213" ht="15.75" customHeight="1">
      <c r="A213" s="45"/>
      <c r="B213" s="46" t="s">
        <v>33</v>
      </c>
      <c r="C213" s="47"/>
      <c r="D213" s="48">
        <f t="array" ref="D213:Z213">IFERROR(ROUND(D211:Z211 / $E211 * 100,0),"")</f>
        <v>300</v>
      </c>
      <c r="E213" s="49">
        <v>100.0</v>
      </c>
      <c r="F213" s="50">
        <v>96.0</v>
      </c>
      <c r="G213" s="50">
        <v>92.0</v>
      </c>
      <c r="H213" s="50">
        <v>88.0</v>
      </c>
      <c r="I213" s="50">
        <v>84.0</v>
      </c>
      <c r="J213" s="50">
        <v>80.0</v>
      </c>
      <c r="K213" s="50">
        <v>75.0</v>
      </c>
      <c r="L213" s="51">
        <v>70.0</v>
      </c>
      <c r="M213" s="51">
        <v>65.0</v>
      </c>
      <c r="N213" s="51">
        <v>60.0</v>
      </c>
      <c r="O213" s="51">
        <v>55.0</v>
      </c>
      <c r="P213" s="51">
        <v>45.0</v>
      </c>
      <c r="Q213" s="51">
        <v>35.0</v>
      </c>
      <c r="R213" s="51">
        <v>25.0</v>
      </c>
      <c r="S213" s="51">
        <v>20.0</v>
      </c>
      <c r="T213" s="51">
        <v>18.0</v>
      </c>
      <c r="U213" s="51">
        <v>16.0</v>
      </c>
      <c r="V213" s="51">
        <v>15.0</v>
      </c>
      <c r="W213" s="51">
        <v>14.0</v>
      </c>
      <c r="X213" s="51">
        <v>13.0</v>
      </c>
      <c r="Y213" s="51">
        <v>12.0</v>
      </c>
      <c r="Z213" s="52">
        <v>10.0</v>
      </c>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row>
    <row r="214" ht="15.75" customHeight="1">
      <c r="A214" s="65">
        <v>71.0</v>
      </c>
      <c r="B214" s="54" t="s">
        <v>31</v>
      </c>
      <c r="C214" s="55"/>
      <c r="D214" s="56">
        <f t="array" ref="D214">INDEX(RecipeMappedExp.csv!$B$4:$B$103,$A214,1)</f>
        <v>68250</v>
      </c>
      <c r="E214" s="57">
        <f t="array" ref="E214">IFERROR(INDEX(RecipeMappedExp.csv!$C$4:$X$103,$A214,1 + E$1),"")</f>
        <v>22750</v>
      </c>
      <c r="F214" s="58">
        <f t="array" ref="F214">IFERROR(INDEX(RecipeMappedExp.csv!$C$4:$X$103,$A214,1 + F$1),"")</f>
        <v>21840</v>
      </c>
      <c r="G214" s="58">
        <f t="array" ref="G214">IFERROR(INDEX(RecipeMappedExp.csv!$C$4:$X$103,$A214,1 + G$1),"")</f>
        <v>20930</v>
      </c>
      <c r="H214" s="58">
        <f t="array" ref="H214">IFERROR(INDEX(RecipeMappedExp.csv!$C$4:$X$103,$A214,1 + H$1),"")</f>
        <v>20020</v>
      </c>
      <c r="I214" s="59">
        <f t="array" ref="I214">IFERROR(INDEX(RecipeMappedExp.csv!$C$4:$X$103,$A214,1 + I$1),"")</f>
        <v>19110</v>
      </c>
      <c r="J214" s="58">
        <f t="array" ref="J214">IFERROR(INDEX(RecipeMappedExp.csv!$C$4:$X$103,$A214,1 + J$1),"")</f>
        <v>18200</v>
      </c>
      <c r="K214" s="58">
        <f t="array" ref="K214">IFERROR(INDEX(RecipeMappedExp.csv!$C$4:$X$103,$A214,1 + K$1),"")</f>
        <v>17062</v>
      </c>
      <c r="L214" s="60">
        <f t="array" ref="L214">IFERROR(INDEX(RecipeMappedExp.csv!$C$4:$X$103,$A214,1 + L$1),"")</f>
        <v>15925</v>
      </c>
      <c r="M214" s="59">
        <f t="array" ref="M214">IFERROR(INDEX(RecipeMappedExp.csv!$C$4:$X$103,$A214,1 + M$1),"")</f>
        <v>14787</v>
      </c>
      <c r="N214" s="60">
        <f t="array" ref="N214">IFERROR(INDEX(RecipeMappedExp.csv!$C$4:$X$103,$A214,1 + N$1),"")</f>
        <v>13650</v>
      </c>
      <c r="O214" s="60">
        <f t="array" ref="O214">IFERROR(INDEX(RecipeMappedExp.csv!$C$4:$X$103,$A214,1 + O$1),"")</f>
        <v>12512</v>
      </c>
      <c r="P214" s="60">
        <f t="array" ref="P214">IFERROR(INDEX(RecipeMappedExp.csv!$C$4:$X$103,$A214,1 + P$1),"")</f>
        <v>10237</v>
      </c>
      <c r="Q214" s="60">
        <f t="array" ref="Q214">IFERROR(INDEX(RecipeMappedExp.csv!$C$4:$X$103,$A214,1 + Q$1),"")</f>
        <v>7962</v>
      </c>
      <c r="R214" s="60">
        <f t="array" ref="R214">IFERROR(INDEX(RecipeMappedExp.csv!$C$4:$X$103,$A214,1 + R$1),"")</f>
        <v>5687</v>
      </c>
      <c r="S214" s="60">
        <f t="array" ref="S214">IFERROR(INDEX(RecipeMappedExp.csv!$C$4:$X$103,$A214,1 + S$1),"")</f>
        <v>4550</v>
      </c>
      <c r="T214" s="60">
        <f t="array" ref="T214">IFERROR(INDEX(RecipeMappedExp.csv!$C$4:$X$103,$A214,1 + T$1),"")</f>
        <v>4095</v>
      </c>
      <c r="U214" s="60">
        <f t="array" ref="U214">IFERROR(INDEX(RecipeMappedExp.csv!$C$4:$X$103,$A214,1 + U$1),"")</f>
        <v>3640</v>
      </c>
      <c r="V214" s="60">
        <f t="array" ref="V214">IFERROR(INDEX(RecipeMappedExp.csv!$C$4:$X$103,$A214,1 + V$1),"")</f>
        <v>3412</v>
      </c>
      <c r="W214" s="61">
        <f t="array" ref="W214">IFERROR(INDEX(RecipeMappedExp.csv!$C$4:$X$103,$A214,1 + W$1),"")</f>
        <v>3185</v>
      </c>
      <c r="X214" s="60">
        <f t="array" ref="X214">IFERROR(INDEX(RecipeMappedExp.csv!$C$4:$X$103,$A214,1 + X$1),"")</f>
        <v>2957</v>
      </c>
      <c r="Y214" s="58">
        <f t="array" ref="Y214">IFERROR(INDEX(RecipeMappedExp.csv!$C$4:$X$103,$A214,1 + Y$1),"")</f>
        <v>2730</v>
      </c>
      <c r="Z214" s="62">
        <f t="array" ref="Z214">IFERROR(INDEX(RecipeMappedExp.csv!$C$4:$X$103,$A214,1 + Z$1),"")</f>
        <v>2275</v>
      </c>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row>
    <row r="215" ht="15.75" customHeight="1">
      <c r="A215" s="16"/>
      <c r="B215" s="17" t="s">
        <v>32</v>
      </c>
      <c r="C215" s="18"/>
      <c r="D215" s="42">
        <f>D214</f>
        <v>68250</v>
      </c>
      <c r="E215" s="20">
        <f t="array" ref="E215:Z215">FLOOR($D214 / 3 * $E$2:$Z$2 / 100,1)</f>
        <v>22750</v>
      </c>
      <c r="F215" s="21">
        <v>21840.0</v>
      </c>
      <c r="G215" s="21">
        <v>20930.0</v>
      </c>
      <c r="H215" s="21">
        <v>20020.0</v>
      </c>
      <c r="I215" s="21">
        <v>19110.0</v>
      </c>
      <c r="J215" s="21">
        <v>18200.0</v>
      </c>
      <c r="K215" s="21">
        <v>17062.0</v>
      </c>
      <c r="L215" s="43">
        <v>15925.0</v>
      </c>
      <c r="M215" s="43">
        <v>14787.0</v>
      </c>
      <c r="N215" s="43">
        <v>13650.0</v>
      </c>
      <c r="O215" s="43">
        <v>12512.0</v>
      </c>
      <c r="P215" s="43">
        <v>10237.0</v>
      </c>
      <c r="Q215" s="43">
        <v>7962.0</v>
      </c>
      <c r="R215" s="43">
        <v>5687.0</v>
      </c>
      <c r="S215" s="43">
        <v>4550.0</v>
      </c>
      <c r="T215" s="43">
        <v>4095.0</v>
      </c>
      <c r="U215" s="43">
        <v>3640.0</v>
      </c>
      <c r="V215" s="43">
        <v>3412.0</v>
      </c>
      <c r="W215" s="43">
        <v>3185.0</v>
      </c>
      <c r="X215" s="43">
        <v>2957.0</v>
      </c>
      <c r="Y215" s="43">
        <v>2730.0</v>
      </c>
      <c r="Z215" s="44">
        <v>2275.0</v>
      </c>
      <c r="AA215" s="23" t="b">
        <f t="array" ref="AA215:AW215">IF($D215:$Z215 = $D214:$Z214,TRUE,FALSE)</f>
        <v>1</v>
      </c>
      <c r="AB215" s="23" t="b">
        <v>1</v>
      </c>
      <c r="AC215" s="23" t="b">
        <v>1</v>
      </c>
      <c r="AD215" s="23" t="b">
        <v>1</v>
      </c>
      <c r="AE215" s="23" t="b">
        <v>1</v>
      </c>
      <c r="AF215" s="23" t="b">
        <v>1</v>
      </c>
      <c r="AG215" s="23" t="b">
        <v>1</v>
      </c>
      <c r="AH215" s="23" t="b">
        <v>1</v>
      </c>
      <c r="AI215" s="23" t="b">
        <v>1</v>
      </c>
      <c r="AJ215" s="23" t="b">
        <v>1</v>
      </c>
      <c r="AK215" s="23" t="b">
        <v>1</v>
      </c>
      <c r="AL215" s="23" t="b">
        <v>1</v>
      </c>
      <c r="AM215" s="23" t="b">
        <v>1</v>
      </c>
      <c r="AN215" s="23" t="b">
        <v>1</v>
      </c>
      <c r="AO215" s="23" t="b">
        <v>1</v>
      </c>
      <c r="AP215" s="23" t="b">
        <v>1</v>
      </c>
      <c r="AQ215" s="23" t="b">
        <v>1</v>
      </c>
      <c r="AR215" s="23" t="b">
        <v>1</v>
      </c>
      <c r="AS215" s="23" t="b">
        <v>1</v>
      </c>
      <c r="AT215" s="23" t="b">
        <v>1</v>
      </c>
      <c r="AU215" s="23" t="b">
        <v>1</v>
      </c>
      <c r="AV215" s="23" t="b">
        <v>1</v>
      </c>
      <c r="AW215" s="23" t="b">
        <v>1</v>
      </c>
      <c r="AX215" s="23"/>
      <c r="AY215" s="23"/>
      <c r="AZ215" s="23"/>
      <c r="BA215" s="23"/>
      <c r="BB215" s="23"/>
      <c r="BC215" s="23"/>
      <c r="BD215" s="23"/>
      <c r="BE215" s="23"/>
      <c r="BF215" s="23"/>
      <c r="BG215" s="23"/>
      <c r="BH215" s="23"/>
    </row>
    <row r="216" ht="15.75" customHeight="1">
      <c r="A216" s="45"/>
      <c r="B216" s="46" t="s">
        <v>33</v>
      </c>
      <c r="C216" s="47"/>
      <c r="D216" s="48">
        <f t="array" ref="D216:Z216">IFERROR(ROUND(D214:Z214 / $E214 * 100,0),"")</f>
        <v>300</v>
      </c>
      <c r="E216" s="49">
        <v>100.0</v>
      </c>
      <c r="F216" s="50">
        <v>96.0</v>
      </c>
      <c r="G216" s="50">
        <v>92.0</v>
      </c>
      <c r="H216" s="50">
        <v>88.0</v>
      </c>
      <c r="I216" s="50">
        <v>84.0</v>
      </c>
      <c r="J216" s="50">
        <v>80.0</v>
      </c>
      <c r="K216" s="50">
        <v>75.0</v>
      </c>
      <c r="L216" s="51">
        <v>70.0</v>
      </c>
      <c r="M216" s="51">
        <v>65.0</v>
      </c>
      <c r="N216" s="51">
        <v>60.0</v>
      </c>
      <c r="O216" s="51">
        <v>55.0</v>
      </c>
      <c r="P216" s="51">
        <v>45.0</v>
      </c>
      <c r="Q216" s="51">
        <v>35.0</v>
      </c>
      <c r="R216" s="51">
        <v>25.0</v>
      </c>
      <c r="S216" s="51">
        <v>20.0</v>
      </c>
      <c r="T216" s="51">
        <v>18.0</v>
      </c>
      <c r="U216" s="51">
        <v>16.0</v>
      </c>
      <c r="V216" s="51">
        <v>15.0</v>
      </c>
      <c r="W216" s="51">
        <v>14.0</v>
      </c>
      <c r="X216" s="51">
        <v>13.0</v>
      </c>
      <c r="Y216" s="51">
        <v>12.0</v>
      </c>
      <c r="Z216" s="52">
        <v>10.0</v>
      </c>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row>
    <row r="217" ht="15.75" customHeight="1">
      <c r="A217" s="65">
        <v>72.0</v>
      </c>
      <c r="B217" s="54" t="s">
        <v>31</v>
      </c>
      <c r="C217" s="55"/>
      <c r="D217" s="56">
        <f t="array" ref="D217">INDEX(RecipeMappedExp.csv!$B$4:$B$103,$A217,1)</f>
        <v>70074</v>
      </c>
      <c r="E217" s="57">
        <f t="array" ref="E217">IFERROR(INDEX(RecipeMappedExp.csv!$C$4:$X$103,$A217,1 + E$1),"")</f>
        <v>23358</v>
      </c>
      <c r="F217" s="58">
        <f t="array" ref="F217">IFERROR(INDEX(RecipeMappedExp.csv!$C$4:$X$103,$A217,1 + F$1),"")</f>
        <v>22423</v>
      </c>
      <c r="G217" s="58">
        <f t="array" ref="G217">IFERROR(INDEX(RecipeMappedExp.csv!$C$4:$X$103,$A217,1 + G$1),"")</f>
        <v>21489</v>
      </c>
      <c r="H217" s="58">
        <f t="array" ref="H217">IFERROR(INDEX(RecipeMappedExp.csv!$C$4:$X$103,$A217,1 + H$1),"")</f>
        <v>20555</v>
      </c>
      <c r="I217" s="59">
        <f t="array" ref="I217">IFERROR(INDEX(RecipeMappedExp.csv!$C$4:$X$103,$A217,1 + I$1),"")</f>
        <v>19620</v>
      </c>
      <c r="J217" s="58">
        <f t="array" ref="J217">IFERROR(INDEX(RecipeMappedExp.csv!$C$4:$X$103,$A217,1 + J$1),"")</f>
        <v>18686</v>
      </c>
      <c r="K217" s="58">
        <f t="array" ref="K217">IFERROR(INDEX(RecipeMappedExp.csv!$C$4:$X$103,$A217,1 + K$1),"")</f>
        <v>17518</v>
      </c>
      <c r="L217" s="60">
        <f t="array" ref="L217">IFERROR(INDEX(RecipeMappedExp.csv!$C$4:$X$103,$A217,1 + L$1),"")</f>
        <v>16350</v>
      </c>
      <c r="M217" s="59">
        <f t="array" ref="M217">IFERROR(INDEX(RecipeMappedExp.csv!$C$4:$X$103,$A217,1 + M$1),"")</f>
        <v>15182</v>
      </c>
      <c r="N217" s="60">
        <f t="array" ref="N217">IFERROR(INDEX(RecipeMappedExp.csv!$C$4:$X$103,$A217,1 + N$1),"")</f>
        <v>14014</v>
      </c>
      <c r="O217" s="60">
        <f t="array" ref="O217">IFERROR(INDEX(RecipeMappedExp.csv!$C$4:$X$103,$A217,1 + O$1),"")</f>
        <v>12846</v>
      </c>
      <c r="P217" s="60">
        <f t="array" ref="P217">IFERROR(INDEX(RecipeMappedExp.csv!$C$4:$X$103,$A217,1 + P$1),"")</f>
        <v>10511</v>
      </c>
      <c r="Q217" s="60">
        <f t="array" ref="Q217">IFERROR(INDEX(RecipeMappedExp.csv!$C$4:$X$103,$A217,1 + Q$1),"")</f>
        <v>8175</v>
      </c>
      <c r="R217" s="60">
        <f t="array" ref="R217">IFERROR(INDEX(RecipeMappedExp.csv!$C$4:$X$103,$A217,1 + R$1),"")</f>
        <v>5839</v>
      </c>
      <c r="S217" s="60">
        <f t="array" ref="S217">IFERROR(INDEX(RecipeMappedExp.csv!$C$4:$X$103,$A217,1 + S$1),"")</f>
        <v>4671</v>
      </c>
      <c r="T217" s="60">
        <f t="array" ref="T217">IFERROR(INDEX(RecipeMappedExp.csv!$C$4:$X$103,$A217,1 + T$1),"")</f>
        <v>4204</v>
      </c>
      <c r="U217" s="60">
        <f t="array" ref="U217">IFERROR(INDEX(RecipeMappedExp.csv!$C$4:$X$103,$A217,1 + U$1),"")</f>
        <v>3737</v>
      </c>
      <c r="V217" s="60">
        <f t="array" ref="V217">IFERROR(INDEX(RecipeMappedExp.csv!$C$4:$X$103,$A217,1 + V$1),"")</f>
        <v>3503</v>
      </c>
      <c r="W217" s="61">
        <f t="array" ref="W217">IFERROR(INDEX(RecipeMappedExp.csv!$C$4:$X$103,$A217,1 + W$1),"")</f>
        <v>3270</v>
      </c>
      <c r="X217" s="60">
        <f t="array" ref="X217">IFERROR(INDEX(RecipeMappedExp.csv!$C$4:$X$103,$A217,1 + X$1),"")</f>
        <v>3036</v>
      </c>
      <c r="Y217" s="58">
        <f t="array" ref="Y217">IFERROR(INDEX(RecipeMappedExp.csv!$C$4:$X$103,$A217,1 + Y$1),"")</f>
        <v>2802</v>
      </c>
      <c r="Z217" s="62">
        <f t="array" ref="Z217">IFERROR(INDEX(RecipeMappedExp.csv!$C$4:$X$103,$A217,1 + Z$1),"")</f>
        <v>2335</v>
      </c>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row>
    <row r="218" ht="15.75" customHeight="1">
      <c r="A218" s="16"/>
      <c r="B218" s="17" t="s">
        <v>32</v>
      </c>
      <c r="C218" s="18"/>
      <c r="D218" s="42">
        <f>D217</f>
        <v>70074</v>
      </c>
      <c r="E218" s="20">
        <f t="array" ref="E218:Z218">FLOOR($D217 / 3 * $E$2:$Z$2 / 100,1)</f>
        <v>23358</v>
      </c>
      <c r="F218" s="21">
        <v>22423.0</v>
      </c>
      <c r="G218" s="21">
        <v>21489.0</v>
      </c>
      <c r="H218" s="21">
        <v>20555.0</v>
      </c>
      <c r="I218" s="21">
        <v>19620.0</v>
      </c>
      <c r="J218" s="21">
        <v>18686.0</v>
      </c>
      <c r="K218" s="21">
        <v>17518.0</v>
      </c>
      <c r="L218" s="43">
        <v>16350.0</v>
      </c>
      <c r="M218" s="43">
        <v>15182.0</v>
      </c>
      <c r="N218" s="43">
        <v>14014.0</v>
      </c>
      <c r="O218" s="43">
        <v>12846.0</v>
      </c>
      <c r="P218" s="43">
        <v>10511.0</v>
      </c>
      <c r="Q218" s="43">
        <v>8175.0</v>
      </c>
      <c r="R218" s="43">
        <v>5839.0</v>
      </c>
      <c r="S218" s="43">
        <v>4671.0</v>
      </c>
      <c r="T218" s="43">
        <v>4204.0</v>
      </c>
      <c r="U218" s="43">
        <v>3737.0</v>
      </c>
      <c r="V218" s="43">
        <v>3503.0</v>
      </c>
      <c r="W218" s="43">
        <v>3270.0</v>
      </c>
      <c r="X218" s="43">
        <v>3036.0</v>
      </c>
      <c r="Y218" s="43">
        <v>2802.0</v>
      </c>
      <c r="Z218" s="44">
        <v>2335.0</v>
      </c>
      <c r="AA218" s="23" t="b">
        <f t="array" ref="AA218:AW218">IF($D218:$Z218 = $D217:$Z217,TRUE,FALSE)</f>
        <v>1</v>
      </c>
      <c r="AB218" s="23" t="b">
        <v>1</v>
      </c>
      <c r="AC218" s="23" t="b">
        <v>1</v>
      </c>
      <c r="AD218" s="23" t="b">
        <v>1</v>
      </c>
      <c r="AE218" s="23" t="b">
        <v>1</v>
      </c>
      <c r="AF218" s="23" t="b">
        <v>1</v>
      </c>
      <c r="AG218" s="23" t="b">
        <v>1</v>
      </c>
      <c r="AH218" s="23" t="b">
        <v>1</v>
      </c>
      <c r="AI218" s="23" t="b">
        <v>1</v>
      </c>
      <c r="AJ218" s="23" t="b">
        <v>1</v>
      </c>
      <c r="AK218" s="23" t="b">
        <v>1</v>
      </c>
      <c r="AL218" s="23" t="b">
        <v>1</v>
      </c>
      <c r="AM218" s="23" t="b">
        <v>1</v>
      </c>
      <c r="AN218" s="23" t="b">
        <v>1</v>
      </c>
      <c r="AO218" s="23" t="b">
        <v>1</v>
      </c>
      <c r="AP218" s="23" t="b">
        <v>1</v>
      </c>
      <c r="AQ218" s="23" t="b">
        <v>1</v>
      </c>
      <c r="AR218" s="23" t="b">
        <v>1</v>
      </c>
      <c r="AS218" s="23" t="b">
        <v>1</v>
      </c>
      <c r="AT218" s="23" t="b">
        <v>1</v>
      </c>
      <c r="AU218" s="23" t="b">
        <v>1</v>
      </c>
      <c r="AV218" s="23" t="b">
        <v>1</v>
      </c>
      <c r="AW218" s="23" t="b">
        <v>1</v>
      </c>
      <c r="AX218" s="23"/>
      <c r="AY218" s="23"/>
      <c r="AZ218" s="23"/>
      <c r="BA218" s="23"/>
      <c r="BB218" s="23"/>
      <c r="BC218" s="23"/>
      <c r="BD218" s="23"/>
      <c r="BE218" s="23"/>
      <c r="BF218" s="23"/>
      <c r="BG218" s="23"/>
      <c r="BH218" s="23"/>
    </row>
    <row r="219" ht="15.75" customHeight="1">
      <c r="A219" s="45"/>
      <c r="B219" s="46" t="s">
        <v>33</v>
      </c>
      <c r="C219" s="47"/>
      <c r="D219" s="48">
        <f t="array" ref="D219:Z219">IFERROR(ROUND(D217:Z217 / $E217 * 100,0),"")</f>
        <v>300</v>
      </c>
      <c r="E219" s="49">
        <v>100.0</v>
      </c>
      <c r="F219" s="50">
        <v>96.0</v>
      </c>
      <c r="G219" s="50">
        <v>92.0</v>
      </c>
      <c r="H219" s="50">
        <v>88.0</v>
      </c>
      <c r="I219" s="50">
        <v>84.0</v>
      </c>
      <c r="J219" s="50">
        <v>80.0</v>
      </c>
      <c r="K219" s="50">
        <v>75.0</v>
      </c>
      <c r="L219" s="51">
        <v>70.0</v>
      </c>
      <c r="M219" s="51">
        <v>65.0</v>
      </c>
      <c r="N219" s="51">
        <v>60.0</v>
      </c>
      <c r="O219" s="51">
        <v>55.0</v>
      </c>
      <c r="P219" s="51">
        <v>45.0</v>
      </c>
      <c r="Q219" s="51">
        <v>35.0</v>
      </c>
      <c r="R219" s="51">
        <v>25.0</v>
      </c>
      <c r="S219" s="51">
        <v>20.0</v>
      </c>
      <c r="T219" s="51">
        <v>18.0</v>
      </c>
      <c r="U219" s="51">
        <v>16.0</v>
      </c>
      <c r="V219" s="51">
        <v>15.0</v>
      </c>
      <c r="W219" s="51">
        <v>14.0</v>
      </c>
      <c r="X219" s="51">
        <v>13.0</v>
      </c>
      <c r="Y219" s="51">
        <v>12.0</v>
      </c>
      <c r="Z219" s="52">
        <v>10.0</v>
      </c>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row>
    <row r="220" ht="15.75" customHeight="1">
      <c r="A220" s="65">
        <v>73.0</v>
      </c>
      <c r="B220" s="54" t="s">
        <v>31</v>
      </c>
      <c r="C220" s="55"/>
      <c r="D220" s="56">
        <f t="array" ref="D220">INDEX(RecipeMappedExp.csv!$B$4:$B$103,$A220,1)</f>
        <v>72552</v>
      </c>
      <c r="E220" s="57">
        <f t="array" ref="E220">IFERROR(INDEX(RecipeMappedExp.csv!$C$4:$X$103,$A220,1 + E$1),"")</f>
        <v>24184</v>
      </c>
      <c r="F220" s="58">
        <f t="array" ref="F220">IFERROR(INDEX(RecipeMappedExp.csv!$C$4:$X$103,$A220,1 + F$1),"")</f>
        <v>23216</v>
      </c>
      <c r="G220" s="58">
        <f t="array" ref="G220">IFERROR(INDEX(RecipeMappedExp.csv!$C$4:$X$103,$A220,1 + G$1),"")</f>
        <v>22249</v>
      </c>
      <c r="H220" s="58">
        <f t="array" ref="H220">IFERROR(INDEX(RecipeMappedExp.csv!$C$4:$X$103,$A220,1 + H$1),"")</f>
        <v>21281</v>
      </c>
      <c r="I220" s="59">
        <f t="array" ref="I220">IFERROR(INDEX(RecipeMappedExp.csv!$C$4:$X$103,$A220,1 + I$1),"")</f>
        <v>20314</v>
      </c>
      <c r="J220" s="58">
        <f t="array" ref="J220">IFERROR(INDEX(RecipeMappedExp.csv!$C$4:$X$103,$A220,1 + J$1),"")</f>
        <v>19347</v>
      </c>
      <c r="K220" s="58">
        <f t="array" ref="K220">IFERROR(INDEX(RecipeMappedExp.csv!$C$4:$X$103,$A220,1 + K$1),"")</f>
        <v>18138</v>
      </c>
      <c r="L220" s="60">
        <f t="array" ref="L220">IFERROR(INDEX(RecipeMappedExp.csv!$C$4:$X$103,$A220,1 + L$1),"")</f>
        <v>16928</v>
      </c>
      <c r="M220" s="59">
        <f t="array" ref="M220">IFERROR(INDEX(RecipeMappedExp.csv!$C$4:$X$103,$A220,1 + M$1),"")</f>
        <v>15719</v>
      </c>
      <c r="N220" s="60">
        <f t="array" ref="N220">IFERROR(INDEX(RecipeMappedExp.csv!$C$4:$X$103,$A220,1 + N$1),"")</f>
        <v>14510</v>
      </c>
      <c r="O220" s="60">
        <f t="array" ref="O220">IFERROR(INDEX(RecipeMappedExp.csv!$C$4:$X$103,$A220,1 + O$1),"")</f>
        <v>13301</v>
      </c>
      <c r="P220" s="60">
        <f t="array" ref="P220">IFERROR(INDEX(RecipeMappedExp.csv!$C$4:$X$103,$A220,1 + P$1),"")</f>
        <v>10882</v>
      </c>
      <c r="Q220" s="60">
        <f t="array" ref="Q220">IFERROR(INDEX(RecipeMappedExp.csv!$C$4:$X$103,$A220,1 + Q$1),"")</f>
        <v>8464</v>
      </c>
      <c r="R220" s="60">
        <f t="array" ref="R220">IFERROR(INDEX(RecipeMappedExp.csv!$C$4:$X$103,$A220,1 + R$1),"")</f>
        <v>6046</v>
      </c>
      <c r="S220" s="60">
        <f t="array" ref="S220">IFERROR(INDEX(RecipeMappedExp.csv!$C$4:$X$103,$A220,1 + S$1),"")</f>
        <v>4836</v>
      </c>
      <c r="T220" s="60">
        <f t="array" ref="T220">IFERROR(INDEX(RecipeMappedExp.csv!$C$4:$X$103,$A220,1 + T$1),"")</f>
        <v>4353</v>
      </c>
      <c r="U220" s="60">
        <f t="array" ref="U220">IFERROR(INDEX(RecipeMappedExp.csv!$C$4:$X$103,$A220,1 + U$1),"")</f>
        <v>3869</v>
      </c>
      <c r="V220" s="60">
        <f t="array" ref="V220">IFERROR(INDEX(RecipeMappedExp.csv!$C$4:$X$103,$A220,1 + V$1),"")</f>
        <v>3627</v>
      </c>
      <c r="W220" s="61">
        <f t="array" ref="W220">IFERROR(INDEX(RecipeMappedExp.csv!$C$4:$X$103,$A220,1 + W$1),"")</f>
        <v>3385</v>
      </c>
      <c r="X220" s="60">
        <f t="array" ref="X220">IFERROR(INDEX(RecipeMappedExp.csv!$C$4:$X$103,$A220,1 + X$1),"")</f>
        <v>3143</v>
      </c>
      <c r="Y220" s="58">
        <f t="array" ref="Y220">IFERROR(INDEX(RecipeMappedExp.csv!$C$4:$X$103,$A220,1 + Y$1),"")</f>
        <v>2902</v>
      </c>
      <c r="Z220" s="62">
        <f t="array" ref="Z220">IFERROR(INDEX(RecipeMappedExp.csv!$C$4:$X$103,$A220,1 + Z$1),"")</f>
        <v>2418</v>
      </c>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row>
    <row r="221" ht="15.75" customHeight="1">
      <c r="A221" s="16"/>
      <c r="B221" s="17" t="s">
        <v>32</v>
      </c>
      <c r="C221" s="18"/>
      <c r="D221" s="42">
        <f>D220</f>
        <v>72552</v>
      </c>
      <c r="E221" s="20">
        <f t="array" ref="E221:Z221">FLOOR($D220 / 3 * $E$2:$Z$2 / 100,1)</f>
        <v>24184</v>
      </c>
      <c r="F221" s="21">
        <v>23216.0</v>
      </c>
      <c r="G221" s="21">
        <v>22249.0</v>
      </c>
      <c r="H221" s="21">
        <v>21281.0</v>
      </c>
      <c r="I221" s="21">
        <v>20314.0</v>
      </c>
      <c r="J221" s="21">
        <v>19347.0</v>
      </c>
      <c r="K221" s="21">
        <v>18138.0</v>
      </c>
      <c r="L221" s="43">
        <v>16928.0</v>
      </c>
      <c r="M221" s="43">
        <v>15719.0</v>
      </c>
      <c r="N221" s="43">
        <v>14510.0</v>
      </c>
      <c r="O221" s="43">
        <v>13301.0</v>
      </c>
      <c r="P221" s="43">
        <v>10882.0</v>
      </c>
      <c r="Q221" s="43">
        <v>8464.0</v>
      </c>
      <c r="R221" s="43">
        <v>6046.0</v>
      </c>
      <c r="S221" s="43">
        <v>4836.0</v>
      </c>
      <c r="T221" s="43">
        <v>4353.0</v>
      </c>
      <c r="U221" s="43">
        <v>3869.0</v>
      </c>
      <c r="V221" s="43">
        <v>3627.0</v>
      </c>
      <c r="W221" s="43">
        <v>3385.0</v>
      </c>
      <c r="X221" s="43">
        <v>3143.0</v>
      </c>
      <c r="Y221" s="43">
        <v>2902.0</v>
      </c>
      <c r="Z221" s="44">
        <v>2418.0</v>
      </c>
      <c r="AA221" s="23" t="b">
        <f t="array" ref="AA221:AW221">IF($D221:$Z221 = $D220:$Z220,TRUE,FALSE)</f>
        <v>1</v>
      </c>
      <c r="AB221" s="23" t="b">
        <v>1</v>
      </c>
      <c r="AC221" s="23" t="b">
        <v>1</v>
      </c>
      <c r="AD221" s="23" t="b">
        <v>1</v>
      </c>
      <c r="AE221" s="23" t="b">
        <v>1</v>
      </c>
      <c r="AF221" s="23" t="b">
        <v>1</v>
      </c>
      <c r="AG221" s="23" t="b">
        <v>1</v>
      </c>
      <c r="AH221" s="23" t="b">
        <v>1</v>
      </c>
      <c r="AI221" s="23" t="b">
        <v>1</v>
      </c>
      <c r="AJ221" s="23" t="b">
        <v>1</v>
      </c>
      <c r="AK221" s="23" t="b">
        <v>1</v>
      </c>
      <c r="AL221" s="23" t="b">
        <v>1</v>
      </c>
      <c r="AM221" s="23" t="b">
        <v>1</v>
      </c>
      <c r="AN221" s="23" t="b">
        <v>1</v>
      </c>
      <c r="AO221" s="23" t="b">
        <v>1</v>
      </c>
      <c r="AP221" s="23" t="b">
        <v>1</v>
      </c>
      <c r="AQ221" s="23" t="b">
        <v>1</v>
      </c>
      <c r="AR221" s="23" t="b">
        <v>1</v>
      </c>
      <c r="AS221" s="23" t="b">
        <v>1</v>
      </c>
      <c r="AT221" s="23" t="b">
        <v>1</v>
      </c>
      <c r="AU221" s="23" t="b">
        <v>1</v>
      </c>
      <c r="AV221" s="23" t="b">
        <v>1</v>
      </c>
      <c r="AW221" s="23" t="b">
        <v>1</v>
      </c>
      <c r="AX221" s="23"/>
      <c r="AY221" s="23"/>
      <c r="AZ221" s="23"/>
      <c r="BA221" s="23"/>
      <c r="BB221" s="23"/>
      <c r="BC221" s="23"/>
      <c r="BD221" s="23"/>
      <c r="BE221" s="23"/>
      <c r="BF221" s="23"/>
      <c r="BG221" s="23"/>
      <c r="BH221" s="23"/>
    </row>
    <row r="222" ht="15.75" customHeight="1">
      <c r="A222" s="45"/>
      <c r="B222" s="46" t="s">
        <v>33</v>
      </c>
      <c r="C222" s="47"/>
      <c r="D222" s="48">
        <f t="array" ref="D222:Z222">IFERROR(ROUND(D220:Z220 / $E220 * 100,0),"")</f>
        <v>300</v>
      </c>
      <c r="E222" s="49">
        <v>100.0</v>
      </c>
      <c r="F222" s="50">
        <v>96.0</v>
      </c>
      <c r="G222" s="50">
        <v>92.0</v>
      </c>
      <c r="H222" s="50">
        <v>88.0</v>
      </c>
      <c r="I222" s="50">
        <v>84.0</v>
      </c>
      <c r="J222" s="50">
        <v>80.0</v>
      </c>
      <c r="K222" s="50">
        <v>75.0</v>
      </c>
      <c r="L222" s="51">
        <v>70.0</v>
      </c>
      <c r="M222" s="51">
        <v>65.0</v>
      </c>
      <c r="N222" s="51">
        <v>60.0</v>
      </c>
      <c r="O222" s="51">
        <v>55.0</v>
      </c>
      <c r="P222" s="51">
        <v>45.0</v>
      </c>
      <c r="Q222" s="51">
        <v>35.0</v>
      </c>
      <c r="R222" s="51">
        <v>25.0</v>
      </c>
      <c r="S222" s="51">
        <v>20.0</v>
      </c>
      <c r="T222" s="51">
        <v>18.0</v>
      </c>
      <c r="U222" s="51">
        <v>16.0</v>
      </c>
      <c r="V222" s="51">
        <v>15.0</v>
      </c>
      <c r="W222" s="51">
        <v>14.0</v>
      </c>
      <c r="X222" s="51">
        <v>13.0</v>
      </c>
      <c r="Y222" s="51">
        <v>12.0</v>
      </c>
      <c r="Z222" s="52">
        <v>10.0</v>
      </c>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row>
    <row r="223" ht="15.75" customHeight="1">
      <c r="A223" s="65">
        <v>74.0</v>
      </c>
      <c r="B223" s="54" t="s">
        <v>31</v>
      </c>
      <c r="C223" s="55"/>
      <c r="D223" s="56">
        <f t="array" ref="D223">INDEX(RecipeMappedExp.csv!$B$4:$B$103,$A223,1)</f>
        <v>77865</v>
      </c>
      <c r="E223" s="57">
        <f t="array" ref="E223">IFERROR(INDEX(RecipeMappedExp.csv!$C$4:$X$103,$A223,1 + E$1),"")</f>
        <v>25955</v>
      </c>
      <c r="F223" s="58">
        <f t="array" ref="F223">IFERROR(INDEX(RecipeMappedExp.csv!$C$4:$X$103,$A223,1 + F$1),"")</f>
        <v>24916</v>
      </c>
      <c r="G223" s="58">
        <f t="array" ref="G223">IFERROR(INDEX(RecipeMappedExp.csv!$C$4:$X$103,$A223,1 + G$1),"")</f>
        <v>23878</v>
      </c>
      <c r="H223" s="58">
        <f t="array" ref="H223">IFERROR(INDEX(RecipeMappedExp.csv!$C$4:$X$103,$A223,1 + H$1),"")</f>
        <v>22840</v>
      </c>
      <c r="I223" s="59">
        <f t="array" ref="I223">IFERROR(INDEX(RecipeMappedExp.csv!$C$4:$X$103,$A223,1 + I$1),"")</f>
        <v>21802</v>
      </c>
      <c r="J223" s="58">
        <f t="array" ref="J223">IFERROR(INDEX(RecipeMappedExp.csv!$C$4:$X$103,$A223,1 + J$1),"")</f>
        <v>20764</v>
      </c>
      <c r="K223" s="58">
        <f t="array" ref="K223">IFERROR(INDEX(RecipeMappedExp.csv!$C$4:$X$103,$A223,1 + K$1),"")</f>
        <v>19466</v>
      </c>
      <c r="L223" s="60">
        <f t="array" ref="L223">IFERROR(INDEX(RecipeMappedExp.csv!$C$4:$X$103,$A223,1 + L$1),"")</f>
        <v>18168</v>
      </c>
      <c r="M223" s="59">
        <f t="array" ref="M223">IFERROR(INDEX(RecipeMappedExp.csv!$C$4:$X$103,$A223,1 + M$1),"")</f>
        <v>16870</v>
      </c>
      <c r="N223" s="60">
        <f t="array" ref="N223">IFERROR(INDEX(RecipeMappedExp.csv!$C$4:$X$103,$A223,1 + N$1),"")</f>
        <v>15573</v>
      </c>
      <c r="O223" s="60">
        <f t="array" ref="O223">IFERROR(INDEX(RecipeMappedExp.csv!$C$4:$X$103,$A223,1 + O$1),"")</f>
        <v>14275</v>
      </c>
      <c r="P223" s="60">
        <f t="array" ref="P223">IFERROR(INDEX(RecipeMappedExp.csv!$C$4:$X$103,$A223,1 + P$1),"")</f>
        <v>11679</v>
      </c>
      <c r="Q223" s="60">
        <f t="array" ref="Q223">IFERROR(INDEX(RecipeMappedExp.csv!$C$4:$X$103,$A223,1 + Q$1),"")</f>
        <v>9084</v>
      </c>
      <c r="R223" s="60">
        <f t="array" ref="R223">IFERROR(INDEX(RecipeMappedExp.csv!$C$4:$X$103,$A223,1 + R$1),"")</f>
        <v>6488</v>
      </c>
      <c r="S223" s="60">
        <f t="array" ref="S223">IFERROR(INDEX(RecipeMappedExp.csv!$C$4:$X$103,$A223,1 + S$1),"")</f>
        <v>5191</v>
      </c>
      <c r="T223" s="60">
        <f t="array" ref="T223">IFERROR(INDEX(RecipeMappedExp.csv!$C$4:$X$103,$A223,1 + T$1),"")</f>
        <v>4671</v>
      </c>
      <c r="U223" s="60">
        <f t="array" ref="U223">IFERROR(INDEX(RecipeMappedExp.csv!$C$4:$X$103,$A223,1 + U$1),"")</f>
        <v>4152</v>
      </c>
      <c r="V223" s="60">
        <f t="array" ref="V223">IFERROR(INDEX(RecipeMappedExp.csv!$C$4:$X$103,$A223,1 + V$1),"")</f>
        <v>3893</v>
      </c>
      <c r="W223" s="61">
        <f t="array" ref="W223">IFERROR(INDEX(RecipeMappedExp.csv!$C$4:$X$103,$A223,1 + W$1),"")</f>
        <v>3633</v>
      </c>
      <c r="X223" s="60">
        <f t="array" ref="X223">IFERROR(INDEX(RecipeMappedExp.csv!$C$4:$X$103,$A223,1 + X$1),"")</f>
        <v>3374</v>
      </c>
      <c r="Y223" s="58">
        <f t="array" ref="Y223">IFERROR(INDEX(RecipeMappedExp.csv!$C$4:$X$103,$A223,1 + Y$1),"")</f>
        <v>3114</v>
      </c>
      <c r="Z223" s="62">
        <f t="array" ref="Z223">IFERROR(INDEX(RecipeMappedExp.csv!$C$4:$X$103,$A223,1 + Z$1),"")</f>
        <v>2595</v>
      </c>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row>
    <row r="224" ht="15.75" customHeight="1">
      <c r="A224" s="16"/>
      <c r="B224" s="17" t="s">
        <v>32</v>
      </c>
      <c r="C224" s="18"/>
      <c r="D224" s="42">
        <f>D223</f>
        <v>77865</v>
      </c>
      <c r="E224" s="20">
        <f t="array" ref="E224:Z224">FLOOR($D223 / 3 * $E$2:$Z$2 / 100,1)</f>
        <v>25955</v>
      </c>
      <c r="F224" s="21">
        <v>24916.0</v>
      </c>
      <c r="G224" s="21">
        <v>23878.0</v>
      </c>
      <c r="H224" s="21">
        <v>22840.0</v>
      </c>
      <c r="I224" s="21">
        <v>21802.0</v>
      </c>
      <c r="J224" s="21">
        <v>20764.0</v>
      </c>
      <c r="K224" s="21">
        <v>19466.0</v>
      </c>
      <c r="L224" s="43">
        <v>18168.0</v>
      </c>
      <c r="M224" s="43">
        <v>16870.0</v>
      </c>
      <c r="N224" s="43">
        <v>15573.0</v>
      </c>
      <c r="O224" s="43">
        <v>14275.0</v>
      </c>
      <c r="P224" s="43">
        <v>11679.0</v>
      </c>
      <c r="Q224" s="43">
        <v>9084.0</v>
      </c>
      <c r="R224" s="43">
        <v>6488.0</v>
      </c>
      <c r="S224" s="43">
        <v>5191.0</v>
      </c>
      <c r="T224" s="43">
        <v>4671.0</v>
      </c>
      <c r="U224" s="43">
        <v>4152.0</v>
      </c>
      <c r="V224" s="43">
        <v>3893.0</v>
      </c>
      <c r="W224" s="43">
        <v>3633.0</v>
      </c>
      <c r="X224" s="43">
        <v>3374.0</v>
      </c>
      <c r="Y224" s="43">
        <v>3114.0</v>
      </c>
      <c r="Z224" s="44">
        <v>2595.0</v>
      </c>
      <c r="AA224" s="23" t="b">
        <f t="array" ref="AA224:AW224">IF($D224:$Z224 = $D223:$Z223,TRUE,FALSE)</f>
        <v>1</v>
      </c>
      <c r="AB224" s="23" t="b">
        <v>1</v>
      </c>
      <c r="AC224" s="23" t="b">
        <v>1</v>
      </c>
      <c r="AD224" s="23" t="b">
        <v>1</v>
      </c>
      <c r="AE224" s="23" t="b">
        <v>1</v>
      </c>
      <c r="AF224" s="23" t="b">
        <v>1</v>
      </c>
      <c r="AG224" s="23" t="b">
        <v>1</v>
      </c>
      <c r="AH224" s="23" t="b">
        <v>1</v>
      </c>
      <c r="AI224" s="23" t="b">
        <v>1</v>
      </c>
      <c r="AJ224" s="23" t="b">
        <v>1</v>
      </c>
      <c r="AK224" s="23" t="b">
        <v>1</v>
      </c>
      <c r="AL224" s="23" t="b">
        <v>1</v>
      </c>
      <c r="AM224" s="23" t="b">
        <v>1</v>
      </c>
      <c r="AN224" s="23" t="b">
        <v>1</v>
      </c>
      <c r="AO224" s="23" t="b">
        <v>1</v>
      </c>
      <c r="AP224" s="23" t="b">
        <v>1</v>
      </c>
      <c r="AQ224" s="23" t="b">
        <v>1</v>
      </c>
      <c r="AR224" s="23" t="b">
        <v>1</v>
      </c>
      <c r="AS224" s="23" t="b">
        <v>1</v>
      </c>
      <c r="AT224" s="23" t="b">
        <v>1</v>
      </c>
      <c r="AU224" s="23" t="b">
        <v>1</v>
      </c>
      <c r="AV224" s="23" t="b">
        <v>1</v>
      </c>
      <c r="AW224" s="23" t="b">
        <v>1</v>
      </c>
      <c r="AX224" s="23"/>
      <c r="AY224" s="23"/>
      <c r="AZ224" s="23"/>
      <c r="BA224" s="23"/>
      <c r="BB224" s="23"/>
      <c r="BC224" s="23"/>
      <c r="BD224" s="23"/>
      <c r="BE224" s="23"/>
      <c r="BF224" s="23"/>
      <c r="BG224" s="23"/>
      <c r="BH224" s="23"/>
    </row>
    <row r="225" ht="15.75" customHeight="1">
      <c r="A225" s="45"/>
      <c r="B225" s="46" t="s">
        <v>33</v>
      </c>
      <c r="C225" s="47"/>
      <c r="D225" s="48">
        <f t="array" ref="D225:Z225">IFERROR(ROUND(D223:Z223 / $E223 * 100,0),"")</f>
        <v>300</v>
      </c>
      <c r="E225" s="49">
        <v>100.0</v>
      </c>
      <c r="F225" s="50">
        <v>96.0</v>
      </c>
      <c r="G225" s="50">
        <v>92.0</v>
      </c>
      <c r="H225" s="50">
        <v>88.0</v>
      </c>
      <c r="I225" s="50">
        <v>84.0</v>
      </c>
      <c r="J225" s="50">
        <v>80.0</v>
      </c>
      <c r="K225" s="50">
        <v>75.0</v>
      </c>
      <c r="L225" s="51">
        <v>70.0</v>
      </c>
      <c r="M225" s="51">
        <v>65.0</v>
      </c>
      <c r="N225" s="51">
        <v>60.0</v>
      </c>
      <c r="O225" s="51">
        <v>55.0</v>
      </c>
      <c r="P225" s="51">
        <v>45.0</v>
      </c>
      <c r="Q225" s="51">
        <v>35.0</v>
      </c>
      <c r="R225" s="51">
        <v>25.0</v>
      </c>
      <c r="S225" s="51">
        <v>20.0</v>
      </c>
      <c r="T225" s="51">
        <v>18.0</v>
      </c>
      <c r="U225" s="51">
        <v>16.0</v>
      </c>
      <c r="V225" s="51">
        <v>15.0</v>
      </c>
      <c r="W225" s="51">
        <v>14.0</v>
      </c>
      <c r="X225" s="51">
        <v>13.0</v>
      </c>
      <c r="Y225" s="51">
        <v>12.0</v>
      </c>
      <c r="Z225" s="52">
        <v>10.0</v>
      </c>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row>
    <row r="226" ht="15.75" customHeight="1">
      <c r="A226" s="65">
        <v>75.0</v>
      </c>
      <c r="B226" s="54" t="s">
        <v>31</v>
      </c>
      <c r="C226" s="55"/>
      <c r="D226" s="56">
        <f t="array" ref="D226">INDEX(RecipeMappedExp.csv!$B$4:$B$103,$A226,1)</f>
        <v>83079</v>
      </c>
      <c r="E226" s="57">
        <f t="array" ref="E226">IFERROR(INDEX(RecipeMappedExp.csv!$C$4:$X$103,$A226,1 + E$1),"")</f>
        <v>27693</v>
      </c>
      <c r="F226" s="58">
        <f t="array" ref="F226">IFERROR(INDEX(RecipeMappedExp.csv!$C$4:$X$103,$A226,1 + F$1),"")</f>
        <v>26585</v>
      </c>
      <c r="G226" s="58">
        <f t="array" ref="G226">IFERROR(INDEX(RecipeMappedExp.csv!$C$4:$X$103,$A226,1 + G$1),"")</f>
        <v>25477</v>
      </c>
      <c r="H226" s="58">
        <f t="array" ref="H226">IFERROR(INDEX(RecipeMappedExp.csv!$C$4:$X$103,$A226,1 + H$1),"")</f>
        <v>24369</v>
      </c>
      <c r="I226" s="59">
        <f t="array" ref="I226">IFERROR(INDEX(RecipeMappedExp.csv!$C$4:$X$103,$A226,1 + I$1),"")</f>
        <v>23262</v>
      </c>
      <c r="J226" s="58">
        <f t="array" ref="J226">IFERROR(INDEX(RecipeMappedExp.csv!$C$4:$X$103,$A226,1 + J$1),"")</f>
        <v>22154</v>
      </c>
      <c r="K226" s="58">
        <f t="array" ref="K226">IFERROR(INDEX(RecipeMappedExp.csv!$C$4:$X$103,$A226,1 + K$1),"")</f>
        <v>20769</v>
      </c>
      <c r="L226" s="60">
        <f t="array" ref="L226">IFERROR(INDEX(RecipeMappedExp.csv!$C$4:$X$103,$A226,1 + L$1),"")</f>
        <v>19385</v>
      </c>
      <c r="M226" s="59">
        <f t="array" ref="M226">IFERROR(INDEX(RecipeMappedExp.csv!$C$4:$X$103,$A226,1 + M$1),"")</f>
        <v>18000</v>
      </c>
      <c r="N226" s="60">
        <f t="array" ref="N226">IFERROR(INDEX(RecipeMappedExp.csv!$C$4:$X$103,$A226,1 + N$1),"")</f>
        <v>16615</v>
      </c>
      <c r="O226" s="60">
        <f t="array" ref="O226">IFERROR(INDEX(RecipeMappedExp.csv!$C$4:$X$103,$A226,1 + O$1),"")</f>
        <v>15231</v>
      </c>
      <c r="P226" s="60">
        <f t="array" ref="P226">IFERROR(INDEX(RecipeMappedExp.csv!$C$4:$X$103,$A226,1 + P$1),"")</f>
        <v>12461</v>
      </c>
      <c r="Q226" s="60">
        <f t="array" ref="Q226">IFERROR(INDEX(RecipeMappedExp.csv!$C$4:$X$103,$A226,1 + Q$1),"")</f>
        <v>9692</v>
      </c>
      <c r="R226" s="60">
        <f t="array" ref="R226">IFERROR(INDEX(RecipeMappedExp.csv!$C$4:$X$103,$A226,1 + R$1),"")</f>
        <v>6923</v>
      </c>
      <c r="S226" s="60">
        <f t="array" ref="S226">IFERROR(INDEX(RecipeMappedExp.csv!$C$4:$X$103,$A226,1 + S$1),"")</f>
        <v>5538</v>
      </c>
      <c r="T226" s="60">
        <f t="array" ref="T226">IFERROR(INDEX(RecipeMappedExp.csv!$C$4:$X$103,$A226,1 + T$1),"")</f>
        <v>4984</v>
      </c>
      <c r="U226" s="60">
        <f t="array" ref="U226">IFERROR(INDEX(RecipeMappedExp.csv!$C$4:$X$103,$A226,1 + U$1),"")</f>
        <v>4430</v>
      </c>
      <c r="V226" s="60">
        <f t="array" ref="V226">IFERROR(INDEX(RecipeMappedExp.csv!$C$4:$X$103,$A226,1 + V$1),"")</f>
        <v>4153</v>
      </c>
      <c r="W226" s="61">
        <f t="array" ref="W226">IFERROR(INDEX(RecipeMappedExp.csv!$C$4:$X$103,$A226,1 + W$1),"")</f>
        <v>3877</v>
      </c>
      <c r="X226" s="60">
        <f t="array" ref="X226">IFERROR(INDEX(RecipeMappedExp.csv!$C$4:$X$103,$A226,1 + X$1),"")</f>
        <v>3600</v>
      </c>
      <c r="Y226" s="58">
        <f t="array" ref="Y226">IFERROR(INDEX(RecipeMappedExp.csv!$C$4:$X$103,$A226,1 + Y$1),"")</f>
        <v>3323</v>
      </c>
      <c r="Z226" s="62">
        <f t="array" ref="Z226">IFERROR(INDEX(RecipeMappedExp.csv!$C$4:$X$103,$A226,1 + Z$1),"")</f>
        <v>2769</v>
      </c>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row>
    <row r="227" ht="15.75" customHeight="1">
      <c r="A227" s="16"/>
      <c r="B227" s="17" t="s">
        <v>32</v>
      </c>
      <c r="C227" s="18"/>
      <c r="D227" s="42">
        <f>D226</f>
        <v>83079</v>
      </c>
      <c r="E227" s="20">
        <f t="array" ref="E227:Z227">FLOOR($D226 / 3 * $E$2:$Z$2 / 100,1)</f>
        <v>27693</v>
      </c>
      <c r="F227" s="21">
        <v>26585.0</v>
      </c>
      <c r="G227" s="21">
        <v>25477.0</v>
      </c>
      <c r="H227" s="21">
        <v>24369.0</v>
      </c>
      <c r="I227" s="21">
        <v>23262.0</v>
      </c>
      <c r="J227" s="21">
        <v>22154.0</v>
      </c>
      <c r="K227" s="21">
        <v>20769.0</v>
      </c>
      <c r="L227" s="43">
        <v>19385.0</v>
      </c>
      <c r="M227" s="43">
        <v>18000.0</v>
      </c>
      <c r="N227" s="43">
        <v>16615.0</v>
      </c>
      <c r="O227" s="43">
        <v>15231.0</v>
      </c>
      <c r="P227" s="43">
        <v>12461.0</v>
      </c>
      <c r="Q227" s="43">
        <v>9692.0</v>
      </c>
      <c r="R227" s="43">
        <v>6923.0</v>
      </c>
      <c r="S227" s="43">
        <v>5538.0</v>
      </c>
      <c r="T227" s="43">
        <v>4984.0</v>
      </c>
      <c r="U227" s="43">
        <v>4430.0</v>
      </c>
      <c r="V227" s="43">
        <v>4153.0</v>
      </c>
      <c r="W227" s="43">
        <v>3877.0</v>
      </c>
      <c r="X227" s="43">
        <v>3600.0</v>
      </c>
      <c r="Y227" s="43">
        <v>3323.0</v>
      </c>
      <c r="Z227" s="44">
        <v>2769.0</v>
      </c>
      <c r="AA227" s="23" t="b">
        <f t="array" ref="AA227:AW227">IF($D227:$Z227 = $D226:$Z226,TRUE,FALSE)</f>
        <v>1</v>
      </c>
      <c r="AB227" s="23" t="b">
        <v>1</v>
      </c>
      <c r="AC227" s="23" t="b">
        <v>1</v>
      </c>
      <c r="AD227" s="23" t="b">
        <v>1</v>
      </c>
      <c r="AE227" s="23" t="b">
        <v>1</v>
      </c>
      <c r="AF227" s="23" t="b">
        <v>1</v>
      </c>
      <c r="AG227" s="23" t="b">
        <v>1</v>
      </c>
      <c r="AH227" s="23" t="b">
        <v>1</v>
      </c>
      <c r="AI227" s="23" t="b">
        <v>1</v>
      </c>
      <c r="AJ227" s="23" t="b">
        <v>1</v>
      </c>
      <c r="AK227" s="23" t="b">
        <v>1</v>
      </c>
      <c r="AL227" s="23" t="b">
        <v>1</v>
      </c>
      <c r="AM227" s="23" t="b">
        <v>1</v>
      </c>
      <c r="AN227" s="23" t="b">
        <v>1</v>
      </c>
      <c r="AO227" s="23" t="b">
        <v>1</v>
      </c>
      <c r="AP227" s="23" t="b">
        <v>1</v>
      </c>
      <c r="AQ227" s="23" t="b">
        <v>1</v>
      </c>
      <c r="AR227" s="23" t="b">
        <v>1</v>
      </c>
      <c r="AS227" s="23" t="b">
        <v>1</v>
      </c>
      <c r="AT227" s="23" t="b">
        <v>1</v>
      </c>
      <c r="AU227" s="23" t="b">
        <v>1</v>
      </c>
      <c r="AV227" s="23" t="b">
        <v>1</v>
      </c>
      <c r="AW227" s="23" t="b">
        <v>1</v>
      </c>
      <c r="AX227" s="23"/>
      <c r="AY227" s="23"/>
      <c r="AZ227" s="23"/>
      <c r="BA227" s="23"/>
      <c r="BB227" s="23"/>
      <c r="BC227" s="23"/>
      <c r="BD227" s="23"/>
      <c r="BE227" s="23"/>
      <c r="BF227" s="23"/>
      <c r="BG227" s="23"/>
      <c r="BH227" s="23"/>
    </row>
    <row r="228" ht="15.75" customHeight="1">
      <c r="A228" s="45"/>
      <c r="B228" s="46" t="s">
        <v>33</v>
      </c>
      <c r="C228" s="47"/>
      <c r="D228" s="48">
        <f t="array" ref="D228:Z228">IFERROR(ROUND(D226:Z226 / $E226 * 100,0),"")</f>
        <v>300</v>
      </c>
      <c r="E228" s="49">
        <v>100.0</v>
      </c>
      <c r="F228" s="50">
        <v>96.0</v>
      </c>
      <c r="G228" s="50">
        <v>92.0</v>
      </c>
      <c r="H228" s="50">
        <v>88.0</v>
      </c>
      <c r="I228" s="50">
        <v>84.0</v>
      </c>
      <c r="J228" s="50">
        <v>80.0</v>
      </c>
      <c r="K228" s="50">
        <v>75.0</v>
      </c>
      <c r="L228" s="51">
        <v>70.0</v>
      </c>
      <c r="M228" s="51">
        <v>65.0</v>
      </c>
      <c r="N228" s="51">
        <v>60.0</v>
      </c>
      <c r="O228" s="51">
        <v>55.0</v>
      </c>
      <c r="P228" s="51">
        <v>45.0</v>
      </c>
      <c r="Q228" s="51">
        <v>35.0</v>
      </c>
      <c r="R228" s="51">
        <v>25.0</v>
      </c>
      <c r="S228" s="51">
        <v>20.0</v>
      </c>
      <c r="T228" s="51">
        <v>18.0</v>
      </c>
      <c r="U228" s="51">
        <v>16.0</v>
      </c>
      <c r="V228" s="51">
        <v>15.0</v>
      </c>
      <c r="W228" s="51">
        <v>14.0</v>
      </c>
      <c r="X228" s="51">
        <v>13.0</v>
      </c>
      <c r="Y228" s="51">
        <v>12.0</v>
      </c>
      <c r="Z228" s="52">
        <v>10.0</v>
      </c>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row>
    <row r="229" ht="15.75" customHeight="1">
      <c r="A229" s="65">
        <v>76.0</v>
      </c>
      <c r="B229" s="54" t="s">
        <v>31</v>
      </c>
      <c r="C229" s="55"/>
      <c r="D229" s="56">
        <f t="array" ref="D229">INDEX(RecipeMappedExp.csv!$B$4:$B$103,$A229,1)</f>
        <v>89211</v>
      </c>
      <c r="E229" s="57">
        <f t="array" ref="E229">IFERROR(INDEX(RecipeMappedExp.csv!$C$4:$X$103,$A229,1 + E$1),"")</f>
        <v>29737</v>
      </c>
      <c r="F229" s="58">
        <f t="array" ref="F229">IFERROR(INDEX(RecipeMappedExp.csv!$C$4:$X$103,$A229,1 + F$1),"")</f>
        <v>28547</v>
      </c>
      <c r="G229" s="58">
        <f t="array" ref="G229">IFERROR(INDEX(RecipeMappedExp.csv!$C$4:$X$103,$A229,1 + G$1),"")</f>
        <v>27358</v>
      </c>
      <c r="H229" s="58">
        <f t="array" ref="H229">IFERROR(INDEX(RecipeMappedExp.csv!$C$4:$X$103,$A229,1 + H$1),"")</f>
        <v>26168</v>
      </c>
      <c r="I229" s="59">
        <f t="array" ref="I229">IFERROR(INDEX(RecipeMappedExp.csv!$C$4:$X$103,$A229,1 + I$1),"")</f>
        <v>24979</v>
      </c>
      <c r="J229" s="58">
        <f t="array" ref="J229">IFERROR(INDEX(RecipeMappedExp.csv!$C$4:$X$103,$A229,1 + J$1),"")</f>
        <v>23789</v>
      </c>
      <c r="K229" s="58">
        <f t="array" ref="K229">IFERROR(INDEX(RecipeMappedExp.csv!$C$4:$X$103,$A229,1 + K$1),"")</f>
        <v>22302</v>
      </c>
      <c r="L229" s="60">
        <f t="array" ref="L229">IFERROR(INDEX(RecipeMappedExp.csv!$C$4:$X$103,$A229,1 + L$1),"")</f>
        <v>20815</v>
      </c>
      <c r="M229" s="59">
        <f t="array" ref="M229">IFERROR(INDEX(RecipeMappedExp.csv!$C$4:$X$103,$A229,1 + M$1),"")</f>
        <v>19329</v>
      </c>
      <c r="N229" s="60">
        <f t="array" ref="N229">IFERROR(INDEX(RecipeMappedExp.csv!$C$4:$X$103,$A229,1 + N$1),"")</f>
        <v>17842</v>
      </c>
      <c r="O229" s="60">
        <f t="array" ref="O229">IFERROR(INDEX(RecipeMappedExp.csv!$C$4:$X$103,$A229,1 + O$1),"")</f>
        <v>16355</v>
      </c>
      <c r="P229" s="60">
        <f t="array" ref="P229">IFERROR(INDEX(RecipeMappedExp.csv!$C$4:$X$103,$A229,1 + P$1),"")</f>
        <v>13381</v>
      </c>
      <c r="Q229" s="60">
        <f t="array" ref="Q229">IFERROR(INDEX(RecipeMappedExp.csv!$C$4:$X$103,$A229,1 + Q$1),"")</f>
        <v>10407</v>
      </c>
      <c r="R229" s="60">
        <f t="array" ref="R229">IFERROR(INDEX(RecipeMappedExp.csv!$C$4:$X$103,$A229,1 + R$1),"")</f>
        <v>7434</v>
      </c>
      <c r="S229" s="60">
        <f t="array" ref="S229">IFERROR(INDEX(RecipeMappedExp.csv!$C$4:$X$103,$A229,1 + S$1),"")</f>
        <v>5947</v>
      </c>
      <c r="T229" s="60">
        <f t="array" ref="T229">IFERROR(INDEX(RecipeMappedExp.csv!$C$4:$X$103,$A229,1 + T$1),"")</f>
        <v>5352</v>
      </c>
      <c r="U229" s="60">
        <f t="array" ref="U229">IFERROR(INDEX(RecipeMappedExp.csv!$C$4:$X$103,$A229,1 + U$1),"")</f>
        <v>4757</v>
      </c>
      <c r="V229" s="60">
        <f t="array" ref="V229">IFERROR(INDEX(RecipeMappedExp.csv!$C$4:$X$103,$A229,1 + V$1),"")</f>
        <v>4460</v>
      </c>
      <c r="W229" s="61">
        <f t="array" ref="W229">IFERROR(INDEX(RecipeMappedExp.csv!$C$4:$X$103,$A229,1 + W$1),"")</f>
        <v>4163</v>
      </c>
      <c r="X229" s="60">
        <f t="array" ref="X229">IFERROR(INDEX(RecipeMappedExp.csv!$C$4:$X$103,$A229,1 + X$1),"")</f>
        <v>3865</v>
      </c>
      <c r="Y229" s="58">
        <f t="array" ref="Y229">IFERROR(INDEX(RecipeMappedExp.csv!$C$4:$X$103,$A229,1 + Y$1),"")</f>
        <v>3568</v>
      </c>
      <c r="Z229" s="62">
        <f t="array" ref="Z229">IFERROR(INDEX(RecipeMappedExp.csv!$C$4:$X$103,$A229,1 + Z$1),"")</f>
        <v>2973</v>
      </c>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row>
    <row r="230" ht="15.75" customHeight="1">
      <c r="A230" s="16"/>
      <c r="B230" s="17" t="s">
        <v>32</v>
      </c>
      <c r="C230" s="18"/>
      <c r="D230" s="42">
        <f>D229</f>
        <v>89211</v>
      </c>
      <c r="E230" s="20">
        <f t="array" ref="E230:Z230">FLOOR($D229 / 3 * $E$2:$Z$2 / 100,1)</f>
        <v>29737</v>
      </c>
      <c r="F230" s="21">
        <v>28547.0</v>
      </c>
      <c r="G230" s="21">
        <v>27358.0</v>
      </c>
      <c r="H230" s="21">
        <v>26168.0</v>
      </c>
      <c r="I230" s="21">
        <v>24979.0</v>
      </c>
      <c r="J230" s="21">
        <v>23789.0</v>
      </c>
      <c r="K230" s="21">
        <v>22302.0</v>
      </c>
      <c r="L230" s="43">
        <v>20815.0</v>
      </c>
      <c r="M230" s="43">
        <v>19329.0</v>
      </c>
      <c r="N230" s="43">
        <v>17842.0</v>
      </c>
      <c r="O230" s="43">
        <v>16355.0</v>
      </c>
      <c r="P230" s="43">
        <v>13381.0</v>
      </c>
      <c r="Q230" s="43">
        <v>10407.0</v>
      </c>
      <c r="R230" s="43">
        <v>7434.0</v>
      </c>
      <c r="S230" s="43">
        <v>5947.0</v>
      </c>
      <c r="T230" s="43">
        <v>5352.0</v>
      </c>
      <c r="U230" s="43">
        <v>4757.0</v>
      </c>
      <c r="V230" s="43">
        <v>4460.0</v>
      </c>
      <c r="W230" s="43">
        <v>4163.0</v>
      </c>
      <c r="X230" s="43">
        <v>3865.0</v>
      </c>
      <c r="Y230" s="43">
        <v>3568.0</v>
      </c>
      <c r="Z230" s="44">
        <v>2973.0</v>
      </c>
      <c r="AA230" s="23" t="b">
        <f t="array" ref="AA230:AW230">IF($D230:$Z230 = $D229:$Z229,TRUE,FALSE)</f>
        <v>1</v>
      </c>
      <c r="AB230" s="23" t="b">
        <v>1</v>
      </c>
      <c r="AC230" s="23" t="b">
        <v>1</v>
      </c>
      <c r="AD230" s="23" t="b">
        <v>1</v>
      </c>
      <c r="AE230" s="23" t="b">
        <v>1</v>
      </c>
      <c r="AF230" s="23" t="b">
        <v>1</v>
      </c>
      <c r="AG230" s="23" t="b">
        <v>1</v>
      </c>
      <c r="AH230" s="23" t="b">
        <v>1</v>
      </c>
      <c r="AI230" s="23" t="b">
        <v>1</v>
      </c>
      <c r="AJ230" s="23" t="b">
        <v>1</v>
      </c>
      <c r="AK230" s="23" t="b">
        <v>1</v>
      </c>
      <c r="AL230" s="23" t="b">
        <v>1</v>
      </c>
      <c r="AM230" s="23" t="b">
        <v>1</v>
      </c>
      <c r="AN230" s="23" t="b">
        <v>1</v>
      </c>
      <c r="AO230" s="23" t="b">
        <v>1</v>
      </c>
      <c r="AP230" s="23" t="b">
        <v>1</v>
      </c>
      <c r="AQ230" s="23" t="b">
        <v>1</v>
      </c>
      <c r="AR230" s="23" t="b">
        <v>1</v>
      </c>
      <c r="AS230" s="23" t="b">
        <v>1</v>
      </c>
      <c r="AT230" s="23" t="b">
        <v>1</v>
      </c>
      <c r="AU230" s="23" t="b">
        <v>1</v>
      </c>
      <c r="AV230" s="23" t="b">
        <v>1</v>
      </c>
      <c r="AW230" s="23" t="b">
        <v>1</v>
      </c>
      <c r="AX230" s="23"/>
      <c r="AY230" s="23"/>
      <c r="AZ230" s="23"/>
      <c r="BA230" s="23"/>
      <c r="BB230" s="23"/>
      <c r="BC230" s="23"/>
      <c r="BD230" s="23"/>
      <c r="BE230" s="23"/>
      <c r="BF230" s="23"/>
      <c r="BG230" s="23"/>
      <c r="BH230" s="23"/>
    </row>
    <row r="231" ht="15.75" customHeight="1">
      <c r="A231" s="45"/>
      <c r="B231" s="46" t="s">
        <v>33</v>
      </c>
      <c r="C231" s="47"/>
      <c r="D231" s="48">
        <f t="array" ref="D231:Z231">IFERROR(ROUND(D229:Z229 / $E229 * 100,0),"")</f>
        <v>300</v>
      </c>
      <c r="E231" s="49">
        <v>100.0</v>
      </c>
      <c r="F231" s="50">
        <v>96.0</v>
      </c>
      <c r="G231" s="50">
        <v>92.0</v>
      </c>
      <c r="H231" s="50">
        <v>88.0</v>
      </c>
      <c r="I231" s="50">
        <v>84.0</v>
      </c>
      <c r="J231" s="50">
        <v>80.0</v>
      </c>
      <c r="K231" s="50">
        <v>75.0</v>
      </c>
      <c r="L231" s="51">
        <v>70.0</v>
      </c>
      <c r="M231" s="51">
        <v>65.0</v>
      </c>
      <c r="N231" s="51">
        <v>60.0</v>
      </c>
      <c r="O231" s="51">
        <v>55.0</v>
      </c>
      <c r="P231" s="51">
        <v>45.0</v>
      </c>
      <c r="Q231" s="51">
        <v>35.0</v>
      </c>
      <c r="R231" s="51">
        <v>25.0</v>
      </c>
      <c r="S231" s="51">
        <v>20.0</v>
      </c>
      <c r="T231" s="51">
        <v>18.0</v>
      </c>
      <c r="U231" s="51">
        <v>16.0</v>
      </c>
      <c r="V231" s="51">
        <v>15.0</v>
      </c>
      <c r="W231" s="51">
        <v>14.0</v>
      </c>
      <c r="X231" s="51">
        <v>13.0</v>
      </c>
      <c r="Y231" s="51">
        <v>12.0</v>
      </c>
      <c r="Z231" s="52">
        <v>10.0</v>
      </c>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row>
    <row r="232" ht="15.75" customHeight="1">
      <c r="A232" s="65">
        <v>77.0</v>
      </c>
      <c r="B232" s="54" t="s">
        <v>31</v>
      </c>
      <c r="C232" s="55"/>
      <c r="D232" s="56">
        <f t="array" ref="D232">INDEX(RecipeMappedExp.csv!$B$4:$B$103,$A232,1)</f>
        <v>95982</v>
      </c>
      <c r="E232" s="57">
        <f t="array" ref="E232">IFERROR(INDEX(RecipeMappedExp.csv!$C$4:$X$103,$A232,1 + E$1),"")</f>
        <v>31994</v>
      </c>
      <c r="F232" s="58">
        <f t="array" ref="F232">IFERROR(INDEX(RecipeMappedExp.csv!$C$4:$X$103,$A232,1 + F$1),"")</f>
        <v>30714</v>
      </c>
      <c r="G232" s="58">
        <f t="array" ref="G232">IFERROR(INDEX(RecipeMappedExp.csv!$C$4:$X$103,$A232,1 + G$1),"")</f>
        <v>29434</v>
      </c>
      <c r="H232" s="58">
        <f t="array" ref="H232">IFERROR(INDEX(RecipeMappedExp.csv!$C$4:$X$103,$A232,1 + H$1),"")</f>
        <v>28154</v>
      </c>
      <c r="I232" s="59">
        <f t="array" ref="I232">IFERROR(INDEX(RecipeMappedExp.csv!$C$4:$X$103,$A232,1 + I$1),"")</f>
        <v>26874</v>
      </c>
      <c r="J232" s="58">
        <f t="array" ref="J232">IFERROR(INDEX(RecipeMappedExp.csv!$C$4:$X$103,$A232,1 + J$1),"")</f>
        <v>25595</v>
      </c>
      <c r="K232" s="58">
        <f t="array" ref="K232">IFERROR(INDEX(RecipeMappedExp.csv!$C$4:$X$103,$A232,1 + K$1),"")</f>
        <v>23995</v>
      </c>
      <c r="L232" s="60">
        <f t="array" ref="L232">IFERROR(INDEX(RecipeMappedExp.csv!$C$4:$X$103,$A232,1 + L$1),"")</f>
        <v>22395</v>
      </c>
      <c r="M232" s="59">
        <f t="array" ref="M232">IFERROR(INDEX(RecipeMappedExp.csv!$C$4:$X$103,$A232,1 + M$1),"")</f>
        <v>20796</v>
      </c>
      <c r="N232" s="60">
        <f t="array" ref="N232">IFERROR(INDEX(RecipeMappedExp.csv!$C$4:$X$103,$A232,1 + N$1),"")</f>
        <v>19196</v>
      </c>
      <c r="O232" s="60">
        <f t="array" ref="O232">IFERROR(INDEX(RecipeMappedExp.csv!$C$4:$X$103,$A232,1 + O$1),"")</f>
        <v>17596</v>
      </c>
      <c r="P232" s="60">
        <f t="array" ref="P232">IFERROR(INDEX(RecipeMappedExp.csv!$C$4:$X$103,$A232,1 + P$1),"")</f>
        <v>14397</v>
      </c>
      <c r="Q232" s="60">
        <f t="array" ref="Q232">IFERROR(INDEX(RecipeMappedExp.csv!$C$4:$X$103,$A232,1 + Q$1),"")</f>
        <v>11197</v>
      </c>
      <c r="R232" s="60">
        <f t="array" ref="R232">IFERROR(INDEX(RecipeMappedExp.csv!$C$4:$X$103,$A232,1 + R$1),"")</f>
        <v>7998</v>
      </c>
      <c r="S232" s="60">
        <f t="array" ref="S232">IFERROR(INDEX(RecipeMappedExp.csv!$C$4:$X$103,$A232,1 + S$1),"")</f>
        <v>6398</v>
      </c>
      <c r="T232" s="60">
        <f t="array" ref="T232">IFERROR(INDEX(RecipeMappedExp.csv!$C$4:$X$103,$A232,1 + T$1),"")</f>
        <v>5758</v>
      </c>
      <c r="U232" s="60">
        <f t="array" ref="U232">IFERROR(INDEX(RecipeMappedExp.csv!$C$4:$X$103,$A232,1 + U$1),"")</f>
        <v>5119</v>
      </c>
      <c r="V232" s="60">
        <f t="array" ref="V232">IFERROR(INDEX(RecipeMappedExp.csv!$C$4:$X$103,$A232,1 + V$1),"")</f>
        <v>4799</v>
      </c>
      <c r="W232" s="61">
        <f t="array" ref="W232">IFERROR(INDEX(RecipeMappedExp.csv!$C$4:$X$103,$A232,1 + W$1),"")</f>
        <v>4479</v>
      </c>
      <c r="X232" s="60">
        <f t="array" ref="X232">IFERROR(INDEX(RecipeMappedExp.csv!$C$4:$X$103,$A232,1 + X$1),"")</f>
        <v>4159</v>
      </c>
      <c r="Y232" s="58">
        <f t="array" ref="Y232">IFERROR(INDEX(RecipeMappedExp.csv!$C$4:$X$103,$A232,1 + Y$1),"")</f>
        <v>3839</v>
      </c>
      <c r="Z232" s="62">
        <f t="array" ref="Z232">IFERROR(INDEX(RecipeMappedExp.csv!$C$4:$X$103,$A232,1 + Z$1),"")</f>
        <v>3199</v>
      </c>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row>
    <row r="233" ht="15.75" customHeight="1">
      <c r="A233" s="16"/>
      <c r="B233" s="17" t="s">
        <v>32</v>
      </c>
      <c r="C233" s="18"/>
      <c r="D233" s="42">
        <f>D232</f>
        <v>95982</v>
      </c>
      <c r="E233" s="20">
        <f t="array" ref="E233:Z233">FLOOR($D232 / 3 * $E$2:$Z$2 / 100,1)</f>
        <v>31994</v>
      </c>
      <c r="F233" s="21">
        <v>30714.0</v>
      </c>
      <c r="G233" s="21">
        <v>29434.0</v>
      </c>
      <c r="H233" s="21">
        <v>28154.0</v>
      </c>
      <c r="I233" s="21">
        <v>26874.0</v>
      </c>
      <c r="J233" s="21">
        <v>25595.0</v>
      </c>
      <c r="K233" s="21">
        <v>23995.0</v>
      </c>
      <c r="L233" s="43">
        <v>22395.0</v>
      </c>
      <c r="M233" s="43">
        <v>20796.0</v>
      </c>
      <c r="N233" s="43">
        <v>19196.0</v>
      </c>
      <c r="O233" s="43">
        <v>17596.0</v>
      </c>
      <c r="P233" s="43">
        <v>14397.0</v>
      </c>
      <c r="Q233" s="43">
        <v>11197.0</v>
      </c>
      <c r="R233" s="43">
        <v>7998.0</v>
      </c>
      <c r="S233" s="43">
        <v>6398.0</v>
      </c>
      <c r="T233" s="43">
        <v>5758.0</v>
      </c>
      <c r="U233" s="43">
        <v>5119.0</v>
      </c>
      <c r="V233" s="43">
        <v>4799.0</v>
      </c>
      <c r="W233" s="43">
        <v>4479.0</v>
      </c>
      <c r="X233" s="43">
        <v>4159.0</v>
      </c>
      <c r="Y233" s="43">
        <v>3839.0</v>
      </c>
      <c r="Z233" s="44">
        <v>3199.0</v>
      </c>
      <c r="AA233" s="23" t="b">
        <f t="array" ref="AA233:AW233">IF($D233:$Z233 = $D232:$Z232,TRUE,FALSE)</f>
        <v>1</v>
      </c>
      <c r="AB233" s="23" t="b">
        <v>1</v>
      </c>
      <c r="AC233" s="23" t="b">
        <v>1</v>
      </c>
      <c r="AD233" s="23" t="b">
        <v>1</v>
      </c>
      <c r="AE233" s="23" t="b">
        <v>1</v>
      </c>
      <c r="AF233" s="23" t="b">
        <v>1</v>
      </c>
      <c r="AG233" s="23" t="b">
        <v>1</v>
      </c>
      <c r="AH233" s="23" t="b">
        <v>1</v>
      </c>
      <c r="AI233" s="23" t="b">
        <v>1</v>
      </c>
      <c r="AJ233" s="23" t="b">
        <v>1</v>
      </c>
      <c r="AK233" s="23" t="b">
        <v>1</v>
      </c>
      <c r="AL233" s="23" t="b">
        <v>1</v>
      </c>
      <c r="AM233" s="23" t="b">
        <v>1</v>
      </c>
      <c r="AN233" s="23" t="b">
        <v>1</v>
      </c>
      <c r="AO233" s="23" t="b">
        <v>1</v>
      </c>
      <c r="AP233" s="23" t="b">
        <v>1</v>
      </c>
      <c r="AQ233" s="23" t="b">
        <v>1</v>
      </c>
      <c r="AR233" s="23" t="b">
        <v>1</v>
      </c>
      <c r="AS233" s="23" t="b">
        <v>1</v>
      </c>
      <c r="AT233" s="23" t="b">
        <v>1</v>
      </c>
      <c r="AU233" s="23" t="b">
        <v>1</v>
      </c>
      <c r="AV233" s="23" t="b">
        <v>1</v>
      </c>
      <c r="AW233" s="23" t="b">
        <v>1</v>
      </c>
      <c r="AX233" s="23"/>
      <c r="AY233" s="23"/>
      <c r="AZ233" s="23"/>
      <c r="BA233" s="23"/>
      <c r="BB233" s="23"/>
      <c r="BC233" s="23"/>
      <c r="BD233" s="23"/>
      <c r="BE233" s="23"/>
      <c r="BF233" s="23"/>
      <c r="BG233" s="23"/>
      <c r="BH233" s="23"/>
    </row>
    <row r="234" ht="15.75" customHeight="1">
      <c r="A234" s="45"/>
      <c r="B234" s="46" t="s">
        <v>33</v>
      </c>
      <c r="C234" s="47"/>
      <c r="D234" s="48">
        <f t="array" ref="D234:Z234">IFERROR(ROUND(D232:Z232 / $E232 * 100,0),"")</f>
        <v>300</v>
      </c>
      <c r="E234" s="49">
        <v>100.0</v>
      </c>
      <c r="F234" s="50">
        <v>96.0</v>
      </c>
      <c r="G234" s="50">
        <v>92.0</v>
      </c>
      <c r="H234" s="50">
        <v>88.0</v>
      </c>
      <c r="I234" s="50">
        <v>84.0</v>
      </c>
      <c r="J234" s="50">
        <v>80.0</v>
      </c>
      <c r="K234" s="50">
        <v>75.0</v>
      </c>
      <c r="L234" s="51">
        <v>70.0</v>
      </c>
      <c r="M234" s="51">
        <v>65.0</v>
      </c>
      <c r="N234" s="51">
        <v>60.0</v>
      </c>
      <c r="O234" s="51">
        <v>55.0</v>
      </c>
      <c r="P234" s="51">
        <v>45.0</v>
      </c>
      <c r="Q234" s="51">
        <v>35.0</v>
      </c>
      <c r="R234" s="51">
        <v>25.0</v>
      </c>
      <c r="S234" s="51">
        <v>20.0</v>
      </c>
      <c r="T234" s="51">
        <v>18.0</v>
      </c>
      <c r="U234" s="51">
        <v>16.0</v>
      </c>
      <c r="V234" s="51">
        <v>15.0</v>
      </c>
      <c r="W234" s="51">
        <v>14.0</v>
      </c>
      <c r="X234" s="51">
        <v>13.0</v>
      </c>
      <c r="Y234" s="51">
        <v>12.0</v>
      </c>
      <c r="Z234" s="52">
        <v>10.0</v>
      </c>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row>
    <row r="235" ht="15.75" customHeight="1">
      <c r="A235" s="65">
        <v>78.0</v>
      </c>
      <c r="B235" s="54" t="s">
        <v>31</v>
      </c>
      <c r="C235" s="55"/>
      <c r="D235" s="56">
        <f t="array" ref="D235">INDEX(RecipeMappedExp.csv!$B$4:$B$103,$A235,1)</f>
        <v>103551</v>
      </c>
      <c r="E235" s="57">
        <f t="array" ref="E235">IFERROR(INDEX(RecipeMappedExp.csv!$C$4:$X$103,$A235,1 + E$1),"")</f>
        <v>34517</v>
      </c>
      <c r="F235" s="58">
        <f t="array" ref="F235">IFERROR(INDEX(RecipeMappedExp.csv!$C$4:$X$103,$A235,1 + F$1),"")</f>
        <v>33136</v>
      </c>
      <c r="G235" s="58">
        <f t="array" ref="G235">IFERROR(INDEX(RecipeMappedExp.csv!$C$4:$X$103,$A235,1 + G$1),"")</f>
        <v>31755</v>
      </c>
      <c r="H235" s="58">
        <f t="array" ref="H235">IFERROR(INDEX(RecipeMappedExp.csv!$C$4:$X$103,$A235,1 + H$1),"")</f>
        <v>30374</v>
      </c>
      <c r="I235" s="59">
        <f t="array" ref="I235">IFERROR(INDEX(RecipeMappedExp.csv!$C$4:$X$103,$A235,1 + I$1),"")</f>
        <v>28994</v>
      </c>
      <c r="J235" s="58">
        <f t="array" ref="J235">IFERROR(INDEX(RecipeMappedExp.csv!$C$4:$X$103,$A235,1 + J$1),"")</f>
        <v>27613</v>
      </c>
      <c r="K235" s="58">
        <f t="array" ref="K235">IFERROR(INDEX(RecipeMappedExp.csv!$C$4:$X$103,$A235,1 + K$1),"")</f>
        <v>25887</v>
      </c>
      <c r="L235" s="60">
        <f t="array" ref="L235">IFERROR(INDEX(RecipeMappedExp.csv!$C$4:$X$103,$A235,1 + L$1),"")</f>
        <v>24161</v>
      </c>
      <c r="M235" s="59">
        <f t="array" ref="M235">IFERROR(INDEX(RecipeMappedExp.csv!$C$4:$X$103,$A235,1 + M$1),"")</f>
        <v>22436</v>
      </c>
      <c r="N235" s="60">
        <f t="array" ref="N235">IFERROR(INDEX(RecipeMappedExp.csv!$C$4:$X$103,$A235,1 + N$1),"")</f>
        <v>20710</v>
      </c>
      <c r="O235" s="60">
        <f t="array" ref="O235">IFERROR(INDEX(RecipeMappedExp.csv!$C$4:$X$103,$A235,1 + O$1),"")</f>
        <v>18984</v>
      </c>
      <c r="P235" s="60">
        <f t="array" ref="P235">IFERROR(INDEX(RecipeMappedExp.csv!$C$4:$X$103,$A235,1 + P$1),"")</f>
        <v>15532</v>
      </c>
      <c r="Q235" s="60">
        <f t="array" ref="Q235">IFERROR(INDEX(RecipeMappedExp.csv!$C$4:$X$103,$A235,1 + Q$1),"")</f>
        <v>12080</v>
      </c>
      <c r="R235" s="60">
        <f t="array" ref="R235">IFERROR(INDEX(RecipeMappedExp.csv!$C$4:$X$103,$A235,1 + R$1),"")</f>
        <v>8629</v>
      </c>
      <c r="S235" s="60">
        <f t="array" ref="S235">IFERROR(INDEX(RecipeMappedExp.csv!$C$4:$X$103,$A235,1 + S$1),"")</f>
        <v>6903</v>
      </c>
      <c r="T235" s="60">
        <f t="array" ref="T235">IFERROR(INDEX(RecipeMappedExp.csv!$C$4:$X$103,$A235,1 + T$1),"")</f>
        <v>6213</v>
      </c>
      <c r="U235" s="60">
        <f t="array" ref="U235">IFERROR(INDEX(RecipeMappedExp.csv!$C$4:$X$103,$A235,1 + U$1),"")</f>
        <v>5522</v>
      </c>
      <c r="V235" s="60">
        <f t="array" ref="V235">IFERROR(INDEX(RecipeMappedExp.csv!$C$4:$X$103,$A235,1 + V$1),"")</f>
        <v>5177</v>
      </c>
      <c r="W235" s="61">
        <f t="array" ref="W235">IFERROR(INDEX(RecipeMappedExp.csv!$C$4:$X$103,$A235,1 + W$1),"")</f>
        <v>4832</v>
      </c>
      <c r="X235" s="60">
        <f t="array" ref="X235">IFERROR(INDEX(RecipeMappedExp.csv!$C$4:$X$103,$A235,1 + X$1),"")</f>
        <v>4487</v>
      </c>
      <c r="Y235" s="58">
        <f t="array" ref="Y235">IFERROR(INDEX(RecipeMappedExp.csv!$C$4:$X$103,$A235,1 + Y$1),"")</f>
        <v>4142</v>
      </c>
      <c r="Z235" s="62">
        <f t="array" ref="Z235">IFERROR(INDEX(RecipeMappedExp.csv!$C$4:$X$103,$A235,1 + Z$1),"")</f>
        <v>3451</v>
      </c>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row>
    <row r="236" ht="15.75" customHeight="1">
      <c r="A236" s="16"/>
      <c r="B236" s="17" t="s">
        <v>32</v>
      </c>
      <c r="C236" s="18"/>
      <c r="D236" s="42">
        <f>D235</f>
        <v>103551</v>
      </c>
      <c r="E236" s="20">
        <f t="array" ref="E236:Z236">FLOOR($D235 / 3 * $E$2:$Z$2 / 100,1)</f>
        <v>34517</v>
      </c>
      <c r="F236" s="21">
        <v>33136.0</v>
      </c>
      <c r="G236" s="21">
        <v>31755.0</v>
      </c>
      <c r="H236" s="21">
        <v>30374.0</v>
      </c>
      <c r="I236" s="21">
        <v>28994.0</v>
      </c>
      <c r="J236" s="21">
        <v>27613.0</v>
      </c>
      <c r="K236" s="21">
        <v>25887.0</v>
      </c>
      <c r="L236" s="43">
        <v>24161.0</v>
      </c>
      <c r="M236" s="43">
        <v>22436.0</v>
      </c>
      <c r="N236" s="43">
        <v>20710.0</v>
      </c>
      <c r="O236" s="43">
        <v>18984.0</v>
      </c>
      <c r="P236" s="43">
        <v>15532.0</v>
      </c>
      <c r="Q236" s="43">
        <v>12080.0</v>
      </c>
      <c r="R236" s="43">
        <v>8629.0</v>
      </c>
      <c r="S236" s="43">
        <v>6903.0</v>
      </c>
      <c r="T236" s="43">
        <v>6213.0</v>
      </c>
      <c r="U236" s="43">
        <v>5522.0</v>
      </c>
      <c r="V236" s="43">
        <v>5177.0</v>
      </c>
      <c r="W236" s="43">
        <v>4832.0</v>
      </c>
      <c r="X236" s="43">
        <v>4487.0</v>
      </c>
      <c r="Y236" s="43">
        <v>4142.0</v>
      </c>
      <c r="Z236" s="44">
        <v>3451.0</v>
      </c>
      <c r="AA236" s="23" t="b">
        <f t="array" ref="AA236:AW236">IF($D236:$Z236 = $D235:$Z235,TRUE,FALSE)</f>
        <v>1</v>
      </c>
      <c r="AB236" s="23" t="b">
        <v>1</v>
      </c>
      <c r="AC236" s="23" t="b">
        <v>1</v>
      </c>
      <c r="AD236" s="23" t="b">
        <v>1</v>
      </c>
      <c r="AE236" s="23" t="b">
        <v>1</v>
      </c>
      <c r="AF236" s="23" t="b">
        <v>1</v>
      </c>
      <c r="AG236" s="23" t="b">
        <v>1</v>
      </c>
      <c r="AH236" s="23" t="b">
        <v>1</v>
      </c>
      <c r="AI236" s="23" t="b">
        <v>1</v>
      </c>
      <c r="AJ236" s="23" t="b">
        <v>1</v>
      </c>
      <c r="AK236" s="23" t="b">
        <v>1</v>
      </c>
      <c r="AL236" s="23" t="b">
        <v>1</v>
      </c>
      <c r="AM236" s="23" t="b">
        <v>1</v>
      </c>
      <c r="AN236" s="23" t="b">
        <v>1</v>
      </c>
      <c r="AO236" s="23" t="b">
        <v>1</v>
      </c>
      <c r="AP236" s="23" t="b">
        <v>1</v>
      </c>
      <c r="AQ236" s="23" t="b">
        <v>1</v>
      </c>
      <c r="AR236" s="23" t="b">
        <v>1</v>
      </c>
      <c r="AS236" s="23" t="b">
        <v>1</v>
      </c>
      <c r="AT236" s="23" t="b">
        <v>1</v>
      </c>
      <c r="AU236" s="23" t="b">
        <v>1</v>
      </c>
      <c r="AV236" s="23" t="b">
        <v>1</v>
      </c>
      <c r="AW236" s="23" t="b">
        <v>1</v>
      </c>
      <c r="AX236" s="23"/>
      <c r="AY236" s="23"/>
      <c r="AZ236" s="23"/>
      <c r="BA236" s="23"/>
      <c r="BB236" s="23"/>
      <c r="BC236" s="23"/>
      <c r="BD236" s="23"/>
      <c r="BE236" s="23"/>
      <c r="BF236" s="23"/>
      <c r="BG236" s="23"/>
      <c r="BH236" s="23"/>
    </row>
    <row r="237" ht="15.75" customHeight="1">
      <c r="A237" s="45"/>
      <c r="B237" s="46" t="s">
        <v>33</v>
      </c>
      <c r="C237" s="47"/>
      <c r="D237" s="48">
        <f t="array" ref="D237:Z237">IFERROR(ROUND(D235:Z235 / $E235 * 100,0),"")</f>
        <v>300</v>
      </c>
      <c r="E237" s="49">
        <v>100.0</v>
      </c>
      <c r="F237" s="50">
        <v>96.0</v>
      </c>
      <c r="G237" s="50">
        <v>92.0</v>
      </c>
      <c r="H237" s="50">
        <v>88.0</v>
      </c>
      <c r="I237" s="50">
        <v>84.0</v>
      </c>
      <c r="J237" s="50">
        <v>80.0</v>
      </c>
      <c r="K237" s="50">
        <v>75.0</v>
      </c>
      <c r="L237" s="51">
        <v>70.0</v>
      </c>
      <c r="M237" s="51">
        <v>65.0</v>
      </c>
      <c r="N237" s="51">
        <v>60.0</v>
      </c>
      <c r="O237" s="51">
        <v>55.0</v>
      </c>
      <c r="P237" s="51">
        <v>45.0</v>
      </c>
      <c r="Q237" s="51">
        <v>35.0</v>
      </c>
      <c r="R237" s="51">
        <v>25.0</v>
      </c>
      <c r="S237" s="51">
        <v>20.0</v>
      </c>
      <c r="T237" s="51">
        <v>18.0</v>
      </c>
      <c r="U237" s="51">
        <v>16.0</v>
      </c>
      <c r="V237" s="51">
        <v>15.0</v>
      </c>
      <c r="W237" s="51">
        <v>14.0</v>
      </c>
      <c r="X237" s="51">
        <v>13.0</v>
      </c>
      <c r="Y237" s="51">
        <v>12.0</v>
      </c>
      <c r="Z237" s="52">
        <v>10.0</v>
      </c>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row>
    <row r="238" ht="15.75" customHeight="1">
      <c r="A238" s="65">
        <v>79.0</v>
      </c>
      <c r="B238" s="54" t="s">
        <v>31</v>
      </c>
      <c r="C238" s="55"/>
      <c r="D238" s="56">
        <f t="array" ref="D238">INDEX(RecipeMappedExp.csv!$B$4:$B$103,$A238,1)</f>
        <v>111990</v>
      </c>
      <c r="E238" s="57">
        <f t="array" ref="E238">IFERROR(INDEX(RecipeMappedExp.csv!$C$4:$X$103,$A238,1 + E$1),"")</f>
        <v>37330</v>
      </c>
      <c r="F238" s="58">
        <f t="array" ref="F238">IFERROR(INDEX(RecipeMappedExp.csv!$C$4:$X$103,$A238,1 + F$1),"")</f>
        <v>35836</v>
      </c>
      <c r="G238" s="58">
        <f t="array" ref="G238">IFERROR(INDEX(RecipeMappedExp.csv!$C$4:$X$103,$A238,1 + G$1),"")</f>
        <v>34343</v>
      </c>
      <c r="H238" s="58">
        <f t="array" ref="H238">IFERROR(INDEX(RecipeMappedExp.csv!$C$4:$X$103,$A238,1 + H$1),"")</f>
        <v>32850</v>
      </c>
      <c r="I238" s="59">
        <f t="array" ref="I238">IFERROR(INDEX(RecipeMappedExp.csv!$C$4:$X$103,$A238,1 + I$1),"")</f>
        <v>31357</v>
      </c>
      <c r="J238" s="58">
        <f t="array" ref="J238">IFERROR(INDEX(RecipeMappedExp.csv!$C$4:$X$103,$A238,1 + J$1),"")</f>
        <v>29864</v>
      </c>
      <c r="K238" s="58">
        <f t="array" ref="K238">IFERROR(INDEX(RecipeMappedExp.csv!$C$4:$X$103,$A238,1 + K$1),"")</f>
        <v>27997</v>
      </c>
      <c r="L238" s="60">
        <f t="array" ref="L238">IFERROR(INDEX(RecipeMappedExp.csv!$C$4:$X$103,$A238,1 + L$1),"")</f>
        <v>26131</v>
      </c>
      <c r="M238" s="59">
        <f t="array" ref="M238">IFERROR(INDEX(RecipeMappedExp.csv!$C$4:$X$103,$A238,1 + M$1),"")</f>
        <v>24264</v>
      </c>
      <c r="N238" s="60">
        <f t="array" ref="N238">IFERROR(INDEX(RecipeMappedExp.csv!$C$4:$X$103,$A238,1 + N$1),"")</f>
        <v>22398</v>
      </c>
      <c r="O238" s="60">
        <f t="array" ref="O238">IFERROR(INDEX(RecipeMappedExp.csv!$C$4:$X$103,$A238,1 + O$1),"")</f>
        <v>20531</v>
      </c>
      <c r="P238" s="60">
        <f t="array" ref="P238">IFERROR(INDEX(RecipeMappedExp.csv!$C$4:$X$103,$A238,1 + P$1),"")</f>
        <v>16798</v>
      </c>
      <c r="Q238" s="60">
        <f t="array" ref="Q238">IFERROR(INDEX(RecipeMappedExp.csv!$C$4:$X$103,$A238,1 + Q$1),"")</f>
        <v>13065</v>
      </c>
      <c r="R238" s="60">
        <f t="array" ref="R238">IFERROR(INDEX(RecipeMappedExp.csv!$C$4:$X$103,$A238,1 + R$1),"")</f>
        <v>9332</v>
      </c>
      <c r="S238" s="60">
        <f t="array" ref="S238">IFERROR(INDEX(RecipeMappedExp.csv!$C$4:$X$103,$A238,1 + S$1),"")</f>
        <v>7466</v>
      </c>
      <c r="T238" s="60">
        <f t="array" ref="T238">IFERROR(INDEX(RecipeMappedExp.csv!$C$4:$X$103,$A238,1 + T$1),"")</f>
        <v>6719</v>
      </c>
      <c r="U238" s="60">
        <f t="array" ref="U238">IFERROR(INDEX(RecipeMappedExp.csv!$C$4:$X$103,$A238,1 + U$1),"")</f>
        <v>5972</v>
      </c>
      <c r="V238" s="60">
        <f t="array" ref="V238">IFERROR(INDEX(RecipeMappedExp.csv!$C$4:$X$103,$A238,1 + V$1),"")</f>
        <v>5599</v>
      </c>
      <c r="W238" s="61">
        <f t="array" ref="W238">IFERROR(INDEX(RecipeMappedExp.csv!$C$4:$X$103,$A238,1 + W$1),"")</f>
        <v>5226</v>
      </c>
      <c r="X238" s="60">
        <f t="array" ref="X238">IFERROR(INDEX(RecipeMappedExp.csv!$C$4:$X$103,$A238,1 + X$1),"")</f>
        <v>4852</v>
      </c>
      <c r="Y238" s="58">
        <f t="array" ref="Y238">IFERROR(INDEX(RecipeMappedExp.csv!$C$4:$X$103,$A238,1 + Y$1),"")</f>
        <v>4479</v>
      </c>
      <c r="Z238" s="62">
        <f t="array" ref="Z238">IFERROR(INDEX(RecipeMappedExp.csv!$C$4:$X$103,$A238,1 + Z$1),"")</f>
        <v>3733</v>
      </c>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row>
    <row r="239" ht="15.75" customHeight="1">
      <c r="A239" s="16"/>
      <c r="B239" s="17" t="s">
        <v>32</v>
      </c>
      <c r="C239" s="18"/>
      <c r="D239" s="42">
        <f>D238</f>
        <v>111990</v>
      </c>
      <c r="E239" s="20">
        <f t="array" ref="E239:Z239">FLOOR($D238 / 3 * $E$2:$Z$2 / 100,1)</f>
        <v>37330</v>
      </c>
      <c r="F239" s="21">
        <v>35836.0</v>
      </c>
      <c r="G239" s="21">
        <v>34343.0</v>
      </c>
      <c r="H239" s="21">
        <v>32850.0</v>
      </c>
      <c r="I239" s="21">
        <v>31357.0</v>
      </c>
      <c r="J239" s="21">
        <v>29864.0</v>
      </c>
      <c r="K239" s="21">
        <v>27997.0</v>
      </c>
      <c r="L239" s="43">
        <v>26131.0</v>
      </c>
      <c r="M239" s="43">
        <v>24264.0</v>
      </c>
      <c r="N239" s="43">
        <v>22398.0</v>
      </c>
      <c r="O239" s="43">
        <v>20531.0</v>
      </c>
      <c r="P239" s="43">
        <v>16798.0</v>
      </c>
      <c r="Q239" s="43">
        <v>13065.0</v>
      </c>
      <c r="R239" s="43">
        <v>9332.0</v>
      </c>
      <c r="S239" s="43">
        <v>7466.0</v>
      </c>
      <c r="T239" s="43">
        <v>6719.0</v>
      </c>
      <c r="U239" s="43">
        <v>5972.0</v>
      </c>
      <c r="V239" s="43">
        <v>5599.0</v>
      </c>
      <c r="W239" s="43">
        <v>5226.0</v>
      </c>
      <c r="X239" s="43">
        <v>4852.0</v>
      </c>
      <c r="Y239" s="43">
        <v>4479.0</v>
      </c>
      <c r="Z239" s="44">
        <v>3733.0</v>
      </c>
      <c r="AA239" s="23" t="b">
        <f t="array" ref="AA239:AW239">IF($D239:$Z239 = $D238:$Z238,TRUE,FALSE)</f>
        <v>1</v>
      </c>
      <c r="AB239" s="23" t="b">
        <v>1</v>
      </c>
      <c r="AC239" s="23" t="b">
        <v>1</v>
      </c>
      <c r="AD239" s="23" t="b">
        <v>1</v>
      </c>
      <c r="AE239" s="23" t="b">
        <v>1</v>
      </c>
      <c r="AF239" s="23" t="b">
        <v>1</v>
      </c>
      <c r="AG239" s="23" t="b">
        <v>1</v>
      </c>
      <c r="AH239" s="23" t="b">
        <v>1</v>
      </c>
      <c r="AI239" s="23" t="b">
        <v>1</v>
      </c>
      <c r="AJ239" s="23" t="b">
        <v>1</v>
      </c>
      <c r="AK239" s="23" t="b">
        <v>1</v>
      </c>
      <c r="AL239" s="23" t="b">
        <v>1</v>
      </c>
      <c r="AM239" s="23" t="b">
        <v>1</v>
      </c>
      <c r="AN239" s="23" t="b">
        <v>1</v>
      </c>
      <c r="AO239" s="23" t="b">
        <v>1</v>
      </c>
      <c r="AP239" s="23" t="b">
        <v>1</v>
      </c>
      <c r="AQ239" s="23" t="b">
        <v>1</v>
      </c>
      <c r="AR239" s="23" t="b">
        <v>1</v>
      </c>
      <c r="AS239" s="23" t="b">
        <v>1</v>
      </c>
      <c r="AT239" s="23" t="b">
        <v>1</v>
      </c>
      <c r="AU239" s="23" t="b">
        <v>1</v>
      </c>
      <c r="AV239" s="23" t="b">
        <v>1</v>
      </c>
      <c r="AW239" s="23" t="b">
        <v>1</v>
      </c>
      <c r="AX239" s="23"/>
      <c r="AY239" s="23"/>
      <c r="AZ239" s="23"/>
      <c r="BA239" s="23"/>
      <c r="BB239" s="23"/>
      <c r="BC239" s="23"/>
      <c r="BD239" s="23"/>
      <c r="BE239" s="23"/>
      <c r="BF239" s="23"/>
      <c r="BG239" s="23"/>
      <c r="BH239" s="23"/>
    </row>
    <row r="240" ht="15.75" customHeight="1">
      <c r="A240" s="45"/>
      <c r="B240" s="46" t="s">
        <v>33</v>
      </c>
      <c r="C240" s="47"/>
      <c r="D240" s="48">
        <f t="array" ref="D240:Z240">IFERROR(ROUND(D238:Z238 / $E238 * 100,0),"")</f>
        <v>300</v>
      </c>
      <c r="E240" s="49">
        <v>100.0</v>
      </c>
      <c r="F240" s="50">
        <v>96.0</v>
      </c>
      <c r="G240" s="50">
        <v>92.0</v>
      </c>
      <c r="H240" s="50">
        <v>88.0</v>
      </c>
      <c r="I240" s="50">
        <v>84.0</v>
      </c>
      <c r="J240" s="50">
        <v>80.0</v>
      </c>
      <c r="K240" s="50">
        <v>75.0</v>
      </c>
      <c r="L240" s="51">
        <v>70.0</v>
      </c>
      <c r="M240" s="51">
        <v>65.0</v>
      </c>
      <c r="N240" s="51">
        <v>60.0</v>
      </c>
      <c r="O240" s="51">
        <v>55.0</v>
      </c>
      <c r="P240" s="51">
        <v>45.0</v>
      </c>
      <c r="Q240" s="51">
        <v>35.0</v>
      </c>
      <c r="R240" s="51">
        <v>25.0</v>
      </c>
      <c r="S240" s="51">
        <v>20.0</v>
      </c>
      <c r="T240" s="51">
        <v>18.0</v>
      </c>
      <c r="U240" s="51">
        <v>16.0</v>
      </c>
      <c r="V240" s="51">
        <v>15.0</v>
      </c>
      <c r="W240" s="51">
        <v>14.0</v>
      </c>
      <c r="X240" s="51">
        <v>13.0</v>
      </c>
      <c r="Y240" s="51">
        <v>12.0</v>
      </c>
      <c r="Z240" s="52">
        <v>10.0</v>
      </c>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row>
    <row r="241" ht="15.75" customHeight="1">
      <c r="A241" s="65">
        <v>80.0</v>
      </c>
      <c r="B241" s="54" t="s">
        <v>31</v>
      </c>
      <c r="C241" s="55"/>
      <c r="D241" s="56">
        <f t="array" ref="D241">INDEX(RecipeMappedExp.csv!$B$4:$B$103,$A241,1)</f>
        <v>134820</v>
      </c>
      <c r="E241" s="57">
        <f t="array" ref="E241">IFERROR(INDEX(RecipeMappedExp.csv!$C$4:$X$103,$A241,1 + E$1),"")</f>
        <v>44940</v>
      </c>
      <c r="F241" s="58">
        <f t="array" ref="F241">IFERROR(INDEX(RecipeMappedExp.csv!$C$4:$X$103,$A241,1 + F$1),"")</f>
        <v>43142</v>
      </c>
      <c r="G241" s="58">
        <f t="array" ref="G241">IFERROR(INDEX(RecipeMappedExp.csv!$C$4:$X$103,$A241,1 + G$1),"")</f>
        <v>41344</v>
      </c>
      <c r="H241" s="58">
        <f t="array" ref="H241">IFERROR(INDEX(RecipeMappedExp.csv!$C$4:$X$103,$A241,1 + H$1),"")</f>
        <v>39547</v>
      </c>
      <c r="I241" s="59">
        <f t="array" ref="I241">IFERROR(INDEX(RecipeMappedExp.csv!$C$4:$X$103,$A241,1 + I$1),"")</f>
        <v>37749</v>
      </c>
      <c r="J241" s="58">
        <f t="array" ref="J241">IFERROR(INDEX(RecipeMappedExp.csv!$C$4:$X$103,$A241,1 + J$1),"")</f>
        <v>35952</v>
      </c>
      <c r="K241" s="58">
        <f t="array" ref="K241">IFERROR(INDEX(RecipeMappedExp.csv!$C$4:$X$103,$A241,1 + K$1),"")</f>
        <v>33705</v>
      </c>
      <c r="L241" s="60">
        <f t="array" ref="L241">IFERROR(INDEX(RecipeMappedExp.csv!$C$4:$X$103,$A241,1 + L$1),"")</f>
        <v>31458</v>
      </c>
      <c r="M241" s="59">
        <f t="array" ref="M241">IFERROR(INDEX(RecipeMappedExp.csv!$C$4:$X$103,$A241,1 + M$1),"")</f>
        <v>29211</v>
      </c>
      <c r="N241" s="60">
        <f t="array" ref="N241">IFERROR(INDEX(RecipeMappedExp.csv!$C$4:$X$103,$A241,1 + N$1),"")</f>
        <v>26964</v>
      </c>
      <c r="O241" s="60">
        <f t="array" ref="O241">IFERROR(INDEX(RecipeMappedExp.csv!$C$4:$X$103,$A241,1 + O$1),"")</f>
        <v>24717</v>
      </c>
      <c r="P241" s="60">
        <f t="array" ref="P241">IFERROR(INDEX(RecipeMappedExp.csv!$C$4:$X$103,$A241,1 + P$1),"")</f>
        <v>20223</v>
      </c>
      <c r="Q241" s="60">
        <f t="array" ref="Q241">IFERROR(INDEX(RecipeMappedExp.csv!$C$4:$X$103,$A241,1 + Q$1),"")</f>
        <v>15729</v>
      </c>
      <c r="R241" s="60">
        <f t="array" ref="R241">IFERROR(INDEX(RecipeMappedExp.csv!$C$4:$X$103,$A241,1 + R$1),"")</f>
        <v>11235</v>
      </c>
      <c r="S241" s="60">
        <f t="array" ref="S241">IFERROR(INDEX(RecipeMappedExp.csv!$C$4:$X$103,$A241,1 + S$1),"")</f>
        <v>8988</v>
      </c>
      <c r="T241" s="60">
        <f t="array" ref="T241">IFERROR(INDEX(RecipeMappedExp.csv!$C$4:$X$103,$A241,1 + T$1),"")</f>
        <v>8089</v>
      </c>
      <c r="U241" s="60">
        <f t="array" ref="U241">IFERROR(INDEX(RecipeMappedExp.csv!$C$4:$X$103,$A241,1 + U$1),"")</f>
        <v>7190</v>
      </c>
      <c r="V241" s="60">
        <f t="array" ref="V241">IFERROR(INDEX(RecipeMappedExp.csv!$C$4:$X$103,$A241,1 + V$1),"")</f>
        <v>6741</v>
      </c>
      <c r="W241" s="61">
        <f t="array" ref="W241">IFERROR(INDEX(RecipeMappedExp.csv!$C$4:$X$103,$A241,1 + W$1),"")</f>
        <v>6291</v>
      </c>
      <c r="X241" s="60">
        <f t="array" ref="X241">IFERROR(INDEX(RecipeMappedExp.csv!$C$4:$X$103,$A241,1 + X$1),"")</f>
        <v>5842</v>
      </c>
      <c r="Y241" s="58">
        <f t="array" ref="Y241">IFERROR(INDEX(RecipeMappedExp.csv!$C$4:$X$103,$A241,1 + Y$1),"")</f>
        <v>5392</v>
      </c>
      <c r="Z241" s="66">
        <f t="array" ref="Z241">IFERROR(INDEX(RecipeMappedExp.csv!$C$4:$X$103,$A241,1 + Z$1),"")</f>
        <v>4494</v>
      </c>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row>
    <row r="242" ht="15.75" customHeight="1">
      <c r="A242" s="16"/>
      <c r="B242" s="17" t="s">
        <v>32</v>
      </c>
      <c r="C242" s="18"/>
      <c r="D242" s="42">
        <f>D241</f>
        <v>134820</v>
      </c>
      <c r="E242" s="20">
        <f t="array" ref="E242:Z242">FLOOR($D241 / 3 * $E$2:$Z$2 / 100,1)</f>
        <v>44940</v>
      </c>
      <c r="F242" s="21">
        <v>43142.0</v>
      </c>
      <c r="G242" s="21">
        <v>41344.0</v>
      </c>
      <c r="H242" s="21">
        <v>39547.0</v>
      </c>
      <c r="I242" s="21">
        <v>37749.0</v>
      </c>
      <c r="J242" s="21">
        <v>35952.0</v>
      </c>
      <c r="K242" s="21">
        <v>33705.0</v>
      </c>
      <c r="L242" s="43">
        <v>31458.0</v>
      </c>
      <c r="M242" s="43">
        <v>29211.0</v>
      </c>
      <c r="N242" s="43">
        <v>26964.0</v>
      </c>
      <c r="O242" s="43">
        <v>24717.0</v>
      </c>
      <c r="P242" s="43">
        <v>20223.0</v>
      </c>
      <c r="Q242" s="43">
        <v>15729.0</v>
      </c>
      <c r="R242" s="43">
        <v>11235.0</v>
      </c>
      <c r="S242" s="43">
        <v>8988.0</v>
      </c>
      <c r="T242" s="43">
        <v>8089.0</v>
      </c>
      <c r="U242" s="43">
        <v>7190.0</v>
      </c>
      <c r="V242" s="43">
        <v>6741.0</v>
      </c>
      <c r="W242" s="43">
        <v>6291.0</v>
      </c>
      <c r="X242" s="43">
        <v>5842.0</v>
      </c>
      <c r="Y242" s="43">
        <v>5392.0</v>
      </c>
      <c r="Z242" s="44">
        <v>4494.0</v>
      </c>
      <c r="AA242" s="23" t="b">
        <f t="array" ref="AA242:AW242">IF($D242:$Z242 = $D241:$Z241,TRUE,FALSE)</f>
        <v>1</v>
      </c>
      <c r="AB242" s="23" t="b">
        <v>1</v>
      </c>
      <c r="AC242" s="23" t="b">
        <v>1</v>
      </c>
      <c r="AD242" s="23" t="b">
        <v>1</v>
      </c>
      <c r="AE242" s="23" t="b">
        <v>1</v>
      </c>
      <c r="AF242" s="23" t="b">
        <v>1</v>
      </c>
      <c r="AG242" s="23" t="b">
        <v>1</v>
      </c>
      <c r="AH242" s="23" t="b">
        <v>1</v>
      </c>
      <c r="AI242" s="23" t="b">
        <v>1</v>
      </c>
      <c r="AJ242" s="23" t="b">
        <v>1</v>
      </c>
      <c r="AK242" s="23" t="b">
        <v>1</v>
      </c>
      <c r="AL242" s="23" t="b">
        <v>1</v>
      </c>
      <c r="AM242" s="23" t="b">
        <v>1</v>
      </c>
      <c r="AN242" s="23" t="b">
        <v>1</v>
      </c>
      <c r="AO242" s="23" t="b">
        <v>1</v>
      </c>
      <c r="AP242" s="23" t="b">
        <v>1</v>
      </c>
      <c r="AQ242" s="23" t="b">
        <v>1</v>
      </c>
      <c r="AR242" s="23" t="b">
        <v>1</v>
      </c>
      <c r="AS242" s="23" t="b">
        <v>1</v>
      </c>
      <c r="AT242" s="23" t="b">
        <v>1</v>
      </c>
      <c r="AU242" s="23" t="b">
        <v>1</v>
      </c>
      <c r="AV242" s="23" t="b">
        <v>1</v>
      </c>
      <c r="AW242" s="23" t="b">
        <v>1</v>
      </c>
      <c r="AX242" s="23"/>
      <c r="AY242" s="23"/>
      <c r="AZ242" s="23"/>
      <c r="BA242" s="23"/>
      <c r="BB242" s="23"/>
      <c r="BC242" s="23"/>
      <c r="BD242" s="23"/>
      <c r="BE242" s="23"/>
      <c r="BF242" s="23"/>
      <c r="BG242" s="23"/>
      <c r="BH242" s="23"/>
    </row>
    <row r="243" ht="15.75" customHeight="1">
      <c r="A243" s="45"/>
      <c r="B243" s="46" t="s">
        <v>33</v>
      </c>
      <c r="C243" s="47"/>
      <c r="D243" s="48">
        <f t="array" ref="D243:Z243">IFERROR(ROUND(D241:Z241 / $E241 * 100,0),"")</f>
        <v>300</v>
      </c>
      <c r="E243" s="49">
        <v>100.0</v>
      </c>
      <c r="F243" s="50">
        <v>96.0</v>
      </c>
      <c r="G243" s="50">
        <v>92.0</v>
      </c>
      <c r="H243" s="50">
        <v>88.0</v>
      </c>
      <c r="I243" s="50">
        <v>84.0</v>
      </c>
      <c r="J243" s="50">
        <v>80.0</v>
      </c>
      <c r="K243" s="50">
        <v>75.0</v>
      </c>
      <c r="L243" s="51">
        <v>70.0</v>
      </c>
      <c r="M243" s="51">
        <v>65.0</v>
      </c>
      <c r="N243" s="51">
        <v>60.0</v>
      </c>
      <c r="O243" s="51">
        <v>55.0</v>
      </c>
      <c r="P243" s="51">
        <v>45.0</v>
      </c>
      <c r="Q243" s="51">
        <v>35.0</v>
      </c>
      <c r="R243" s="51">
        <v>25.0</v>
      </c>
      <c r="S243" s="51">
        <v>20.0</v>
      </c>
      <c r="T243" s="51">
        <v>18.0</v>
      </c>
      <c r="U243" s="51">
        <v>16.0</v>
      </c>
      <c r="V243" s="51">
        <v>15.0</v>
      </c>
      <c r="W243" s="51">
        <v>14.0</v>
      </c>
      <c r="X243" s="51">
        <v>13.0</v>
      </c>
      <c r="Y243" s="51">
        <v>12.0</v>
      </c>
      <c r="Z243" s="52">
        <v>10.0</v>
      </c>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row>
    <row r="244" ht="15.75" customHeight="1">
      <c r="A244" s="67">
        <v>81.0</v>
      </c>
      <c r="B244" s="54" t="s">
        <v>31</v>
      </c>
      <c r="C244" s="55"/>
      <c r="D244" s="56">
        <f t="array" ref="D244">INDEX(RecipeMappedExp.csv!$B$4:$B$103,$A244,1)</f>
        <v>139553</v>
      </c>
      <c r="E244" s="57">
        <f t="array" ref="E244">IFERROR(INDEX(RecipeMappedExp.csv!$C$4:$X$103,$A244,1 + E$1),"")</f>
        <v>46517</v>
      </c>
      <c r="F244" s="58">
        <f t="array" ref="F244">IFERROR(INDEX(RecipeMappedExp.csv!$C$4:$X$103,$A244,1 + F$1),"")</f>
        <v>44656</v>
      </c>
      <c r="G244" s="58">
        <f t="array" ref="G244">IFERROR(INDEX(RecipeMappedExp.csv!$C$4:$X$103,$A244,1 + G$1),"")</f>
        <v>42796</v>
      </c>
      <c r="H244" s="58">
        <f t="array" ref="H244">IFERROR(INDEX(RecipeMappedExp.csv!$C$4:$X$103,$A244,1 + H$1),"")</f>
        <v>40935</v>
      </c>
      <c r="I244" s="59">
        <f t="array" ref="I244">IFERROR(INDEX(RecipeMappedExp.csv!$C$4:$X$103,$A244,1 + I$1),"")</f>
        <v>39074</v>
      </c>
      <c r="J244" s="58">
        <f t="array" ref="J244">IFERROR(INDEX(RecipeMappedExp.csv!$C$4:$X$103,$A244,1 + J$1),"")</f>
        <v>37214</v>
      </c>
      <c r="K244" s="58">
        <f t="array" ref="K244">IFERROR(INDEX(RecipeMappedExp.csv!$C$4:$X$103,$A244,1 + K$1),"")</f>
        <v>34888</v>
      </c>
      <c r="L244" s="60">
        <f t="array" ref="L244">IFERROR(INDEX(RecipeMappedExp.csv!$C$4:$X$103,$A244,1 + L$1),"")</f>
        <v>32562</v>
      </c>
      <c r="M244" s="59">
        <f t="array" ref="M244">IFERROR(INDEX(RecipeMappedExp.csv!$C$4:$X$103,$A244,1 + M$1),"")</f>
        <v>30236</v>
      </c>
      <c r="N244" s="60">
        <f t="array" ref="N244">IFERROR(INDEX(RecipeMappedExp.csv!$C$4:$X$103,$A244,1 + N$1),"")</f>
        <v>27910</v>
      </c>
      <c r="O244" s="60">
        <f t="array" ref="O244">IFERROR(INDEX(RecipeMappedExp.csv!$C$4:$X$103,$A244,1 + O$1),"")</f>
        <v>25584</v>
      </c>
      <c r="P244" s="60">
        <f t="array" ref="P244">IFERROR(INDEX(RecipeMappedExp.csv!$C$4:$X$103,$A244,1 + P$1),"")</f>
        <v>20932</v>
      </c>
      <c r="Q244" s="60">
        <f t="array" ref="Q244">IFERROR(INDEX(RecipeMappedExp.csv!$C$4:$X$103,$A244,1 + Q$1),"")</f>
        <v>16281</v>
      </c>
      <c r="R244" s="60">
        <f t="array" ref="R244">IFERROR(INDEX(RecipeMappedExp.csv!$C$4:$X$103,$A244,1 + R$1),"")</f>
        <v>11629</v>
      </c>
      <c r="S244" s="60">
        <f t="array" ref="S244">IFERROR(INDEX(RecipeMappedExp.csv!$C$4:$X$103,$A244,1 + S$1),"")</f>
        <v>9303</v>
      </c>
      <c r="T244" s="60">
        <f t="array" ref="T244">IFERROR(INDEX(RecipeMappedExp.csv!$C$4:$X$103,$A244,1 + T$1),"")</f>
        <v>8373</v>
      </c>
      <c r="U244" s="60">
        <f t="array" ref="U244">IFERROR(INDEX(RecipeMappedExp.csv!$C$4:$X$103,$A244,1 + U$1),"")</f>
        <v>7442</v>
      </c>
      <c r="V244" s="60">
        <f t="array" ref="V244">IFERROR(INDEX(RecipeMappedExp.csv!$C$4:$X$103,$A244,1 + V$1),"")</f>
        <v>6977</v>
      </c>
      <c r="W244" s="61">
        <f t="array" ref="W244">IFERROR(INDEX(RecipeMappedExp.csv!$C$4:$X$103,$A244,1 + W$1),"")</f>
        <v>6512</v>
      </c>
      <c r="X244" s="60">
        <f t="array" ref="X244">IFERROR(INDEX(RecipeMappedExp.csv!$C$4:$X$103,$A244,1 + X$1),"")</f>
        <v>6047</v>
      </c>
      <c r="Y244" s="68">
        <f t="array" ref="Y244">IFERROR(INDEX(RecipeMappedExp.csv!$C$4:$X$103,$A244,1 + Y$1),"")</f>
        <v>5582</v>
      </c>
      <c r="Z244" s="66">
        <f t="array" ref="Z244">IFERROR(INDEX(RecipeMappedExp.csv!$C$4:$X$103,$A244,1 + Z$1),"")</f>
        <v>4651</v>
      </c>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row>
    <row r="245" ht="15.75" customHeight="1">
      <c r="A245" s="16"/>
      <c r="B245" s="17" t="s">
        <v>32</v>
      </c>
      <c r="C245" s="18"/>
      <c r="D245" s="69">
        <f>D244</f>
        <v>139553</v>
      </c>
      <c r="E245" s="20">
        <f t="array" ref="E245:Z245">FLOOR($D244 / 3 * $E$2:$Z$2 / 100,1)</f>
        <v>46517</v>
      </c>
      <c r="F245" s="21">
        <v>44656.0</v>
      </c>
      <c r="G245" s="21">
        <v>42796.0</v>
      </c>
      <c r="H245" s="21">
        <v>40935.0</v>
      </c>
      <c r="I245" s="21">
        <v>39074.0</v>
      </c>
      <c r="J245" s="21">
        <v>37214.0</v>
      </c>
      <c r="K245" s="21">
        <v>34888.0</v>
      </c>
      <c r="L245" s="43">
        <v>32562.0</v>
      </c>
      <c r="M245" s="43">
        <v>30236.0</v>
      </c>
      <c r="N245" s="43">
        <v>27910.0</v>
      </c>
      <c r="O245" s="43">
        <v>25584.0</v>
      </c>
      <c r="P245" s="43">
        <v>20932.0</v>
      </c>
      <c r="Q245" s="43">
        <v>16281.0</v>
      </c>
      <c r="R245" s="43">
        <v>11629.0</v>
      </c>
      <c r="S245" s="43">
        <v>9303.0</v>
      </c>
      <c r="T245" s="43">
        <v>8373.0</v>
      </c>
      <c r="U245" s="43">
        <v>7442.0</v>
      </c>
      <c r="V245" s="43">
        <v>6977.0</v>
      </c>
      <c r="W245" s="43">
        <v>6512.0</v>
      </c>
      <c r="X245" s="43">
        <v>6047.0</v>
      </c>
      <c r="Y245" s="43">
        <v>5582.0</v>
      </c>
      <c r="Z245" s="44">
        <v>4651.0</v>
      </c>
      <c r="AA245" s="23" t="b">
        <f t="array" ref="AA245:AW245">IF($D245:$Z245 = $D244:$Z244,TRUE,FALSE)</f>
        <v>1</v>
      </c>
      <c r="AB245" s="23" t="b">
        <v>1</v>
      </c>
      <c r="AC245" s="23" t="b">
        <v>1</v>
      </c>
      <c r="AD245" s="23" t="b">
        <v>1</v>
      </c>
      <c r="AE245" s="23" t="b">
        <v>1</v>
      </c>
      <c r="AF245" s="23" t="b">
        <v>1</v>
      </c>
      <c r="AG245" s="23" t="b">
        <v>1</v>
      </c>
      <c r="AH245" s="23" t="b">
        <v>1</v>
      </c>
      <c r="AI245" s="23" t="b">
        <v>1</v>
      </c>
      <c r="AJ245" s="23" t="b">
        <v>1</v>
      </c>
      <c r="AK245" s="23" t="b">
        <v>1</v>
      </c>
      <c r="AL245" s="23" t="b">
        <v>1</v>
      </c>
      <c r="AM245" s="23" t="b">
        <v>1</v>
      </c>
      <c r="AN245" s="23" t="b">
        <v>1</v>
      </c>
      <c r="AO245" s="23" t="b">
        <v>1</v>
      </c>
      <c r="AP245" s="23" t="b">
        <v>1</v>
      </c>
      <c r="AQ245" s="23" t="b">
        <v>1</v>
      </c>
      <c r="AR245" s="23" t="b">
        <v>1</v>
      </c>
      <c r="AS245" s="23" t="b">
        <v>1</v>
      </c>
      <c r="AT245" s="23" t="b">
        <v>1</v>
      </c>
      <c r="AU245" s="23" t="b">
        <v>1</v>
      </c>
      <c r="AV245" s="23" t="b">
        <v>1</v>
      </c>
      <c r="AW245" s="23" t="b">
        <v>1</v>
      </c>
      <c r="AX245" s="23"/>
      <c r="AY245" s="23"/>
      <c r="AZ245" s="23"/>
      <c r="BA245" s="23"/>
      <c r="BB245" s="23"/>
      <c r="BC245" s="23"/>
      <c r="BD245" s="23"/>
      <c r="BE245" s="23"/>
      <c r="BF245" s="23"/>
      <c r="BG245" s="23"/>
      <c r="BH245" s="23"/>
    </row>
    <row r="246" ht="15.75" customHeight="1">
      <c r="A246" s="45"/>
      <c r="B246" s="46" t="s">
        <v>33</v>
      </c>
      <c r="C246" s="47"/>
      <c r="D246" s="48">
        <f t="array" ref="D246:Z246">IFERROR(ROUND(D244:Z244 / $E244 * 100,0),"")</f>
        <v>300</v>
      </c>
      <c r="E246" s="49">
        <v>100.0</v>
      </c>
      <c r="F246" s="50">
        <v>96.0</v>
      </c>
      <c r="G246" s="50">
        <v>92.0</v>
      </c>
      <c r="H246" s="50">
        <v>88.0</v>
      </c>
      <c r="I246" s="50">
        <v>84.0</v>
      </c>
      <c r="J246" s="50">
        <v>80.0</v>
      </c>
      <c r="K246" s="50">
        <v>75.0</v>
      </c>
      <c r="L246" s="51">
        <v>70.0</v>
      </c>
      <c r="M246" s="51">
        <v>65.0</v>
      </c>
      <c r="N246" s="51">
        <v>60.0</v>
      </c>
      <c r="O246" s="51">
        <v>55.0</v>
      </c>
      <c r="P246" s="51">
        <v>45.0</v>
      </c>
      <c r="Q246" s="51">
        <v>35.0</v>
      </c>
      <c r="R246" s="51">
        <v>25.0</v>
      </c>
      <c r="S246" s="51">
        <v>20.0</v>
      </c>
      <c r="T246" s="51">
        <v>18.0</v>
      </c>
      <c r="U246" s="51">
        <v>16.0</v>
      </c>
      <c r="V246" s="51">
        <v>15.0</v>
      </c>
      <c r="W246" s="51">
        <v>14.0</v>
      </c>
      <c r="X246" s="51">
        <v>13.0</v>
      </c>
      <c r="Y246" s="51">
        <v>12.0</v>
      </c>
      <c r="Z246" s="52">
        <v>10.0</v>
      </c>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row>
    <row r="247" ht="15.75" customHeight="1">
      <c r="A247" s="67">
        <v>82.0</v>
      </c>
      <c r="B247" s="54" t="s">
        <v>31</v>
      </c>
      <c r="C247" s="55"/>
      <c r="D247" s="56">
        <f t="array" ref="D247">INDEX(RecipeMappedExp.csv!$B$4:$B$103,$A247,1)</f>
        <v>154280</v>
      </c>
      <c r="E247" s="57">
        <f t="array" ref="E247">IFERROR(INDEX(RecipeMappedExp.csv!$C$4:$X$103,$A247,1 + E$1),"")</f>
        <v>51426</v>
      </c>
      <c r="F247" s="58">
        <f t="array" ref="F247">IFERROR(INDEX(RecipeMappedExp.csv!$C$4:$X$103,$A247,1 + F$1),"")</f>
        <v>49369</v>
      </c>
      <c r="G247" s="58">
        <f t="array" ref="G247">IFERROR(INDEX(RecipeMappedExp.csv!$C$4:$X$103,$A247,1 + G$1),"")</f>
        <v>47312</v>
      </c>
      <c r="H247" s="58">
        <f t="array" ref="H247">IFERROR(INDEX(RecipeMappedExp.csv!$C$4:$X$103,$A247,1 + H$1),"")</f>
        <v>45255</v>
      </c>
      <c r="I247" s="59">
        <f t="array" ref="I247">IFERROR(INDEX(RecipeMappedExp.csv!$C$4:$X$103,$A247,1 + I$1),"")</f>
        <v>43198</v>
      </c>
      <c r="J247" s="58">
        <f t="array" ref="J247">IFERROR(INDEX(RecipeMappedExp.csv!$C$4:$X$103,$A247,1 + J$1),"")</f>
        <v>41141</v>
      </c>
      <c r="K247" s="58">
        <f t="array" ref="K247">IFERROR(INDEX(RecipeMappedExp.csv!$C$4:$X$103,$A247,1 + K$1),"")</f>
        <v>38570</v>
      </c>
      <c r="L247" s="60">
        <f t="array" ref="L247">IFERROR(INDEX(RecipeMappedExp.csv!$C$4:$X$103,$A247,1 + L$1),"")</f>
        <v>35998</v>
      </c>
      <c r="M247" s="59">
        <f t="array" ref="M247">IFERROR(INDEX(RecipeMappedExp.csv!$C$4:$X$103,$A247,1 + M$1),"")</f>
        <v>33427</v>
      </c>
      <c r="N247" s="60">
        <f t="array" ref="N247">IFERROR(INDEX(RecipeMappedExp.csv!$C$4:$X$103,$A247,1 + N$1),"")</f>
        <v>30856</v>
      </c>
      <c r="O247" s="60">
        <f t="array" ref="O247">IFERROR(INDEX(RecipeMappedExp.csv!$C$4:$X$103,$A247,1 + O$1),"")</f>
        <v>28284</v>
      </c>
      <c r="P247" s="60">
        <f t="array" ref="P247">IFERROR(INDEX(RecipeMappedExp.csv!$C$4:$X$103,$A247,1 + P$1),"")</f>
        <v>23142</v>
      </c>
      <c r="Q247" s="60">
        <f t="array" ref="Q247">IFERROR(INDEX(RecipeMappedExp.csv!$C$4:$X$103,$A247,1 + Q$1),"")</f>
        <v>17999</v>
      </c>
      <c r="R247" s="60">
        <f t="array" ref="R247">IFERROR(INDEX(RecipeMappedExp.csv!$C$4:$X$103,$A247,1 + R$1),"")</f>
        <v>12856</v>
      </c>
      <c r="S247" s="60">
        <f t="array" ref="S247">IFERROR(INDEX(RecipeMappedExp.csv!$C$4:$X$103,$A247,1 + S$1),"")</f>
        <v>10285</v>
      </c>
      <c r="T247" s="60">
        <f t="array" ref="T247">IFERROR(INDEX(RecipeMappedExp.csv!$C$4:$X$103,$A247,1 + T$1),"")</f>
        <v>9256</v>
      </c>
      <c r="U247" s="60">
        <f t="array" ref="U247">IFERROR(INDEX(RecipeMappedExp.csv!$C$4:$X$103,$A247,1 + U$1),"")</f>
        <v>8228</v>
      </c>
      <c r="V247" s="60">
        <f t="array" ref="V247">IFERROR(INDEX(RecipeMappedExp.csv!$C$4:$X$103,$A247,1 + V$1),"")</f>
        <v>7714</v>
      </c>
      <c r="W247" s="61">
        <f t="array" ref="W247">IFERROR(INDEX(RecipeMappedExp.csv!$C$4:$X$103,$A247,1 + W$1),"")</f>
        <v>7199</v>
      </c>
      <c r="X247" s="70">
        <f t="array" ref="X247">IFERROR(INDEX(RecipeMappedExp.csv!$C$4:$X$103,$A247,1 + X$1),"")</f>
        <v>6685</v>
      </c>
      <c r="Y247" s="68">
        <f t="array" ref="Y247">IFERROR(INDEX(RecipeMappedExp.csv!$C$4:$X$103,$A247,1 + Y$1),"")</f>
        <v>6171</v>
      </c>
      <c r="Z247" s="66">
        <f t="array" ref="Z247">IFERROR(INDEX(RecipeMappedExp.csv!$C$4:$X$103,$A247,1 + Z$1),"")</f>
        <v>5142</v>
      </c>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row>
    <row r="248" ht="15.75" customHeight="1">
      <c r="A248" s="16"/>
      <c r="B248" s="17" t="s">
        <v>32</v>
      </c>
      <c r="C248" s="18"/>
      <c r="D248" s="69">
        <f>D247</f>
        <v>154280</v>
      </c>
      <c r="E248" s="20">
        <f t="array" ref="E248:Z248">FLOOR($D247 / 3 * $E$2:$Z$2 / 100,1)</f>
        <v>51426</v>
      </c>
      <c r="F248" s="21">
        <v>49369.0</v>
      </c>
      <c r="G248" s="21">
        <v>47312.0</v>
      </c>
      <c r="H248" s="21">
        <v>45255.0</v>
      </c>
      <c r="I248" s="21">
        <v>43198.0</v>
      </c>
      <c r="J248" s="21">
        <v>41141.0</v>
      </c>
      <c r="K248" s="21">
        <v>38570.0</v>
      </c>
      <c r="L248" s="43">
        <v>35998.0</v>
      </c>
      <c r="M248" s="43">
        <v>33427.0</v>
      </c>
      <c r="N248" s="43">
        <v>30856.0</v>
      </c>
      <c r="O248" s="43">
        <v>28284.0</v>
      </c>
      <c r="P248" s="43">
        <v>23142.0</v>
      </c>
      <c r="Q248" s="43">
        <v>17999.0</v>
      </c>
      <c r="R248" s="43">
        <v>12856.0</v>
      </c>
      <c r="S248" s="43">
        <v>10285.0</v>
      </c>
      <c r="T248" s="43">
        <v>9256.0</v>
      </c>
      <c r="U248" s="43">
        <v>8228.0</v>
      </c>
      <c r="V248" s="43">
        <v>7714.0</v>
      </c>
      <c r="W248" s="43">
        <v>7199.0</v>
      </c>
      <c r="X248" s="43">
        <v>6685.0</v>
      </c>
      <c r="Y248" s="43">
        <v>6171.0</v>
      </c>
      <c r="Z248" s="44">
        <v>5142.0</v>
      </c>
      <c r="AA248" s="23" t="b">
        <f t="array" ref="AA248:AW248">IF($D248:$Z248 = $D247:$Z247,TRUE,FALSE)</f>
        <v>1</v>
      </c>
      <c r="AB248" s="23" t="b">
        <v>1</v>
      </c>
      <c r="AC248" s="23" t="b">
        <v>1</v>
      </c>
      <c r="AD248" s="23" t="b">
        <v>1</v>
      </c>
      <c r="AE248" s="23" t="b">
        <v>1</v>
      </c>
      <c r="AF248" s="23" t="b">
        <v>1</v>
      </c>
      <c r="AG248" s="23" t="b">
        <v>1</v>
      </c>
      <c r="AH248" s="23" t="b">
        <v>1</v>
      </c>
      <c r="AI248" s="23" t="b">
        <v>1</v>
      </c>
      <c r="AJ248" s="23" t="b">
        <v>1</v>
      </c>
      <c r="AK248" s="23" t="b">
        <v>1</v>
      </c>
      <c r="AL248" s="23" t="b">
        <v>1</v>
      </c>
      <c r="AM248" s="23" t="b">
        <v>1</v>
      </c>
      <c r="AN248" s="23" t="b">
        <v>1</v>
      </c>
      <c r="AO248" s="23" t="b">
        <v>1</v>
      </c>
      <c r="AP248" s="23" t="b">
        <v>1</v>
      </c>
      <c r="AQ248" s="23" t="b">
        <v>1</v>
      </c>
      <c r="AR248" s="23" t="b">
        <v>1</v>
      </c>
      <c r="AS248" s="23" t="b">
        <v>1</v>
      </c>
      <c r="AT248" s="23" t="b">
        <v>1</v>
      </c>
      <c r="AU248" s="23" t="b">
        <v>1</v>
      </c>
      <c r="AV248" s="23" t="b">
        <v>1</v>
      </c>
      <c r="AW248" s="23" t="b">
        <v>1</v>
      </c>
      <c r="AX248" s="23"/>
      <c r="AY248" s="23"/>
      <c r="AZ248" s="23"/>
      <c r="BA248" s="23"/>
      <c r="BB248" s="23"/>
      <c r="BC248" s="23"/>
      <c r="BD248" s="23"/>
      <c r="BE248" s="23"/>
      <c r="BF248" s="23"/>
      <c r="BG248" s="23"/>
      <c r="BH248" s="23"/>
    </row>
    <row r="249" ht="15.75" customHeight="1">
      <c r="A249" s="45"/>
      <c r="B249" s="46" t="s">
        <v>33</v>
      </c>
      <c r="C249" s="47"/>
      <c r="D249" s="48">
        <f t="array" ref="D249:Z249">IFERROR(ROUND(D247:Z247 / $E247 * 100,0),"")</f>
        <v>300</v>
      </c>
      <c r="E249" s="49">
        <v>100.0</v>
      </c>
      <c r="F249" s="50">
        <v>96.0</v>
      </c>
      <c r="G249" s="50">
        <v>92.0</v>
      </c>
      <c r="H249" s="50">
        <v>88.0</v>
      </c>
      <c r="I249" s="50">
        <v>84.0</v>
      </c>
      <c r="J249" s="50">
        <v>80.0</v>
      </c>
      <c r="K249" s="50">
        <v>75.0</v>
      </c>
      <c r="L249" s="51">
        <v>70.0</v>
      </c>
      <c r="M249" s="51">
        <v>65.0</v>
      </c>
      <c r="N249" s="51">
        <v>60.0</v>
      </c>
      <c r="O249" s="51">
        <v>55.0</v>
      </c>
      <c r="P249" s="51">
        <v>45.0</v>
      </c>
      <c r="Q249" s="51">
        <v>35.0</v>
      </c>
      <c r="R249" s="51">
        <v>25.0</v>
      </c>
      <c r="S249" s="51">
        <v>20.0</v>
      </c>
      <c r="T249" s="51">
        <v>18.0</v>
      </c>
      <c r="U249" s="51">
        <v>16.0</v>
      </c>
      <c r="V249" s="51">
        <v>15.0</v>
      </c>
      <c r="W249" s="51">
        <v>14.0</v>
      </c>
      <c r="X249" s="51">
        <v>13.0</v>
      </c>
      <c r="Y249" s="51">
        <v>12.0</v>
      </c>
      <c r="Z249" s="52">
        <v>10.0</v>
      </c>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row>
    <row r="250" ht="15.75" customHeight="1">
      <c r="A250" s="67">
        <v>83.0</v>
      </c>
      <c r="B250" s="54" t="s">
        <v>31</v>
      </c>
      <c r="C250" s="55"/>
      <c r="D250" s="56">
        <f t="array" ref="D250">INDEX(RecipeMappedExp.csv!$B$4:$B$103,$A250,1)</f>
        <v>157261</v>
      </c>
      <c r="E250" s="57">
        <f t="array" ref="E250">IFERROR(INDEX(RecipeMappedExp.csv!$C$4:$X$103,$A250,1 + E$1),"")</f>
        <v>52420</v>
      </c>
      <c r="F250" s="58">
        <f t="array" ref="F250">IFERROR(INDEX(RecipeMappedExp.csv!$C$4:$X$103,$A250,1 + F$1),"")</f>
        <v>50323</v>
      </c>
      <c r="G250" s="58">
        <f t="array" ref="G250">IFERROR(INDEX(RecipeMappedExp.csv!$C$4:$X$103,$A250,1 + G$1),"")</f>
        <v>48226</v>
      </c>
      <c r="H250" s="58">
        <f t="array" ref="H250">IFERROR(INDEX(RecipeMappedExp.csv!$C$4:$X$103,$A250,1 + H$1),"")</f>
        <v>46129</v>
      </c>
      <c r="I250" s="59">
        <f t="array" ref="I250">IFERROR(INDEX(RecipeMappedExp.csv!$C$4:$X$103,$A250,1 + I$1),"")</f>
        <v>44033</v>
      </c>
      <c r="J250" s="58">
        <f t="array" ref="J250">IFERROR(INDEX(RecipeMappedExp.csv!$C$4:$X$103,$A250,1 + J$1),"")</f>
        <v>41936</v>
      </c>
      <c r="K250" s="58">
        <f t="array" ref="K250">IFERROR(INDEX(RecipeMappedExp.csv!$C$4:$X$103,$A250,1 + K$1),"")</f>
        <v>39315</v>
      </c>
      <c r="L250" s="60">
        <f t="array" ref="L250">IFERROR(INDEX(RecipeMappedExp.csv!$C$4:$X$103,$A250,1 + L$1),"")</f>
        <v>36694</v>
      </c>
      <c r="M250" s="59">
        <f t="array" ref="M250">IFERROR(INDEX(RecipeMappedExp.csv!$C$4:$X$103,$A250,1 + M$1),"")</f>
        <v>34073</v>
      </c>
      <c r="N250" s="60">
        <f t="array" ref="N250">IFERROR(INDEX(RecipeMappedExp.csv!$C$4:$X$103,$A250,1 + N$1),"")</f>
        <v>31452</v>
      </c>
      <c r="O250" s="60">
        <f t="array" ref="O250">IFERROR(INDEX(RecipeMappedExp.csv!$C$4:$X$103,$A250,1 + O$1),"")</f>
        <v>28831</v>
      </c>
      <c r="P250" s="60">
        <f t="array" ref="P250">IFERROR(INDEX(RecipeMappedExp.csv!$C$4:$X$103,$A250,1 + P$1),"")</f>
        <v>23589</v>
      </c>
      <c r="Q250" s="60">
        <f t="array" ref="Q250">IFERROR(INDEX(RecipeMappedExp.csv!$C$4:$X$103,$A250,1 + Q$1),"")</f>
        <v>18347</v>
      </c>
      <c r="R250" s="60">
        <f t="array" ref="R250">IFERROR(INDEX(RecipeMappedExp.csv!$C$4:$X$103,$A250,1 + R$1),"")</f>
        <v>13105</v>
      </c>
      <c r="S250" s="60">
        <f t="array" ref="S250">IFERROR(INDEX(RecipeMappedExp.csv!$C$4:$X$103,$A250,1 + S$1),"")</f>
        <v>10484</v>
      </c>
      <c r="T250" s="60">
        <f t="array" ref="T250">IFERROR(INDEX(RecipeMappedExp.csv!$C$4:$X$103,$A250,1 + T$1),"")</f>
        <v>9435</v>
      </c>
      <c r="U250" s="60">
        <f t="array" ref="U250">IFERROR(INDEX(RecipeMappedExp.csv!$C$4:$X$103,$A250,1 + U$1),"")</f>
        <v>8387</v>
      </c>
      <c r="V250" s="60">
        <f t="array" ref="V250">IFERROR(INDEX(RecipeMappedExp.csv!$C$4:$X$103,$A250,1 + V$1),"")</f>
        <v>7863</v>
      </c>
      <c r="W250" s="71">
        <f t="array" ref="W250">IFERROR(INDEX(RecipeMappedExp.csv!$C$4:$X$103,$A250,1 + W$1),"")</f>
        <v>7338</v>
      </c>
      <c r="X250" s="70">
        <f t="array" ref="X250">IFERROR(INDEX(RecipeMappedExp.csv!$C$4:$X$103,$A250,1 + X$1),"")</f>
        <v>6814</v>
      </c>
      <c r="Y250" s="68">
        <f t="array" ref="Y250">IFERROR(INDEX(RecipeMappedExp.csv!$C$4:$X$103,$A250,1 + Y$1),"")</f>
        <v>6290</v>
      </c>
      <c r="Z250" s="66">
        <f t="array" ref="Z250">IFERROR(INDEX(RecipeMappedExp.csv!$C$4:$X$103,$A250,1 + Z$1),"")</f>
        <v>5242</v>
      </c>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row>
    <row r="251" ht="15.75" customHeight="1">
      <c r="A251" s="16"/>
      <c r="B251" s="17" t="s">
        <v>32</v>
      </c>
      <c r="C251" s="18"/>
      <c r="D251" s="69">
        <f>D250</f>
        <v>157261</v>
      </c>
      <c r="E251" s="20">
        <f t="array" ref="E251:Z251">FLOOR($D250 / 3 * $E$2:$Z$2 / 100,1)</f>
        <v>52420</v>
      </c>
      <c r="F251" s="21">
        <v>50323.0</v>
      </c>
      <c r="G251" s="21">
        <v>48226.0</v>
      </c>
      <c r="H251" s="21">
        <v>46129.0</v>
      </c>
      <c r="I251" s="21">
        <v>44033.0</v>
      </c>
      <c r="J251" s="21">
        <v>41936.0</v>
      </c>
      <c r="K251" s="21">
        <v>39315.0</v>
      </c>
      <c r="L251" s="43">
        <v>36694.0</v>
      </c>
      <c r="M251" s="43">
        <v>34073.0</v>
      </c>
      <c r="N251" s="43">
        <v>31452.0</v>
      </c>
      <c r="O251" s="43">
        <v>28831.0</v>
      </c>
      <c r="P251" s="43">
        <v>23589.0</v>
      </c>
      <c r="Q251" s="43">
        <v>18347.0</v>
      </c>
      <c r="R251" s="43">
        <v>13105.0</v>
      </c>
      <c r="S251" s="43">
        <v>10484.0</v>
      </c>
      <c r="T251" s="43">
        <v>9435.0</v>
      </c>
      <c r="U251" s="43">
        <v>8387.0</v>
      </c>
      <c r="V251" s="43">
        <v>7863.0</v>
      </c>
      <c r="W251" s="43">
        <v>7338.0</v>
      </c>
      <c r="X251" s="43">
        <v>6814.0</v>
      </c>
      <c r="Y251" s="43">
        <v>6290.0</v>
      </c>
      <c r="Z251" s="44">
        <v>5242.0</v>
      </c>
      <c r="AA251" s="23" t="b">
        <f t="array" ref="AA251:AW251">IF($D251:$Z251 = $D250:$Z250,TRUE,FALSE)</f>
        <v>1</v>
      </c>
      <c r="AB251" s="23" t="b">
        <v>1</v>
      </c>
      <c r="AC251" s="23" t="b">
        <v>1</v>
      </c>
      <c r="AD251" s="23" t="b">
        <v>1</v>
      </c>
      <c r="AE251" s="23" t="b">
        <v>1</v>
      </c>
      <c r="AF251" s="23" t="b">
        <v>1</v>
      </c>
      <c r="AG251" s="23" t="b">
        <v>1</v>
      </c>
      <c r="AH251" s="23" t="b">
        <v>1</v>
      </c>
      <c r="AI251" s="23" t="b">
        <v>1</v>
      </c>
      <c r="AJ251" s="23" t="b">
        <v>1</v>
      </c>
      <c r="AK251" s="23" t="b">
        <v>1</v>
      </c>
      <c r="AL251" s="23" t="b">
        <v>1</v>
      </c>
      <c r="AM251" s="23" t="b">
        <v>1</v>
      </c>
      <c r="AN251" s="23" t="b">
        <v>1</v>
      </c>
      <c r="AO251" s="23" t="b">
        <v>1</v>
      </c>
      <c r="AP251" s="23" t="b">
        <v>1</v>
      </c>
      <c r="AQ251" s="23" t="b">
        <v>1</v>
      </c>
      <c r="AR251" s="23" t="b">
        <v>1</v>
      </c>
      <c r="AS251" s="23" t="b">
        <v>1</v>
      </c>
      <c r="AT251" s="23" t="b">
        <v>1</v>
      </c>
      <c r="AU251" s="23" t="b">
        <v>1</v>
      </c>
      <c r="AV251" s="23" t="b">
        <v>1</v>
      </c>
      <c r="AW251" s="23" t="b">
        <v>1</v>
      </c>
      <c r="AX251" s="23"/>
      <c r="AY251" s="23"/>
      <c r="AZ251" s="23"/>
      <c r="BA251" s="23"/>
      <c r="BB251" s="23"/>
      <c r="BC251" s="23"/>
      <c r="BD251" s="23"/>
      <c r="BE251" s="23"/>
      <c r="BF251" s="23"/>
      <c r="BG251" s="23"/>
      <c r="BH251" s="23"/>
    </row>
    <row r="252" ht="15.75" customHeight="1">
      <c r="A252" s="45"/>
      <c r="B252" s="46" t="s">
        <v>33</v>
      </c>
      <c r="C252" s="47"/>
      <c r="D252" s="48">
        <f t="array" ref="D252:Z252">IFERROR(ROUND(D250:Z250 / $E250 * 100,0),"")</f>
        <v>300</v>
      </c>
      <c r="E252" s="49">
        <v>100.0</v>
      </c>
      <c r="F252" s="50">
        <v>96.0</v>
      </c>
      <c r="G252" s="50">
        <v>92.0</v>
      </c>
      <c r="H252" s="50">
        <v>88.0</v>
      </c>
      <c r="I252" s="50">
        <v>84.0</v>
      </c>
      <c r="J252" s="50">
        <v>80.0</v>
      </c>
      <c r="K252" s="50">
        <v>75.0</v>
      </c>
      <c r="L252" s="51">
        <v>70.0</v>
      </c>
      <c r="M252" s="51">
        <v>65.0</v>
      </c>
      <c r="N252" s="51">
        <v>60.0</v>
      </c>
      <c r="O252" s="51">
        <v>55.0</v>
      </c>
      <c r="P252" s="51">
        <v>45.0</v>
      </c>
      <c r="Q252" s="51">
        <v>35.0</v>
      </c>
      <c r="R252" s="51">
        <v>25.0</v>
      </c>
      <c r="S252" s="51">
        <v>20.0</v>
      </c>
      <c r="T252" s="51">
        <v>18.0</v>
      </c>
      <c r="U252" s="51">
        <v>16.0</v>
      </c>
      <c r="V252" s="51">
        <v>15.0</v>
      </c>
      <c r="W252" s="51">
        <v>14.0</v>
      </c>
      <c r="X252" s="51">
        <v>13.0</v>
      </c>
      <c r="Y252" s="51">
        <v>12.0</v>
      </c>
      <c r="Z252" s="52">
        <v>10.0</v>
      </c>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row>
    <row r="253" ht="15.75" customHeight="1">
      <c r="A253" s="67">
        <v>84.0</v>
      </c>
      <c r="B253" s="54" t="s">
        <v>31</v>
      </c>
      <c r="C253" s="55"/>
      <c r="D253" s="56">
        <f t="array" ref="D253">INDEX(RecipeMappedExp.csv!$B$4:$B$103,$A253,1)</f>
        <v>175221</v>
      </c>
      <c r="E253" s="57">
        <f t="array" ref="E253">IFERROR(INDEX(RecipeMappedExp.csv!$C$4:$X$103,$A253,1 + E$1),"")</f>
        <v>58407</v>
      </c>
      <c r="F253" s="58">
        <f t="array" ref="F253">IFERROR(INDEX(RecipeMappedExp.csv!$C$4:$X$103,$A253,1 + F$1),"")</f>
        <v>56070</v>
      </c>
      <c r="G253" s="58">
        <f t="array" ref="G253">IFERROR(INDEX(RecipeMappedExp.csv!$C$4:$X$103,$A253,1 + G$1),"")</f>
        <v>53734</v>
      </c>
      <c r="H253" s="58">
        <f t="array" ref="H253">IFERROR(INDEX(RecipeMappedExp.csv!$C$4:$X$103,$A253,1 + H$1),"")</f>
        <v>51398</v>
      </c>
      <c r="I253" s="59">
        <f t="array" ref="I253">IFERROR(INDEX(RecipeMappedExp.csv!$C$4:$X$103,$A253,1 + I$1),"")</f>
        <v>49061</v>
      </c>
      <c r="J253" s="58">
        <f t="array" ref="J253">IFERROR(INDEX(RecipeMappedExp.csv!$C$4:$X$103,$A253,1 + J$1),"")</f>
        <v>46725</v>
      </c>
      <c r="K253" s="58">
        <f t="array" ref="K253">IFERROR(INDEX(RecipeMappedExp.csv!$C$4:$X$103,$A253,1 + K$1),"")</f>
        <v>43805</v>
      </c>
      <c r="L253" s="60">
        <f t="array" ref="L253">IFERROR(INDEX(RecipeMappedExp.csv!$C$4:$X$103,$A253,1 + L$1),"")</f>
        <v>40884</v>
      </c>
      <c r="M253" s="59">
        <f t="array" ref="M253">IFERROR(INDEX(RecipeMappedExp.csv!$C$4:$X$103,$A253,1 + M$1),"")</f>
        <v>37964</v>
      </c>
      <c r="N253" s="60">
        <f t="array" ref="N253">IFERROR(INDEX(RecipeMappedExp.csv!$C$4:$X$103,$A253,1 + N$1),"")</f>
        <v>35044</v>
      </c>
      <c r="O253" s="60">
        <f t="array" ref="O253">IFERROR(INDEX(RecipeMappedExp.csv!$C$4:$X$103,$A253,1 + O$1),"")</f>
        <v>32123</v>
      </c>
      <c r="P253" s="60">
        <f t="array" ref="P253">IFERROR(INDEX(RecipeMappedExp.csv!$C$4:$X$103,$A253,1 + P$1),"")</f>
        <v>26283</v>
      </c>
      <c r="Q253" s="60">
        <f t="array" ref="Q253">IFERROR(INDEX(RecipeMappedExp.csv!$C$4:$X$103,$A253,1 + Q$1),"")</f>
        <v>20442</v>
      </c>
      <c r="R253" s="60">
        <f t="array" ref="R253">IFERROR(INDEX(RecipeMappedExp.csv!$C$4:$X$103,$A253,1 + R$1),"")</f>
        <v>14601</v>
      </c>
      <c r="S253" s="60">
        <f t="array" ref="S253">IFERROR(INDEX(RecipeMappedExp.csv!$C$4:$X$103,$A253,1 + S$1),"")</f>
        <v>11681</v>
      </c>
      <c r="T253" s="60">
        <f t="array" ref="T253">IFERROR(INDEX(RecipeMappedExp.csv!$C$4:$X$103,$A253,1 + T$1),"")</f>
        <v>10513</v>
      </c>
      <c r="U253" s="60">
        <f t="array" ref="U253">IFERROR(INDEX(RecipeMappedExp.csv!$C$4:$X$103,$A253,1 + U$1),"")</f>
        <v>9345</v>
      </c>
      <c r="V253" s="70">
        <f t="array" ref="V253">IFERROR(INDEX(RecipeMappedExp.csv!$C$4:$X$103,$A253,1 + V$1),"")</f>
        <v>8761</v>
      </c>
      <c r="W253" s="71">
        <f t="array" ref="W253">IFERROR(INDEX(RecipeMappedExp.csv!$C$4:$X$103,$A253,1 + W$1),"")</f>
        <v>8176</v>
      </c>
      <c r="X253" s="70">
        <f t="array" ref="X253">IFERROR(INDEX(RecipeMappedExp.csv!$C$4:$X$103,$A253,1 + X$1),"")</f>
        <v>7592</v>
      </c>
      <c r="Y253" s="68">
        <f t="array" ref="Y253">IFERROR(INDEX(RecipeMappedExp.csv!$C$4:$X$103,$A253,1 + Y$1),"")</f>
        <v>7008</v>
      </c>
      <c r="Z253" s="66">
        <f t="array" ref="Z253">IFERROR(INDEX(RecipeMappedExp.csv!$C$4:$X$103,$A253,1 + Z$1),"")</f>
        <v>5840</v>
      </c>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row>
    <row r="254" ht="15.75" customHeight="1">
      <c r="A254" s="16"/>
      <c r="B254" s="17" t="s">
        <v>32</v>
      </c>
      <c r="C254" s="18"/>
      <c r="D254" s="42">
        <f>D253</f>
        <v>175221</v>
      </c>
      <c r="E254" s="20">
        <f t="array" ref="E254:Z254">FLOOR($D253 / 3 * $E$2:$Z$2 / 100,1)</f>
        <v>58407</v>
      </c>
      <c r="F254" s="21">
        <v>56070.0</v>
      </c>
      <c r="G254" s="21">
        <v>53734.0</v>
      </c>
      <c r="H254" s="21">
        <v>51398.0</v>
      </c>
      <c r="I254" s="21">
        <v>49061.0</v>
      </c>
      <c r="J254" s="21">
        <v>46725.0</v>
      </c>
      <c r="K254" s="21">
        <v>43805.0</v>
      </c>
      <c r="L254" s="43">
        <v>40884.0</v>
      </c>
      <c r="M254" s="43">
        <v>37964.0</v>
      </c>
      <c r="N254" s="43">
        <v>35044.0</v>
      </c>
      <c r="O254" s="43">
        <v>32123.0</v>
      </c>
      <c r="P254" s="43">
        <v>26283.0</v>
      </c>
      <c r="Q254" s="43">
        <v>20442.0</v>
      </c>
      <c r="R254" s="43">
        <v>14601.0</v>
      </c>
      <c r="S254" s="43">
        <v>11681.0</v>
      </c>
      <c r="T254" s="43">
        <v>10513.0</v>
      </c>
      <c r="U254" s="43">
        <v>9345.0</v>
      </c>
      <c r="V254" s="43">
        <v>8761.0</v>
      </c>
      <c r="W254" s="43">
        <v>8176.0</v>
      </c>
      <c r="X254" s="43">
        <v>7592.0</v>
      </c>
      <c r="Y254" s="43">
        <v>7008.0</v>
      </c>
      <c r="Z254" s="44">
        <v>5840.0</v>
      </c>
      <c r="AA254" s="23" t="b">
        <f t="array" ref="AA254:AW254">IF($D254:$Z254 = $D253:$Z253,TRUE,FALSE)</f>
        <v>1</v>
      </c>
      <c r="AB254" s="23" t="b">
        <v>1</v>
      </c>
      <c r="AC254" s="23" t="b">
        <v>1</v>
      </c>
      <c r="AD254" s="23" t="b">
        <v>1</v>
      </c>
      <c r="AE254" s="23" t="b">
        <v>1</v>
      </c>
      <c r="AF254" s="23" t="b">
        <v>1</v>
      </c>
      <c r="AG254" s="23" t="b">
        <v>1</v>
      </c>
      <c r="AH254" s="23" t="b">
        <v>1</v>
      </c>
      <c r="AI254" s="23" t="b">
        <v>1</v>
      </c>
      <c r="AJ254" s="23" t="b">
        <v>1</v>
      </c>
      <c r="AK254" s="23" t="b">
        <v>1</v>
      </c>
      <c r="AL254" s="23" t="b">
        <v>1</v>
      </c>
      <c r="AM254" s="23" t="b">
        <v>1</v>
      </c>
      <c r="AN254" s="23" t="b">
        <v>1</v>
      </c>
      <c r="AO254" s="23" t="b">
        <v>1</v>
      </c>
      <c r="AP254" s="23" t="b">
        <v>1</v>
      </c>
      <c r="AQ254" s="23" t="b">
        <v>1</v>
      </c>
      <c r="AR254" s="23" t="b">
        <v>1</v>
      </c>
      <c r="AS254" s="23" t="b">
        <v>1</v>
      </c>
      <c r="AT254" s="23" t="b">
        <v>1</v>
      </c>
      <c r="AU254" s="23" t="b">
        <v>1</v>
      </c>
      <c r="AV254" s="23" t="b">
        <v>1</v>
      </c>
      <c r="AW254" s="23" t="b">
        <v>1</v>
      </c>
      <c r="AX254" s="23"/>
      <c r="AY254" s="23"/>
      <c r="AZ254" s="23"/>
      <c r="BA254" s="23"/>
      <c r="BB254" s="23"/>
      <c r="BC254" s="23"/>
      <c r="BD254" s="23"/>
      <c r="BE254" s="23"/>
      <c r="BF254" s="23"/>
      <c r="BG254" s="23"/>
      <c r="BH254" s="23"/>
    </row>
    <row r="255" ht="15.75" customHeight="1">
      <c r="A255" s="45"/>
      <c r="B255" s="46" t="s">
        <v>33</v>
      </c>
      <c r="C255" s="47"/>
      <c r="D255" s="48">
        <f t="array" ref="D255:Z255">IFERROR(ROUND(D253:Z253 / $E253 * 100,0),"")</f>
        <v>300</v>
      </c>
      <c r="E255" s="49">
        <v>100.0</v>
      </c>
      <c r="F255" s="50">
        <v>96.0</v>
      </c>
      <c r="G255" s="50">
        <v>92.0</v>
      </c>
      <c r="H255" s="50">
        <v>88.0</v>
      </c>
      <c r="I255" s="50">
        <v>84.0</v>
      </c>
      <c r="J255" s="50">
        <v>80.0</v>
      </c>
      <c r="K255" s="50">
        <v>75.0</v>
      </c>
      <c r="L255" s="51">
        <v>70.0</v>
      </c>
      <c r="M255" s="51">
        <v>65.0</v>
      </c>
      <c r="N255" s="51">
        <v>60.0</v>
      </c>
      <c r="O255" s="51">
        <v>55.0</v>
      </c>
      <c r="P255" s="51">
        <v>45.0</v>
      </c>
      <c r="Q255" s="51">
        <v>35.0</v>
      </c>
      <c r="R255" s="51">
        <v>25.0</v>
      </c>
      <c r="S255" s="51">
        <v>20.0</v>
      </c>
      <c r="T255" s="51">
        <v>18.0</v>
      </c>
      <c r="U255" s="51">
        <v>16.0</v>
      </c>
      <c r="V255" s="51">
        <v>15.0</v>
      </c>
      <c r="W255" s="51">
        <v>14.0</v>
      </c>
      <c r="X255" s="51">
        <v>13.0</v>
      </c>
      <c r="Y255" s="51">
        <v>12.0</v>
      </c>
      <c r="Z255" s="52">
        <v>10.0</v>
      </c>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row>
    <row r="256" ht="15.75" customHeight="1">
      <c r="A256" s="67">
        <v>85.0</v>
      </c>
      <c r="B256" s="54" t="s">
        <v>31</v>
      </c>
      <c r="C256" s="55"/>
      <c r="D256" s="56">
        <f t="array" ref="D256">INDEX(RecipeMappedExp.csv!$B$4:$B$103,$A256,1)</f>
        <v>182593</v>
      </c>
      <c r="E256" s="57">
        <f t="array" ref="E256">IFERROR(INDEX(RecipeMappedExp.csv!$C$4:$X$103,$A256,1 + E$1),"")</f>
        <v>60864</v>
      </c>
      <c r="F256" s="58">
        <f t="array" ref="F256">IFERROR(INDEX(RecipeMappedExp.csv!$C$4:$X$103,$A256,1 + F$1),"")</f>
        <v>58429</v>
      </c>
      <c r="G256" s="58">
        <f t="array" ref="G256">IFERROR(INDEX(RecipeMappedExp.csv!$C$4:$X$103,$A256,1 + G$1),"")</f>
        <v>55995</v>
      </c>
      <c r="H256" s="58">
        <f t="array" ref="H256">IFERROR(INDEX(RecipeMappedExp.csv!$C$4:$X$103,$A256,1 + H$1),"")</f>
        <v>53560</v>
      </c>
      <c r="I256" s="59">
        <f t="array" ref="I256">IFERROR(INDEX(RecipeMappedExp.csv!$C$4:$X$103,$A256,1 + I$1),"")</f>
        <v>51126</v>
      </c>
      <c r="J256" s="58">
        <f t="array" ref="J256">IFERROR(INDEX(RecipeMappedExp.csv!$C$4:$X$103,$A256,1 + J$1),"")</f>
        <v>48691</v>
      </c>
      <c r="K256" s="58">
        <f t="array" ref="K256">IFERROR(INDEX(RecipeMappedExp.csv!$C$4:$X$103,$A256,1 + K$1),"")</f>
        <v>45648</v>
      </c>
      <c r="L256" s="60">
        <f t="array" ref="L256">IFERROR(INDEX(RecipeMappedExp.csv!$C$4:$X$103,$A256,1 + L$1),"")</f>
        <v>42605</v>
      </c>
      <c r="M256" s="59">
        <f t="array" ref="M256">IFERROR(INDEX(RecipeMappedExp.csv!$C$4:$X$103,$A256,1 + M$1),"")</f>
        <v>39561</v>
      </c>
      <c r="N256" s="60">
        <f t="array" ref="N256">IFERROR(INDEX(RecipeMappedExp.csv!$C$4:$X$103,$A256,1 + N$1),"")</f>
        <v>36518</v>
      </c>
      <c r="O256" s="60">
        <f t="array" ref="O256">IFERROR(INDEX(RecipeMappedExp.csv!$C$4:$X$103,$A256,1 + O$1),"")</f>
        <v>33475</v>
      </c>
      <c r="P256" s="60">
        <f t="array" ref="P256">IFERROR(INDEX(RecipeMappedExp.csv!$C$4:$X$103,$A256,1 + P$1),"")</f>
        <v>27388</v>
      </c>
      <c r="Q256" s="60">
        <f t="array" ref="Q256">IFERROR(INDEX(RecipeMappedExp.csv!$C$4:$X$103,$A256,1 + Q$1),"")</f>
        <v>21302</v>
      </c>
      <c r="R256" s="60">
        <f t="array" ref="R256">IFERROR(INDEX(RecipeMappedExp.csv!$C$4:$X$103,$A256,1 + R$1),"")</f>
        <v>15216</v>
      </c>
      <c r="S256" s="60">
        <f t="array" ref="S256">IFERROR(INDEX(RecipeMappedExp.csv!$C$4:$X$103,$A256,1 + S$1),"")</f>
        <v>12172</v>
      </c>
      <c r="T256" s="60">
        <f t="array" ref="T256">IFERROR(INDEX(RecipeMappedExp.csv!$C$4:$X$103,$A256,1 + T$1),"")</f>
        <v>10955</v>
      </c>
      <c r="U256" s="70">
        <f t="array" ref="U256">IFERROR(INDEX(RecipeMappedExp.csv!$C$4:$X$103,$A256,1 + U$1),"")</f>
        <v>9738</v>
      </c>
      <c r="V256" s="70">
        <f t="array" ref="V256">IFERROR(INDEX(RecipeMappedExp.csv!$C$4:$X$103,$A256,1 + V$1),"")</f>
        <v>9129</v>
      </c>
      <c r="W256" s="71">
        <f t="array" ref="W256">IFERROR(INDEX(RecipeMappedExp.csv!$C$4:$X$103,$A256,1 + W$1),"")</f>
        <v>8521</v>
      </c>
      <c r="X256" s="70">
        <f t="array" ref="X256">IFERROR(INDEX(RecipeMappedExp.csv!$C$4:$X$103,$A256,1 + X$1),"")</f>
        <v>7912</v>
      </c>
      <c r="Y256" s="68">
        <f t="array" ref="Y256">IFERROR(INDEX(RecipeMappedExp.csv!$C$4:$X$103,$A256,1 + Y$1),"")</f>
        <v>7303</v>
      </c>
      <c r="Z256" s="66">
        <f t="array" ref="Z256">IFERROR(INDEX(RecipeMappedExp.csv!$C$4:$X$103,$A256,1 + Z$1),"")</f>
        <v>6086</v>
      </c>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row>
    <row r="257" ht="15.75" customHeight="1">
      <c r="A257" s="16"/>
      <c r="B257" s="17" t="s">
        <v>32</v>
      </c>
      <c r="C257" s="18"/>
      <c r="D257" s="69">
        <f>D256</f>
        <v>182593</v>
      </c>
      <c r="E257" s="20">
        <f t="array" ref="E257:Z257">FLOOR($D256 / 3 * $E$2:$Z$2 / 100,1)</f>
        <v>60864</v>
      </c>
      <c r="F257" s="21">
        <v>58429.0</v>
      </c>
      <c r="G257" s="21">
        <v>55995.0</v>
      </c>
      <c r="H257" s="21">
        <v>53560.0</v>
      </c>
      <c r="I257" s="21">
        <v>51126.0</v>
      </c>
      <c r="J257" s="21">
        <v>48691.0</v>
      </c>
      <c r="K257" s="21">
        <v>45648.0</v>
      </c>
      <c r="L257" s="43">
        <v>42605.0</v>
      </c>
      <c r="M257" s="43">
        <v>39561.0</v>
      </c>
      <c r="N257" s="43">
        <v>36518.0</v>
      </c>
      <c r="O257" s="43">
        <v>33475.0</v>
      </c>
      <c r="P257" s="43">
        <v>27388.0</v>
      </c>
      <c r="Q257" s="43">
        <v>21302.0</v>
      </c>
      <c r="R257" s="43">
        <v>15216.0</v>
      </c>
      <c r="S257" s="43">
        <v>12172.0</v>
      </c>
      <c r="T257" s="43">
        <v>10955.0</v>
      </c>
      <c r="U257" s="43">
        <v>9738.0</v>
      </c>
      <c r="V257" s="43">
        <v>9129.0</v>
      </c>
      <c r="W257" s="43">
        <v>8521.0</v>
      </c>
      <c r="X257" s="43">
        <v>7912.0</v>
      </c>
      <c r="Y257" s="43">
        <v>7303.0</v>
      </c>
      <c r="Z257" s="44">
        <v>6086.0</v>
      </c>
      <c r="AA257" s="23" t="b">
        <f t="array" ref="AA257:AW257">IF($D257:$Z257 = $D256:$Z256,TRUE,FALSE)</f>
        <v>1</v>
      </c>
      <c r="AB257" s="23" t="b">
        <v>1</v>
      </c>
      <c r="AC257" s="23" t="b">
        <v>1</v>
      </c>
      <c r="AD257" s="23" t="b">
        <v>1</v>
      </c>
      <c r="AE257" s="23" t="b">
        <v>1</v>
      </c>
      <c r="AF257" s="23" t="b">
        <v>1</v>
      </c>
      <c r="AG257" s="23" t="b">
        <v>1</v>
      </c>
      <c r="AH257" s="23" t="b">
        <v>1</v>
      </c>
      <c r="AI257" s="23" t="b">
        <v>1</v>
      </c>
      <c r="AJ257" s="23" t="b">
        <v>1</v>
      </c>
      <c r="AK257" s="23" t="b">
        <v>1</v>
      </c>
      <c r="AL257" s="23" t="b">
        <v>1</v>
      </c>
      <c r="AM257" s="23" t="b">
        <v>1</v>
      </c>
      <c r="AN257" s="23" t="b">
        <v>1</v>
      </c>
      <c r="AO257" s="23" t="b">
        <v>1</v>
      </c>
      <c r="AP257" s="23" t="b">
        <v>1</v>
      </c>
      <c r="AQ257" s="23" t="b">
        <v>1</v>
      </c>
      <c r="AR257" s="23" t="b">
        <v>1</v>
      </c>
      <c r="AS257" s="23" t="b">
        <v>1</v>
      </c>
      <c r="AT257" s="23" t="b">
        <v>1</v>
      </c>
      <c r="AU257" s="23" t="b">
        <v>1</v>
      </c>
      <c r="AV257" s="23" t="b">
        <v>1</v>
      </c>
      <c r="AW257" s="23" t="b">
        <v>1</v>
      </c>
      <c r="AX257" s="23"/>
      <c r="AY257" s="23"/>
      <c r="AZ257" s="23"/>
      <c r="BA257" s="23"/>
      <c r="BB257" s="23"/>
      <c r="BC257" s="23"/>
      <c r="BD257" s="23"/>
      <c r="BE257" s="23"/>
      <c r="BF257" s="23"/>
      <c r="BG257" s="23"/>
      <c r="BH257" s="23"/>
    </row>
    <row r="258" ht="15.75" customHeight="1">
      <c r="A258" s="45"/>
      <c r="B258" s="46" t="s">
        <v>33</v>
      </c>
      <c r="C258" s="47"/>
      <c r="D258" s="48">
        <f t="array" ref="D258:Z258">IFERROR(ROUND(D256:Z256 / $E256 * 100,0),"")</f>
        <v>300</v>
      </c>
      <c r="E258" s="49">
        <v>100.0</v>
      </c>
      <c r="F258" s="50">
        <v>96.0</v>
      </c>
      <c r="G258" s="50">
        <v>92.0</v>
      </c>
      <c r="H258" s="50">
        <v>88.0</v>
      </c>
      <c r="I258" s="50">
        <v>84.0</v>
      </c>
      <c r="J258" s="50">
        <v>80.0</v>
      </c>
      <c r="K258" s="50">
        <v>75.0</v>
      </c>
      <c r="L258" s="51">
        <v>70.0</v>
      </c>
      <c r="M258" s="51">
        <v>65.0</v>
      </c>
      <c r="N258" s="51">
        <v>60.0</v>
      </c>
      <c r="O258" s="51">
        <v>55.0</v>
      </c>
      <c r="P258" s="51">
        <v>45.0</v>
      </c>
      <c r="Q258" s="51">
        <v>35.0</v>
      </c>
      <c r="R258" s="51">
        <v>25.0</v>
      </c>
      <c r="S258" s="51">
        <v>20.0</v>
      </c>
      <c r="T258" s="51">
        <v>18.0</v>
      </c>
      <c r="U258" s="51">
        <v>16.0</v>
      </c>
      <c r="V258" s="51">
        <v>15.0</v>
      </c>
      <c r="W258" s="51">
        <v>14.0</v>
      </c>
      <c r="X258" s="51">
        <v>13.0</v>
      </c>
      <c r="Y258" s="51">
        <v>12.0</v>
      </c>
      <c r="Z258" s="52">
        <v>10.0</v>
      </c>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row>
    <row r="259" ht="15.75" customHeight="1">
      <c r="A259" s="67">
        <v>86.0</v>
      </c>
      <c r="B259" s="54" t="s">
        <v>31</v>
      </c>
      <c r="C259" s="55"/>
      <c r="D259" s="56">
        <f t="array" ref="D259">INDEX(RecipeMappedExp.csv!$B$4:$B$103,$A259,1)</f>
        <v>202532</v>
      </c>
      <c r="E259" s="57">
        <f t="array" ref="E259">IFERROR(INDEX(RecipeMappedExp.csv!$C$4:$X$103,$A259,1 + E$1),"")</f>
        <v>67510</v>
      </c>
      <c r="F259" s="58">
        <f t="array" ref="F259">IFERROR(INDEX(RecipeMappedExp.csv!$C$4:$X$103,$A259,1 + F$1),"")</f>
        <v>64810</v>
      </c>
      <c r="G259" s="58">
        <f t="array" ref="G259">IFERROR(INDEX(RecipeMappedExp.csv!$C$4:$X$103,$A259,1 + G$1),"")</f>
        <v>62109</v>
      </c>
      <c r="H259" s="58">
        <f t="array" ref="H259">IFERROR(INDEX(RecipeMappedExp.csv!$C$4:$X$103,$A259,1 + H$1),"")</f>
        <v>59409</v>
      </c>
      <c r="I259" s="59">
        <f t="array" ref="I259">IFERROR(INDEX(RecipeMappedExp.csv!$C$4:$X$103,$A259,1 + I$1),"")</f>
        <v>56708</v>
      </c>
      <c r="J259" s="58">
        <f t="array" ref="J259">IFERROR(INDEX(RecipeMappedExp.csv!$C$4:$X$103,$A259,1 + J$1),"")</f>
        <v>54008</v>
      </c>
      <c r="K259" s="58">
        <f t="array" ref="K259">IFERROR(INDEX(RecipeMappedExp.csv!$C$4:$X$103,$A259,1 + K$1),"")</f>
        <v>50633</v>
      </c>
      <c r="L259" s="60">
        <f t="array" ref="L259">IFERROR(INDEX(RecipeMappedExp.csv!$C$4:$X$103,$A259,1 + L$1),"")</f>
        <v>47257</v>
      </c>
      <c r="M259" s="59">
        <f t="array" ref="M259">IFERROR(INDEX(RecipeMappedExp.csv!$C$4:$X$103,$A259,1 + M$1),"")</f>
        <v>43881</v>
      </c>
      <c r="N259" s="60">
        <f t="array" ref="N259">IFERROR(INDEX(RecipeMappedExp.csv!$C$4:$X$103,$A259,1 + N$1),"")</f>
        <v>40506</v>
      </c>
      <c r="O259" s="60">
        <f t="array" ref="O259">IFERROR(INDEX(RecipeMappedExp.csv!$C$4:$X$103,$A259,1 + O$1),"")</f>
        <v>37130</v>
      </c>
      <c r="P259" s="60">
        <f t="array" ref="P259">IFERROR(INDEX(RecipeMappedExp.csv!$C$4:$X$103,$A259,1 + P$1),"")</f>
        <v>30379</v>
      </c>
      <c r="Q259" s="60">
        <f t="array" ref="Q259">IFERROR(INDEX(RecipeMappedExp.csv!$C$4:$X$103,$A259,1 + Q$1),"")</f>
        <v>23628</v>
      </c>
      <c r="R259" s="60">
        <f t="array" ref="R259">IFERROR(INDEX(RecipeMappedExp.csv!$C$4:$X$103,$A259,1 + R$1),"")</f>
        <v>16877</v>
      </c>
      <c r="S259" s="60">
        <f t="array" ref="S259">IFERROR(INDEX(RecipeMappedExp.csv!$C$4:$X$103,$A259,1 + S$1),"")</f>
        <v>13502</v>
      </c>
      <c r="T259" s="70">
        <f t="array" ref="T259">IFERROR(INDEX(RecipeMappedExp.csv!$C$4:$X$103,$A259,1 + T$1),"")</f>
        <v>12151</v>
      </c>
      <c r="U259" s="70">
        <f t="array" ref="U259">IFERROR(INDEX(RecipeMappedExp.csv!$C$4:$X$103,$A259,1 + U$1),"")</f>
        <v>10801</v>
      </c>
      <c r="V259" s="70">
        <f t="array" ref="V259">IFERROR(INDEX(RecipeMappedExp.csv!$C$4:$X$103,$A259,1 + V$1),"")</f>
        <v>10126</v>
      </c>
      <c r="W259" s="71">
        <f t="array" ref="W259">IFERROR(INDEX(RecipeMappedExp.csv!$C$4:$X$103,$A259,1 + W$1),"")</f>
        <v>9451</v>
      </c>
      <c r="X259" s="70">
        <f t="array" ref="X259">IFERROR(INDEX(RecipeMappedExp.csv!$C$4:$X$103,$A259,1 + X$1),"")</f>
        <v>8776</v>
      </c>
      <c r="Y259" s="68">
        <f t="array" ref="Y259">IFERROR(INDEX(RecipeMappedExp.csv!$C$4:$X$103,$A259,1 + Y$1),"")</f>
        <v>8101</v>
      </c>
      <c r="Z259" s="66">
        <f t="array" ref="Z259">IFERROR(INDEX(RecipeMappedExp.csv!$C$4:$X$103,$A259,1 + Z$1),"")</f>
        <v>6751</v>
      </c>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row>
    <row r="260" ht="15.75" customHeight="1">
      <c r="A260" s="16"/>
      <c r="B260" s="17" t="s">
        <v>32</v>
      </c>
      <c r="C260" s="18"/>
      <c r="D260" s="69">
        <f>D259</f>
        <v>202532</v>
      </c>
      <c r="E260" s="20">
        <f t="array" ref="E260:Z260">FLOOR($D259 / 3 * $E$2:$Z$2 / 100,1)</f>
        <v>67510</v>
      </c>
      <c r="F260" s="21">
        <v>64810.0</v>
      </c>
      <c r="G260" s="21">
        <v>62109.0</v>
      </c>
      <c r="H260" s="21">
        <v>59409.0</v>
      </c>
      <c r="I260" s="21">
        <v>56708.0</v>
      </c>
      <c r="J260" s="21">
        <v>54008.0</v>
      </c>
      <c r="K260" s="21">
        <v>50633.0</v>
      </c>
      <c r="L260" s="43">
        <v>47257.0</v>
      </c>
      <c r="M260" s="43">
        <v>43881.0</v>
      </c>
      <c r="N260" s="43">
        <v>40506.0</v>
      </c>
      <c r="O260" s="43">
        <v>37130.0</v>
      </c>
      <c r="P260" s="43">
        <v>30379.0</v>
      </c>
      <c r="Q260" s="43">
        <v>23628.0</v>
      </c>
      <c r="R260" s="43">
        <v>16877.0</v>
      </c>
      <c r="S260" s="43">
        <v>13502.0</v>
      </c>
      <c r="T260" s="43">
        <v>12151.0</v>
      </c>
      <c r="U260" s="43">
        <v>10801.0</v>
      </c>
      <c r="V260" s="43">
        <v>10126.0</v>
      </c>
      <c r="W260" s="43">
        <v>9451.0</v>
      </c>
      <c r="X260" s="43">
        <v>8776.0</v>
      </c>
      <c r="Y260" s="43">
        <v>8101.0</v>
      </c>
      <c r="Z260" s="44">
        <v>6751.0</v>
      </c>
      <c r="AA260" s="23" t="b">
        <f t="array" ref="AA260:AW260">IF($D260:$Z260 = $D259:$Z259,TRUE,FALSE)</f>
        <v>1</v>
      </c>
      <c r="AB260" s="23" t="b">
        <v>1</v>
      </c>
      <c r="AC260" s="23" t="b">
        <v>1</v>
      </c>
      <c r="AD260" s="23" t="b">
        <v>1</v>
      </c>
      <c r="AE260" s="23" t="b">
        <v>1</v>
      </c>
      <c r="AF260" s="23" t="b">
        <v>1</v>
      </c>
      <c r="AG260" s="23" t="b">
        <v>1</v>
      </c>
      <c r="AH260" s="23" t="b">
        <v>1</v>
      </c>
      <c r="AI260" s="23" t="b">
        <v>1</v>
      </c>
      <c r="AJ260" s="23" t="b">
        <v>1</v>
      </c>
      <c r="AK260" s="23" t="b">
        <v>1</v>
      </c>
      <c r="AL260" s="23" t="b">
        <v>1</v>
      </c>
      <c r="AM260" s="23" t="b">
        <v>1</v>
      </c>
      <c r="AN260" s="23" t="b">
        <v>1</v>
      </c>
      <c r="AO260" s="23" t="b">
        <v>1</v>
      </c>
      <c r="AP260" s="23" t="b">
        <v>1</v>
      </c>
      <c r="AQ260" s="23" t="b">
        <v>1</v>
      </c>
      <c r="AR260" s="23" t="b">
        <v>1</v>
      </c>
      <c r="AS260" s="23" t="b">
        <v>1</v>
      </c>
      <c r="AT260" s="23" t="b">
        <v>1</v>
      </c>
      <c r="AU260" s="23" t="b">
        <v>1</v>
      </c>
      <c r="AV260" s="23" t="b">
        <v>1</v>
      </c>
      <c r="AW260" s="23" t="b">
        <v>1</v>
      </c>
      <c r="AX260" s="23"/>
      <c r="AY260" s="23"/>
      <c r="AZ260" s="23"/>
      <c r="BA260" s="23"/>
      <c r="BB260" s="23"/>
      <c r="BC260" s="23"/>
      <c r="BD260" s="23"/>
      <c r="BE260" s="23"/>
      <c r="BF260" s="23"/>
      <c r="BG260" s="23"/>
      <c r="BH260" s="23"/>
    </row>
    <row r="261" ht="15.75" customHeight="1">
      <c r="A261" s="45"/>
      <c r="B261" s="46" t="s">
        <v>33</v>
      </c>
      <c r="C261" s="47"/>
      <c r="D261" s="48">
        <f t="array" ref="D261:Z261">IFERROR(ROUND(D259:Z259 / $E259 * 100,0),"")</f>
        <v>300</v>
      </c>
      <c r="E261" s="49">
        <v>100.0</v>
      </c>
      <c r="F261" s="50">
        <v>96.0</v>
      </c>
      <c r="G261" s="50">
        <v>92.0</v>
      </c>
      <c r="H261" s="50">
        <v>88.0</v>
      </c>
      <c r="I261" s="50">
        <v>84.0</v>
      </c>
      <c r="J261" s="50">
        <v>80.0</v>
      </c>
      <c r="K261" s="50">
        <v>75.0</v>
      </c>
      <c r="L261" s="51">
        <v>70.0</v>
      </c>
      <c r="M261" s="51">
        <v>65.0</v>
      </c>
      <c r="N261" s="51">
        <v>60.0</v>
      </c>
      <c r="O261" s="51">
        <v>55.0</v>
      </c>
      <c r="P261" s="51">
        <v>45.0</v>
      </c>
      <c r="Q261" s="51">
        <v>35.0</v>
      </c>
      <c r="R261" s="51">
        <v>25.0</v>
      </c>
      <c r="S261" s="51">
        <v>20.0</v>
      </c>
      <c r="T261" s="51">
        <v>18.0</v>
      </c>
      <c r="U261" s="51">
        <v>16.0</v>
      </c>
      <c r="V261" s="51">
        <v>15.0</v>
      </c>
      <c r="W261" s="51">
        <v>14.0</v>
      </c>
      <c r="X261" s="51">
        <v>13.0</v>
      </c>
      <c r="Y261" s="51">
        <v>12.0</v>
      </c>
      <c r="Z261" s="52">
        <v>10.0</v>
      </c>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row>
    <row r="262" ht="15.75" customHeight="1">
      <c r="A262" s="67">
        <v>87.0</v>
      </c>
      <c r="B262" s="54" t="s">
        <v>31</v>
      </c>
      <c r="C262" s="55"/>
      <c r="D262" s="56">
        <f t="array" ref="D262">INDEX(RecipeMappedExp.csv!$B$4:$B$103,$A262,1)</f>
        <v>208955</v>
      </c>
      <c r="E262" s="57">
        <f t="array" ref="E262">IFERROR(INDEX(RecipeMappedExp.csv!$C$4:$X$103,$A262,1 + E$1),"")</f>
        <v>69651</v>
      </c>
      <c r="F262" s="58">
        <f t="array" ref="F262">IFERROR(INDEX(RecipeMappedExp.csv!$C$4:$X$103,$A262,1 + F$1),"")</f>
        <v>66865</v>
      </c>
      <c r="G262" s="58">
        <f t="array" ref="G262">IFERROR(INDEX(RecipeMappedExp.csv!$C$4:$X$103,$A262,1 + G$1),"")</f>
        <v>64079</v>
      </c>
      <c r="H262" s="58">
        <f t="array" ref="H262">IFERROR(INDEX(RecipeMappedExp.csv!$C$4:$X$103,$A262,1 + H$1),"")</f>
        <v>61293</v>
      </c>
      <c r="I262" s="59">
        <f t="array" ref="I262">IFERROR(INDEX(RecipeMappedExp.csv!$C$4:$X$103,$A262,1 + I$1),"")</f>
        <v>58507</v>
      </c>
      <c r="J262" s="58">
        <f t="array" ref="J262">IFERROR(INDEX(RecipeMappedExp.csv!$C$4:$X$103,$A262,1 + J$1),"")</f>
        <v>55721</v>
      </c>
      <c r="K262" s="58">
        <f t="array" ref="K262">IFERROR(INDEX(RecipeMappedExp.csv!$C$4:$X$103,$A262,1 + K$1),"")</f>
        <v>52238</v>
      </c>
      <c r="L262" s="60">
        <f t="array" ref="L262">IFERROR(INDEX(RecipeMappedExp.csv!$C$4:$X$103,$A262,1 + L$1),"")</f>
        <v>48756</v>
      </c>
      <c r="M262" s="59">
        <f t="array" ref="M262">IFERROR(INDEX(RecipeMappedExp.csv!$C$4:$X$103,$A262,1 + M$1),"")</f>
        <v>45273</v>
      </c>
      <c r="N262" s="60">
        <f t="array" ref="N262">IFERROR(INDEX(RecipeMappedExp.csv!$C$4:$X$103,$A262,1 + N$1),"")</f>
        <v>41791</v>
      </c>
      <c r="O262" s="60">
        <f t="array" ref="O262">IFERROR(INDEX(RecipeMappedExp.csv!$C$4:$X$103,$A262,1 + O$1),"")</f>
        <v>38308</v>
      </c>
      <c r="P262" s="60">
        <f t="array" ref="P262">IFERROR(INDEX(RecipeMappedExp.csv!$C$4:$X$103,$A262,1 + P$1),"")</f>
        <v>31343</v>
      </c>
      <c r="Q262" s="60">
        <f t="array" ref="Q262">IFERROR(INDEX(RecipeMappedExp.csv!$C$4:$X$103,$A262,1 + Q$1),"")</f>
        <v>24378</v>
      </c>
      <c r="R262" s="60">
        <f t="array" ref="R262">IFERROR(INDEX(RecipeMappedExp.csv!$C$4:$X$103,$A262,1 + R$1),"")</f>
        <v>17412</v>
      </c>
      <c r="S262" s="70">
        <f t="array" ref="S262">IFERROR(INDEX(RecipeMappedExp.csv!$C$4:$X$103,$A262,1 + S$1),"")</f>
        <v>13930</v>
      </c>
      <c r="T262" s="70">
        <f t="array" ref="T262">IFERROR(INDEX(RecipeMappedExp.csv!$C$4:$X$103,$A262,1 + T$1),"")</f>
        <v>12537</v>
      </c>
      <c r="U262" s="70">
        <f t="array" ref="U262">IFERROR(INDEX(RecipeMappedExp.csv!$C$4:$X$103,$A262,1 + U$1),"")</f>
        <v>11144</v>
      </c>
      <c r="V262" s="70">
        <f t="array" ref="V262">IFERROR(INDEX(RecipeMappedExp.csv!$C$4:$X$103,$A262,1 + V$1),"")</f>
        <v>10447</v>
      </c>
      <c r="W262" s="71">
        <f t="array" ref="W262">IFERROR(INDEX(RecipeMappedExp.csv!$C$4:$X$103,$A262,1 + W$1),"")</f>
        <v>9751</v>
      </c>
      <c r="X262" s="70">
        <f t="array" ref="X262">IFERROR(INDEX(RecipeMappedExp.csv!$C$4:$X$103,$A262,1 + X$1),"")</f>
        <v>9054</v>
      </c>
      <c r="Y262" s="68">
        <f t="array" ref="Y262">IFERROR(INDEX(RecipeMappedExp.csv!$C$4:$X$103,$A262,1 + Y$1),"")</f>
        <v>8358</v>
      </c>
      <c r="Z262" s="66">
        <f t="array" ref="Z262">IFERROR(INDEX(RecipeMappedExp.csv!$C$4:$X$103,$A262,1 + Z$1),"")</f>
        <v>6965</v>
      </c>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row>
    <row r="263" ht="15.75" customHeight="1">
      <c r="A263" s="16"/>
      <c r="B263" s="17" t="s">
        <v>32</v>
      </c>
      <c r="C263" s="18"/>
      <c r="D263" s="69">
        <f>D262</f>
        <v>208955</v>
      </c>
      <c r="E263" s="20">
        <f t="array" ref="E263:Z263">FLOOR($D262 / 3 * $E$2:$Z$2 / 100,1)</f>
        <v>69651</v>
      </c>
      <c r="F263" s="21">
        <v>66865.0</v>
      </c>
      <c r="G263" s="21">
        <v>64079.0</v>
      </c>
      <c r="H263" s="21">
        <v>61293.0</v>
      </c>
      <c r="I263" s="21">
        <v>58507.0</v>
      </c>
      <c r="J263" s="21">
        <v>55721.0</v>
      </c>
      <c r="K263" s="21">
        <v>52238.0</v>
      </c>
      <c r="L263" s="43">
        <v>48756.0</v>
      </c>
      <c r="M263" s="43">
        <v>45273.0</v>
      </c>
      <c r="N263" s="43">
        <v>41791.0</v>
      </c>
      <c r="O263" s="43">
        <v>38308.0</v>
      </c>
      <c r="P263" s="43">
        <v>31343.0</v>
      </c>
      <c r="Q263" s="43">
        <v>24378.0</v>
      </c>
      <c r="R263" s="43">
        <v>17412.0</v>
      </c>
      <c r="S263" s="43">
        <v>13930.0</v>
      </c>
      <c r="T263" s="43">
        <v>12537.0</v>
      </c>
      <c r="U263" s="43">
        <v>11144.0</v>
      </c>
      <c r="V263" s="43">
        <v>10447.0</v>
      </c>
      <c r="W263" s="43">
        <v>9751.0</v>
      </c>
      <c r="X263" s="43">
        <v>9054.0</v>
      </c>
      <c r="Y263" s="43">
        <v>8358.0</v>
      </c>
      <c r="Z263" s="44">
        <v>6965.0</v>
      </c>
      <c r="AA263" s="23" t="b">
        <f t="array" ref="AA263:AW263">IF($D263:$Z263 = $D262:$Z262,TRUE,FALSE)</f>
        <v>1</v>
      </c>
      <c r="AB263" s="23" t="b">
        <v>1</v>
      </c>
      <c r="AC263" s="23" t="b">
        <v>1</v>
      </c>
      <c r="AD263" s="23" t="b">
        <v>1</v>
      </c>
      <c r="AE263" s="23" t="b">
        <v>1</v>
      </c>
      <c r="AF263" s="23" t="b">
        <v>1</v>
      </c>
      <c r="AG263" s="23" t="b">
        <v>1</v>
      </c>
      <c r="AH263" s="23" t="b">
        <v>1</v>
      </c>
      <c r="AI263" s="23" t="b">
        <v>1</v>
      </c>
      <c r="AJ263" s="23" t="b">
        <v>1</v>
      </c>
      <c r="AK263" s="23" t="b">
        <v>1</v>
      </c>
      <c r="AL263" s="23" t="b">
        <v>1</v>
      </c>
      <c r="AM263" s="23" t="b">
        <v>1</v>
      </c>
      <c r="AN263" s="23" t="b">
        <v>1</v>
      </c>
      <c r="AO263" s="23" t="b">
        <v>1</v>
      </c>
      <c r="AP263" s="23" t="b">
        <v>1</v>
      </c>
      <c r="AQ263" s="23" t="b">
        <v>1</v>
      </c>
      <c r="AR263" s="23" t="b">
        <v>1</v>
      </c>
      <c r="AS263" s="23" t="b">
        <v>1</v>
      </c>
      <c r="AT263" s="23" t="b">
        <v>1</v>
      </c>
      <c r="AU263" s="23" t="b">
        <v>1</v>
      </c>
      <c r="AV263" s="23" t="b">
        <v>1</v>
      </c>
      <c r="AW263" s="23" t="b">
        <v>1</v>
      </c>
      <c r="AX263" s="23"/>
      <c r="AY263" s="23"/>
      <c r="AZ263" s="23"/>
      <c r="BA263" s="23"/>
      <c r="BB263" s="23"/>
      <c r="BC263" s="23"/>
      <c r="BD263" s="23"/>
      <c r="BE263" s="23"/>
      <c r="BF263" s="23"/>
      <c r="BG263" s="23"/>
      <c r="BH263" s="23"/>
    </row>
    <row r="264" ht="15.75" customHeight="1">
      <c r="A264" s="45"/>
      <c r="B264" s="46" t="s">
        <v>33</v>
      </c>
      <c r="C264" s="47"/>
      <c r="D264" s="48">
        <f t="array" ref="D264:Z264">IFERROR(ROUND(D262:Z262 / $E262 * 100,0),"")</f>
        <v>300</v>
      </c>
      <c r="E264" s="49">
        <v>100.0</v>
      </c>
      <c r="F264" s="50">
        <v>96.0</v>
      </c>
      <c r="G264" s="50">
        <v>92.0</v>
      </c>
      <c r="H264" s="50">
        <v>88.0</v>
      </c>
      <c r="I264" s="50">
        <v>84.0</v>
      </c>
      <c r="J264" s="50">
        <v>80.0</v>
      </c>
      <c r="K264" s="50">
        <v>75.0</v>
      </c>
      <c r="L264" s="51">
        <v>70.0</v>
      </c>
      <c r="M264" s="51">
        <v>65.0</v>
      </c>
      <c r="N264" s="51">
        <v>60.0</v>
      </c>
      <c r="O264" s="51">
        <v>55.0</v>
      </c>
      <c r="P264" s="51">
        <v>45.0</v>
      </c>
      <c r="Q264" s="51">
        <v>35.0</v>
      </c>
      <c r="R264" s="51">
        <v>25.0</v>
      </c>
      <c r="S264" s="51">
        <v>20.0</v>
      </c>
      <c r="T264" s="51">
        <v>18.0</v>
      </c>
      <c r="U264" s="51">
        <v>16.0</v>
      </c>
      <c r="V264" s="51">
        <v>15.0</v>
      </c>
      <c r="W264" s="51">
        <v>14.0</v>
      </c>
      <c r="X264" s="51">
        <v>13.0</v>
      </c>
      <c r="Y264" s="51">
        <v>12.0</v>
      </c>
      <c r="Z264" s="52">
        <v>10.0</v>
      </c>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row>
    <row r="265" ht="15.75" customHeight="1">
      <c r="A265" s="67">
        <v>88.0</v>
      </c>
      <c r="B265" s="54" t="s">
        <v>31</v>
      </c>
      <c r="C265" s="55"/>
      <c r="D265" s="56">
        <f t="array" ref="D265">INDEX(RecipeMappedExp.csv!$B$4:$B$103,$A265,1)</f>
        <v>226719</v>
      </c>
      <c r="E265" s="57">
        <f t="array" ref="E265">IFERROR(INDEX(RecipeMappedExp.csv!$C$4:$X$103,$A265,1 + E$1),"")</f>
        <v>75573</v>
      </c>
      <c r="F265" s="58">
        <f t="array" ref="F265">IFERROR(INDEX(RecipeMappedExp.csv!$C$4:$X$103,$A265,1 + F$1),"")</f>
        <v>72550</v>
      </c>
      <c r="G265" s="58">
        <f t="array" ref="G265">IFERROR(INDEX(RecipeMappedExp.csv!$C$4:$X$103,$A265,1 + G$1),"")</f>
        <v>69527</v>
      </c>
      <c r="H265" s="58">
        <f t="array" ref="H265">IFERROR(INDEX(RecipeMappedExp.csv!$C$4:$X$103,$A265,1 + H$1),"")</f>
        <v>66504</v>
      </c>
      <c r="I265" s="59">
        <f t="array" ref="I265">IFERROR(INDEX(RecipeMappedExp.csv!$C$4:$X$103,$A265,1 + I$1),"")</f>
        <v>63481</v>
      </c>
      <c r="J265" s="58">
        <f t="array" ref="J265">IFERROR(INDEX(RecipeMappedExp.csv!$C$4:$X$103,$A265,1 + J$1),"")</f>
        <v>60458</v>
      </c>
      <c r="K265" s="58">
        <f t="array" ref="K265">IFERROR(INDEX(RecipeMappedExp.csv!$C$4:$X$103,$A265,1 + K$1),"")</f>
        <v>56679</v>
      </c>
      <c r="L265" s="60">
        <f t="array" ref="L265">IFERROR(INDEX(RecipeMappedExp.csv!$C$4:$X$103,$A265,1 + L$1),"")</f>
        <v>52901</v>
      </c>
      <c r="M265" s="59">
        <f t="array" ref="M265">IFERROR(INDEX(RecipeMappedExp.csv!$C$4:$X$103,$A265,1 + M$1),"")</f>
        <v>49122</v>
      </c>
      <c r="N265" s="60">
        <f t="array" ref="N265">IFERROR(INDEX(RecipeMappedExp.csv!$C$4:$X$103,$A265,1 + N$1),"")</f>
        <v>45343</v>
      </c>
      <c r="O265" s="60">
        <f t="array" ref="O265">IFERROR(INDEX(RecipeMappedExp.csv!$C$4:$X$103,$A265,1 + O$1),"")</f>
        <v>41565</v>
      </c>
      <c r="P265" s="60">
        <f t="array" ref="P265">IFERROR(INDEX(RecipeMappedExp.csv!$C$4:$X$103,$A265,1 + P$1),"")</f>
        <v>34007</v>
      </c>
      <c r="Q265" s="60">
        <f t="array" ref="Q265">IFERROR(INDEX(RecipeMappedExp.csv!$C$4:$X$103,$A265,1 + Q$1),"")</f>
        <v>26450</v>
      </c>
      <c r="R265" s="70">
        <f t="array" ref="R265">IFERROR(INDEX(RecipeMappedExp.csv!$C$4:$X$103,$A265,1 + R$1),"")</f>
        <v>18893</v>
      </c>
      <c r="S265" s="70">
        <f t="array" ref="S265">IFERROR(INDEX(RecipeMappedExp.csv!$C$4:$X$103,$A265,1 + S$1),"")</f>
        <v>15114</v>
      </c>
      <c r="T265" s="70">
        <f t="array" ref="T265">IFERROR(INDEX(RecipeMappedExp.csv!$C$4:$X$103,$A265,1 + T$1),"")</f>
        <v>13603</v>
      </c>
      <c r="U265" s="70">
        <f t="array" ref="U265">IFERROR(INDEX(RecipeMappedExp.csv!$C$4:$X$103,$A265,1 + U$1),"")</f>
        <v>12091</v>
      </c>
      <c r="V265" s="70">
        <f t="array" ref="V265">IFERROR(INDEX(RecipeMappedExp.csv!$C$4:$X$103,$A265,1 + V$1),"")</f>
        <v>11335</v>
      </c>
      <c r="W265" s="71">
        <f t="array" ref="W265">IFERROR(INDEX(RecipeMappedExp.csv!$C$4:$X$103,$A265,1 + W$1),"")</f>
        <v>10580</v>
      </c>
      <c r="X265" s="70">
        <f t="array" ref="X265">IFERROR(INDEX(RecipeMappedExp.csv!$C$4:$X$103,$A265,1 + X$1),"")</f>
        <v>9824</v>
      </c>
      <c r="Y265" s="68">
        <f t="array" ref="Y265">IFERROR(INDEX(RecipeMappedExp.csv!$C$4:$X$103,$A265,1 + Y$1),"")</f>
        <v>9068</v>
      </c>
      <c r="Z265" s="66">
        <f t="array" ref="Z265">IFERROR(INDEX(RecipeMappedExp.csv!$C$4:$X$103,$A265,1 + Z$1),"")</f>
        <v>7557</v>
      </c>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row>
    <row r="266" ht="15.75" customHeight="1">
      <c r="A266" s="16"/>
      <c r="B266" s="17" t="s">
        <v>32</v>
      </c>
      <c r="C266" s="18"/>
      <c r="D266" s="42">
        <f>D265</f>
        <v>226719</v>
      </c>
      <c r="E266" s="20">
        <f t="array" ref="E266:Z266">FLOOR($D265 / 3 * $E$2:$Z$2 / 100,1)</f>
        <v>75573</v>
      </c>
      <c r="F266" s="21">
        <v>72550.0</v>
      </c>
      <c r="G266" s="21">
        <v>69527.0</v>
      </c>
      <c r="H266" s="21">
        <v>66504.0</v>
      </c>
      <c r="I266" s="21">
        <v>63481.0</v>
      </c>
      <c r="J266" s="21">
        <v>60458.0</v>
      </c>
      <c r="K266" s="21">
        <v>56679.0</v>
      </c>
      <c r="L266" s="43">
        <v>52901.0</v>
      </c>
      <c r="M266" s="43">
        <v>49122.0</v>
      </c>
      <c r="N266" s="43">
        <v>45343.0</v>
      </c>
      <c r="O266" s="43">
        <v>41565.0</v>
      </c>
      <c r="P266" s="43">
        <v>34007.0</v>
      </c>
      <c r="Q266" s="43">
        <v>26450.0</v>
      </c>
      <c r="R266" s="43">
        <v>18893.0</v>
      </c>
      <c r="S266" s="43">
        <v>15114.0</v>
      </c>
      <c r="T266" s="43">
        <v>13603.0</v>
      </c>
      <c r="U266" s="43">
        <v>12091.0</v>
      </c>
      <c r="V266" s="43">
        <v>11335.0</v>
      </c>
      <c r="W266" s="43">
        <v>10580.0</v>
      </c>
      <c r="X266" s="43">
        <v>9824.0</v>
      </c>
      <c r="Y266" s="43">
        <v>9068.0</v>
      </c>
      <c r="Z266" s="44">
        <v>7557.0</v>
      </c>
      <c r="AA266" s="23" t="b">
        <f t="array" ref="AA266:AW266">IF($D266:$Z266 = $D265:$Z265,TRUE,FALSE)</f>
        <v>1</v>
      </c>
      <c r="AB266" s="23" t="b">
        <v>1</v>
      </c>
      <c r="AC266" s="23" t="b">
        <v>1</v>
      </c>
      <c r="AD266" s="23" t="b">
        <v>1</v>
      </c>
      <c r="AE266" s="23" t="b">
        <v>1</v>
      </c>
      <c r="AF266" s="23" t="b">
        <v>1</v>
      </c>
      <c r="AG266" s="23" t="b">
        <v>1</v>
      </c>
      <c r="AH266" s="23" t="b">
        <v>1</v>
      </c>
      <c r="AI266" s="23" t="b">
        <v>1</v>
      </c>
      <c r="AJ266" s="23" t="b">
        <v>1</v>
      </c>
      <c r="AK266" s="23" t="b">
        <v>1</v>
      </c>
      <c r="AL266" s="23" t="b">
        <v>1</v>
      </c>
      <c r="AM266" s="23" t="b">
        <v>1</v>
      </c>
      <c r="AN266" s="23" t="b">
        <v>1</v>
      </c>
      <c r="AO266" s="23" t="b">
        <v>1</v>
      </c>
      <c r="AP266" s="23" t="b">
        <v>1</v>
      </c>
      <c r="AQ266" s="23" t="b">
        <v>1</v>
      </c>
      <c r="AR266" s="23" t="b">
        <v>1</v>
      </c>
      <c r="AS266" s="23" t="b">
        <v>1</v>
      </c>
      <c r="AT266" s="23" t="b">
        <v>1</v>
      </c>
      <c r="AU266" s="23" t="b">
        <v>1</v>
      </c>
      <c r="AV266" s="23" t="b">
        <v>1</v>
      </c>
      <c r="AW266" s="23" t="b">
        <v>1</v>
      </c>
      <c r="AX266" s="23"/>
      <c r="AY266" s="23"/>
      <c r="AZ266" s="23"/>
      <c r="BA266" s="23"/>
      <c r="BB266" s="23"/>
      <c r="BC266" s="23"/>
      <c r="BD266" s="23"/>
      <c r="BE266" s="23"/>
      <c r="BF266" s="23"/>
      <c r="BG266" s="23"/>
      <c r="BH266" s="23"/>
    </row>
    <row r="267" ht="15.75" customHeight="1">
      <c r="A267" s="45"/>
      <c r="B267" s="46" t="s">
        <v>33</v>
      </c>
      <c r="C267" s="47"/>
      <c r="D267" s="48">
        <f t="array" ref="D267:Z267">IFERROR(ROUND(D265:Z265 / $E265 * 100,0),"")</f>
        <v>300</v>
      </c>
      <c r="E267" s="49">
        <v>100.0</v>
      </c>
      <c r="F267" s="50">
        <v>96.0</v>
      </c>
      <c r="G267" s="50">
        <v>92.0</v>
      </c>
      <c r="H267" s="50">
        <v>88.0</v>
      </c>
      <c r="I267" s="50">
        <v>84.0</v>
      </c>
      <c r="J267" s="50">
        <v>80.0</v>
      </c>
      <c r="K267" s="50">
        <v>75.0</v>
      </c>
      <c r="L267" s="51">
        <v>70.0</v>
      </c>
      <c r="M267" s="51">
        <v>65.0</v>
      </c>
      <c r="N267" s="51">
        <v>60.0</v>
      </c>
      <c r="O267" s="51">
        <v>55.0</v>
      </c>
      <c r="P267" s="51">
        <v>45.0</v>
      </c>
      <c r="Q267" s="51">
        <v>35.0</v>
      </c>
      <c r="R267" s="51">
        <v>25.0</v>
      </c>
      <c r="S267" s="51">
        <v>20.0</v>
      </c>
      <c r="T267" s="51">
        <v>18.0</v>
      </c>
      <c r="U267" s="51">
        <v>16.0</v>
      </c>
      <c r="V267" s="51">
        <v>15.0</v>
      </c>
      <c r="W267" s="51">
        <v>14.0</v>
      </c>
      <c r="X267" s="51">
        <v>13.0</v>
      </c>
      <c r="Y267" s="51">
        <v>12.0</v>
      </c>
      <c r="Z267" s="52">
        <v>10.0</v>
      </c>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row>
    <row r="268" ht="15.75" customHeight="1">
      <c r="A268" s="67">
        <v>89.0</v>
      </c>
      <c r="B268" s="54" t="s">
        <v>31</v>
      </c>
      <c r="C268" s="55"/>
      <c r="D268" s="56">
        <f t="array" ref="D268">INDEX(RecipeMappedExp.csv!$B$4:$B$103,$A268,1)</f>
        <v>230926</v>
      </c>
      <c r="E268" s="57">
        <f t="array" ref="E268">IFERROR(INDEX(RecipeMappedExp.csv!$C$4:$X$103,$A268,1 + E$1),"")</f>
        <v>76975</v>
      </c>
      <c r="F268" s="58">
        <f t="array" ref="F268">IFERROR(INDEX(RecipeMappedExp.csv!$C$4:$X$103,$A268,1 + F$1),"")</f>
        <v>73896</v>
      </c>
      <c r="G268" s="58">
        <f t="array" ref="G268">IFERROR(INDEX(RecipeMappedExp.csv!$C$4:$X$103,$A268,1 + G$1),"")</f>
        <v>70817</v>
      </c>
      <c r="H268" s="58">
        <f t="array" ref="H268">IFERROR(INDEX(RecipeMappedExp.csv!$C$4:$X$103,$A268,1 + H$1),"")</f>
        <v>67738</v>
      </c>
      <c r="I268" s="59">
        <f t="array" ref="I268">IFERROR(INDEX(RecipeMappedExp.csv!$C$4:$X$103,$A268,1 + I$1),"")</f>
        <v>64659</v>
      </c>
      <c r="J268" s="58">
        <f t="array" ref="J268">IFERROR(INDEX(RecipeMappedExp.csv!$C$4:$X$103,$A268,1 + J$1),"")</f>
        <v>61580</v>
      </c>
      <c r="K268" s="58">
        <f t="array" ref="K268">IFERROR(INDEX(RecipeMappedExp.csv!$C$4:$X$103,$A268,1 + K$1),"")</f>
        <v>57731</v>
      </c>
      <c r="L268" s="60">
        <f t="array" ref="L268">IFERROR(INDEX(RecipeMappedExp.csv!$C$4:$X$103,$A268,1 + L$1),"")</f>
        <v>53882</v>
      </c>
      <c r="M268" s="59">
        <f t="array" ref="M268">IFERROR(INDEX(RecipeMappedExp.csv!$C$4:$X$103,$A268,1 + M$1),"")</f>
        <v>50033</v>
      </c>
      <c r="N268" s="60">
        <f t="array" ref="N268">IFERROR(INDEX(RecipeMappedExp.csv!$C$4:$X$103,$A268,1 + N$1),"")</f>
        <v>46185</v>
      </c>
      <c r="O268" s="60">
        <f t="array" ref="O268">IFERROR(INDEX(RecipeMappedExp.csv!$C$4:$X$103,$A268,1 + O$1),"")</f>
        <v>42336</v>
      </c>
      <c r="P268" s="60">
        <f t="array" ref="P268">IFERROR(INDEX(RecipeMappedExp.csv!$C$4:$X$103,$A268,1 + P$1),"")</f>
        <v>34638</v>
      </c>
      <c r="Q268" s="70">
        <f t="array" ref="Q268">IFERROR(INDEX(RecipeMappedExp.csv!$C$4:$X$103,$A268,1 + Q$1),"")</f>
        <v>26941</v>
      </c>
      <c r="R268" s="70">
        <f t="array" ref="R268">IFERROR(INDEX(RecipeMappedExp.csv!$C$4:$X$103,$A268,1 + R$1),"")</f>
        <v>19243</v>
      </c>
      <c r="S268" s="70">
        <f t="array" ref="S268">IFERROR(INDEX(RecipeMappedExp.csv!$C$4:$X$103,$A268,1 + S$1),"")</f>
        <v>15395</v>
      </c>
      <c r="T268" s="70">
        <f t="array" ref="T268">IFERROR(INDEX(RecipeMappedExp.csv!$C$4:$X$103,$A268,1 + T$1),"")</f>
        <v>13855</v>
      </c>
      <c r="U268" s="70">
        <f t="array" ref="U268">IFERROR(INDEX(RecipeMappedExp.csv!$C$4:$X$103,$A268,1 + U$1),"")</f>
        <v>12316</v>
      </c>
      <c r="V268" s="70">
        <f t="array" ref="V268">IFERROR(INDEX(RecipeMappedExp.csv!$C$4:$X$103,$A268,1 + V$1),"")</f>
        <v>11546</v>
      </c>
      <c r="W268" s="71">
        <f t="array" ref="W268">IFERROR(INDEX(RecipeMappedExp.csv!$C$4:$X$103,$A268,1 + W$1),"")</f>
        <v>10776</v>
      </c>
      <c r="X268" s="70">
        <f t="array" ref="X268">IFERROR(INDEX(RecipeMappedExp.csv!$C$4:$X$103,$A268,1 + X$1),"")</f>
        <v>10006</v>
      </c>
      <c r="Y268" s="68">
        <f t="array" ref="Y268">IFERROR(INDEX(RecipeMappedExp.csv!$C$4:$X$103,$A268,1 + Y$1),"")</f>
        <v>9237</v>
      </c>
      <c r="Z268" s="66">
        <f t="array" ref="Z268">IFERROR(INDEX(RecipeMappedExp.csv!$C$4:$X$103,$A268,1 + Z$1),"")</f>
        <v>7697</v>
      </c>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row>
    <row r="269" ht="15.75" customHeight="1">
      <c r="A269" s="16"/>
      <c r="B269" s="17" t="s">
        <v>32</v>
      </c>
      <c r="C269" s="18"/>
      <c r="D269" s="69">
        <f>D268</f>
        <v>230926</v>
      </c>
      <c r="E269" s="20">
        <f t="array" ref="E269:Z269">FLOOR($D268 / 3 * $E$2:$Z$2 / 100,1)</f>
        <v>76975</v>
      </c>
      <c r="F269" s="21">
        <v>73896.0</v>
      </c>
      <c r="G269" s="21">
        <v>70817.0</v>
      </c>
      <c r="H269" s="21">
        <v>67738.0</v>
      </c>
      <c r="I269" s="21">
        <v>64659.0</v>
      </c>
      <c r="J269" s="21">
        <v>61580.0</v>
      </c>
      <c r="K269" s="21">
        <v>57731.0</v>
      </c>
      <c r="L269" s="43">
        <v>53882.0</v>
      </c>
      <c r="M269" s="43">
        <v>50033.0</v>
      </c>
      <c r="N269" s="43">
        <v>46185.0</v>
      </c>
      <c r="O269" s="43">
        <v>42336.0</v>
      </c>
      <c r="P269" s="43">
        <v>34638.0</v>
      </c>
      <c r="Q269" s="43">
        <v>26941.0</v>
      </c>
      <c r="R269" s="43">
        <v>19243.0</v>
      </c>
      <c r="S269" s="43">
        <v>15395.0</v>
      </c>
      <c r="T269" s="43">
        <v>13855.0</v>
      </c>
      <c r="U269" s="43">
        <v>12316.0</v>
      </c>
      <c r="V269" s="43">
        <v>11546.0</v>
      </c>
      <c r="W269" s="43">
        <v>10776.0</v>
      </c>
      <c r="X269" s="43">
        <v>10006.0</v>
      </c>
      <c r="Y269" s="43">
        <v>9237.0</v>
      </c>
      <c r="Z269" s="44">
        <v>7697.0</v>
      </c>
      <c r="AA269" s="23" t="b">
        <f t="array" ref="AA269:AW269">IF($D269:$Z269 = $D268:$Z268,TRUE,FALSE)</f>
        <v>1</v>
      </c>
      <c r="AB269" s="23" t="b">
        <v>1</v>
      </c>
      <c r="AC269" s="23" t="b">
        <v>1</v>
      </c>
      <c r="AD269" s="23" t="b">
        <v>1</v>
      </c>
      <c r="AE269" s="23" t="b">
        <v>1</v>
      </c>
      <c r="AF269" s="23" t="b">
        <v>1</v>
      </c>
      <c r="AG269" s="23" t="b">
        <v>1</v>
      </c>
      <c r="AH269" s="23" t="b">
        <v>1</v>
      </c>
      <c r="AI269" s="23" t="b">
        <v>1</v>
      </c>
      <c r="AJ269" s="23" t="b">
        <v>1</v>
      </c>
      <c r="AK269" s="23" t="b">
        <v>1</v>
      </c>
      <c r="AL269" s="23" t="b">
        <v>1</v>
      </c>
      <c r="AM269" s="23" t="b">
        <v>1</v>
      </c>
      <c r="AN269" s="23" t="b">
        <v>1</v>
      </c>
      <c r="AO269" s="23" t="b">
        <v>1</v>
      </c>
      <c r="AP269" s="23" t="b">
        <v>1</v>
      </c>
      <c r="AQ269" s="23" t="b">
        <v>1</v>
      </c>
      <c r="AR269" s="23" t="b">
        <v>1</v>
      </c>
      <c r="AS269" s="23" t="b">
        <v>1</v>
      </c>
      <c r="AT269" s="23" t="b">
        <v>1</v>
      </c>
      <c r="AU269" s="23" t="b">
        <v>1</v>
      </c>
      <c r="AV269" s="23" t="b">
        <v>1</v>
      </c>
      <c r="AW269" s="23" t="b">
        <v>1</v>
      </c>
      <c r="AX269" s="23"/>
      <c r="AY269" s="23"/>
      <c r="AZ269" s="23"/>
      <c r="BA269" s="23"/>
      <c r="BB269" s="23"/>
      <c r="BC269" s="23"/>
      <c r="BD269" s="23"/>
      <c r="BE269" s="23"/>
      <c r="BF269" s="23"/>
      <c r="BG269" s="23"/>
      <c r="BH269" s="23"/>
    </row>
    <row r="270" ht="15.75" customHeight="1">
      <c r="A270" s="45"/>
      <c r="B270" s="46" t="s">
        <v>33</v>
      </c>
      <c r="C270" s="47"/>
      <c r="D270" s="48">
        <f t="array" ref="D270:Z270">IFERROR(ROUND(D268:Z268 / $E268 * 100,0),"")</f>
        <v>300</v>
      </c>
      <c r="E270" s="49">
        <v>100.0</v>
      </c>
      <c r="F270" s="50">
        <v>96.0</v>
      </c>
      <c r="G270" s="50">
        <v>92.0</v>
      </c>
      <c r="H270" s="50">
        <v>88.0</v>
      </c>
      <c r="I270" s="50">
        <v>84.0</v>
      </c>
      <c r="J270" s="50">
        <v>80.0</v>
      </c>
      <c r="K270" s="50">
        <v>75.0</v>
      </c>
      <c r="L270" s="51">
        <v>70.0</v>
      </c>
      <c r="M270" s="51">
        <v>65.0</v>
      </c>
      <c r="N270" s="51">
        <v>60.0</v>
      </c>
      <c r="O270" s="51">
        <v>55.0</v>
      </c>
      <c r="P270" s="51">
        <v>45.0</v>
      </c>
      <c r="Q270" s="51">
        <v>35.0</v>
      </c>
      <c r="R270" s="51">
        <v>25.0</v>
      </c>
      <c r="S270" s="51">
        <v>20.0</v>
      </c>
      <c r="T270" s="51">
        <v>18.0</v>
      </c>
      <c r="U270" s="51">
        <v>16.0</v>
      </c>
      <c r="V270" s="51">
        <v>15.0</v>
      </c>
      <c r="W270" s="51">
        <v>14.0</v>
      </c>
      <c r="X270" s="51">
        <v>13.0</v>
      </c>
      <c r="Y270" s="51">
        <v>12.0</v>
      </c>
      <c r="Z270" s="52">
        <v>10.0</v>
      </c>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row>
    <row r="271" ht="15.75" customHeight="1">
      <c r="A271" s="67">
        <v>90.0</v>
      </c>
      <c r="B271" s="54" t="s">
        <v>31</v>
      </c>
      <c r="C271" s="55"/>
      <c r="D271" s="56">
        <f t="array" ref="D271">INDEX(RecipeMappedExp.csv!$B$4:$B$103,$A271,1)</f>
        <v>239004</v>
      </c>
      <c r="E271" s="57">
        <f t="array" ref="E271">IFERROR(INDEX(RecipeMappedExp.csv!$C$4:$X$103,$A271,1 + E$1),"")</f>
        <v>79668</v>
      </c>
      <c r="F271" s="58">
        <f t="array" ref="F271">IFERROR(INDEX(RecipeMappedExp.csv!$C$4:$X$103,$A271,1 + F$1),"")</f>
        <v>76481</v>
      </c>
      <c r="G271" s="58">
        <f t="array" ref="G271">IFERROR(INDEX(RecipeMappedExp.csv!$C$4:$X$103,$A271,1 + G$1),"")</f>
        <v>73294</v>
      </c>
      <c r="H271" s="58">
        <f t="array" ref="H271">IFERROR(INDEX(RecipeMappedExp.csv!$C$4:$X$103,$A271,1 + H$1),"")</f>
        <v>70107</v>
      </c>
      <c r="I271" s="59">
        <f t="array" ref="I271">IFERROR(INDEX(RecipeMappedExp.csv!$C$4:$X$103,$A271,1 + I$1),"")</f>
        <v>66921</v>
      </c>
      <c r="J271" s="58">
        <f t="array" ref="J271">IFERROR(INDEX(RecipeMappedExp.csv!$C$4:$X$103,$A271,1 + J$1),"")</f>
        <v>63734</v>
      </c>
      <c r="K271" s="58">
        <f t="array" ref="K271">IFERROR(INDEX(RecipeMappedExp.csv!$C$4:$X$103,$A271,1 + K$1),"")</f>
        <v>59751</v>
      </c>
      <c r="L271" s="60">
        <f t="array" ref="L271">IFERROR(INDEX(RecipeMappedExp.csv!$C$4:$X$103,$A271,1 + L$1),"")</f>
        <v>55767</v>
      </c>
      <c r="M271" s="59">
        <f t="array" ref="M271">IFERROR(INDEX(RecipeMappedExp.csv!$C$4:$X$103,$A271,1 + M$1),"")</f>
        <v>51784</v>
      </c>
      <c r="N271" s="60">
        <f t="array" ref="N271">IFERROR(INDEX(RecipeMappedExp.csv!$C$4:$X$103,$A271,1 + N$1),"")</f>
        <v>47800</v>
      </c>
      <c r="O271" s="60">
        <f t="array" ref="O271">IFERROR(INDEX(RecipeMappedExp.csv!$C$4:$X$103,$A271,1 + O$1),"")</f>
        <v>43817</v>
      </c>
      <c r="P271" s="70">
        <f t="array" ref="P271">IFERROR(INDEX(RecipeMappedExp.csv!$C$4:$X$103,$A271,1 + P$1),"")</f>
        <v>35850</v>
      </c>
      <c r="Q271" s="70">
        <f t="array" ref="Q271">IFERROR(INDEX(RecipeMappedExp.csv!$C$4:$X$103,$A271,1 + Q$1),"")</f>
        <v>27883</v>
      </c>
      <c r="R271" s="70">
        <f t="array" ref="R271">IFERROR(INDEX(RecipeMappedExp.csv!$C$4:$X$103,$A271,1 + R$1),"")</f>
        <v>19917</v>
      </c>
      <c r="S271" s="70">
        <f t="array" ref="S271">IFERROR(INDEX(RecipeMappedExp.csv!$C$4:$X$103,$A271,1 + S$1),"")</f>
        <v>15933</v>
      </c>
      <c r="T271" s="70">
        <f t="array" ref="T271">IFERROR(INDEX(RecipeMappedExp.csv!$C$4:$X$103,$A271,1 + T$1),"")</f>
        <v>14340</v>
      </c>
      <c r="U271" s="70">
        <f t="array" ref="U271">IFERROR(INDEX(RecipeMappedExp.csv!$C$4:$X$103,$A271,1 + U$1),"")</f>
        <v>12746</v>
      </c>
      <c r="V271" s="70">
        <f t="array" ref="V271">IFERROR(INDEX(RecipeMappedExp.csv!$C$4:$X$103,$A271,1 + V$1),"")</f>
        <v>11950</v>
      </c>
      <c r="W271" s="71">
        <f t="array" ref="W271">IFERROR(INDEX(RecipeMappedExp.csv!$C$4:$X$103,$A271,1 + W$1),"")</f>
        <v>11153</v>
      </c>
      <c r="X271" s="70">
        <f t="array" ref="X271">IFERROR(INDEX(RecipeMappedExp.csv!$C$4:$X$103,$A271,1 + X$1),"")</f>
        <v>10356</v>
      </c>
      <c r="Y271" s="68">
        <f t="array" ref="Y271">IFERROR(INDEX(RecipeMappedExp.csv!$C$4:$X$103,$A271,1 + Y$1),"")</f>
        <v>9560</v>
      </c>
      <c r="Z271" s="66">
        <f t="array" ref="Z271">IFERROR(INDEX(RecipeMappedExp.csv!$C$4:$X$103,$A271,1 + Z$1),"")</f>
        <v>7966</v>
      </c>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row>
    <row r="272" ht="15.75" customHeight="1">
      <c r="A272" s="16"/>
      <c r="B272" s="17" t="s">
        <v>32</v>
      </c>
      <c r="C272" s="18"/>
      <c r="D272" s="42">
        <f>D271</f>
        <v>239004</v>
      </c>
      <c r="E272" s="20">
        <f t="array" ref="E272:Z272">FLOOR($D271 / 3 * $E$2:$Z$2 / 100,1)</f>
        <v>79668</v>
      </c>
      <c r="F272" s="21">
        <v>76481.0</v>
      </c>
      <c r="G272" s="21">
        <v>73294.0</v>
      </c>
      <c r="H272" s="21">
        <v>70107.0</v>
      </c>
      <c r="I272" s="21">
        <v>66921.0</v>
      </c>
      <c r="J272" s="21">
        <v>63734.0</v>
      </c>
      <c r="K272" s="21">
        <v>59751.0</v>
      </c>
      <c r="L272" s="43">
        <v>55767.0</v>
      </c>
      <c r="M272" s="43">
        <v>51784.0</v>
      </c>
      <c r="N272" s="43">
        <v>47800.0</v>
      </c>
      <c r="O272" s="43">
        <v>43817.0</v>
      </c>
      <c r="P272" s="43">
        <v>35850.0</v>
      </c>
      <c r="Q272" s="43">
        <v>27883.0</v>
      </c>
      <c r="R272" s="43">
        <v>19917.0</v>
      </c>
      <c r="S272" s="43">
        <v>15933.0</v>
      </c>
      <c r="T272" s="43">
        <v>14340.0</v>
      </c>
      <c r="U272" s="43">
        <v>12746.0</v>
      </c>
      <c r="V272" s="43">
        <v>11950.0</v>
      </c>
      <c r="W272" s="43">
        <v>11153.0</v>
      </c>
      <c r="X272" s="43">
        <v>10356.0</v>
      </c>
      <c r="Y272" s="43">
        <v>9560.0</v>
      </c>
      <c r="Z272" s="44">
        <v>7966.0</v>
      </c>
      <c r="AA272" s="23" t="b">
        <f t="array" ref="AA272:AW272">IF($D272:$Z272 = $D271:$Z271,TRUE,FALSE)</f>
        <v>1</v>
      </c>
      <c r="AB272" s="23" t="b">
        <v>1</v>
      </c>
      <c r="AC272" s="23" t="b">
        <v>1</v>
      </c>
      <c r="AD272" s="23" t="b">
        <v>1</v>
      </c>
      <c r="AE272" s="23" t="b">
        <v>1</v>
      </c>
      <c r="AF272" s="23" t="b">
        <v>1</v>
      </c>
      <c r="AG272" s="23" t="b">
        <v>1</v>
      </c>
      <c r="AH272" s="23" t="b">
        <v>1</v>
      </c>
      <c r="AI272" s="23" t="b">
        <v>1</v>
      </c>
      <c r="AJ272" s="23" t="b">
        <v>1</v>
      </c>
      <c r="AK272" s="23" t="b">
        <v>1</v>
      </c>
      <c r="AL272" s="23" t="b">
        <v>1</v>
      </c>
      <c r="AM272" s="23" t="b">
        <v>1</v>
      </c>
      <c r="AN272" s="23" t="b">
        <v>1</v>
      </c>
      <c r="AO272" s="23" t="b">
        <v>1</v>
      </c>
      <c r="AP272" s="23" t="b">
        <v>1</v>
      </c>
      <c r="AQ272" s="23" t="b">
        <v>1</v>
      </c>
      <c r="AR272" s="23" t="b">
        <v>1</v>
      </c>
      <c r="AS272" s="23" t="b">
        <v>1</v>
      </c>
      <c r="AT272" s="23" t="b">
        <v>1</v>
      </c>
      <c r="AU272" s="23" t="b">
        <v>1</v>
      </c>
      <c r="AV272" s="23" t="b">
        <v>1</v>
      </c>
      <c r="AW272" s="23" t="b">
        <v>1</v>
      </c>
      <c r="AX272" s="23"/>
      <c r="AY272" s="23"/>
      <c r="AZ272" s="23"/>
      <c r="BA272" s="23"/>
      <c r="BB272" s="23"/>
      <c r="BC272" s="23"/>
      <c r="BD272" s="23"/>
      <c r="BE272" s="23"/>
      <c r="BF272" s="23"/>
      <c r="BG272" s="23"/>
      <c r="BH272" s="23"/>
    </row>
    <row r="273" ht="15.75" customHeight="1">
      <c r="A273" s="24"/>
      <c r="B273" s="25" t="s">
        <v>33</v>
      </c>
      <c r="C273" s="26"/>
      <c r="D273" s="27">
        <f t="array" ref="D273:Z273">IFERROR(ROUND(D271:Z271 / $E271 * 100,0),"")</f>
        <v>300</v>
      </c>
      <c r="E273" s="49">
        <v>100.0</v>
      </c>
      <c r="F273" s="50">
        <v>96.0</v>
      </c>
      <c r="G273" s="50">
        <v>92.0</v>
      </c>
      <c r="H273" s="50">
        <v>88.0</v>
      </c>
      <c r="I273" s="50">
        <v>84.0</v>
      </c>
      <c r="J273" s="50">
        <v>80.0</v>
      </c>
      <c r="K273" s="50">
        <v>75.0</v>
      </c>
      <c r="L273" s="51">
        <v>70.0</v>
      </c>
      <c r="M273" s="51">
        <v>65.0</v>
      </c>
      <c r="N273" s="51">
        <v>60.0</v>
      </c>
      <c r="O273" s="51">
        <v>55.0</v>
      </c>
      <c r="P273" s="51">
        <v>45.0</v>
      </c>
      <c r="Q273" s="51">
        <v>35.0</v>
      </c>
      <c r="R273" s="51">
        <v>25.0</v>
      </c>
      <c r="S273" s="51">
        <v>20.0</v>
      </c>
      <c r="T273" s="51">
        <v>18.0</v>
      </c>
      <c r="U273" s="51">
        <v>16.0</v>
      </c>
      <c r="V273" s="51">
        <v>15.0</v>
      </c>
      <c r="W273" s="51">
        <v>14.0</v>
      </c>
      <c r="X273" s="51">
        <v>13.0</v>
      </c>
      <c r="Y273" s="51">
        <v>12.0</v>
      </c>
      <c r="Z273" s="52">
        <v>10.0</v>
      </c>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row>
    <row r="274" ht="15.75" customHeight="1">
      <c r="A274" s="72">
        <v>91.0</v>
      </c>
      <c r="B274" s="54" t="s">
        <v>31</v>
      </c>
      <c r="C274" s="55"/>
      <c r="D274" s="56">
        <f t="array" ref="D274">INDEX(RecipeMappedExp.csv!$B$4:$B$103,$A274,1)</f>
        <v>305279</v>
      </c>
      <c r="E274" s="57">
        <f t="array" ref="E274">IFERROR(INDEX(RecipeMappedExp.csv!$C$4:$X$103,$A274,1 + E$1),"")</f>
        <v>101759</v>
      </c>
      <c r="F274" s="58">
        <f t="array" ref="F274">IFERROR(INDEX(RecipeMappedExp.csv!$C$4:$X$103,$A274,1 + F$1),"")</f>
        <v>97689</v>
      </c>
      <c r="G274" s="58">
        <f t="array" ref="G274">IFERROR(INDEX(RecipeMappedExp.csv!$C$4:$X$103,$A274,1 + G$1),"")</f>
        <v>93618</v>
      </c>
      <c r="H274" s="58">
        <f t="array" ref="H274">IFERROR(INDEX(RecipeMappedExp.csv!$C$4:$X$103,$A274,1 + H$1),"")</f>
        <v>89548</v>
      </c>
      <c r="I274" s="59">
        <f t="array" ref="I274">IFERROR(INDEX(RecipeMappedExp.csv!$C$4:$X$103,$A274,1 + I$1),"")</f>
        <v>85478</v>
      </c>
      <c r="J274" s="58">
        <f t="array" ref="J274">IFERROR(INDEX(RecipeMappedExp.csv!$C$4:$X$103,$A274,1 + J$1),"")</f>
        <v>81407</v>
      </c>
      <c r="K274" s="58">
        <f t="array" ref="K274">IFERROR(INDEX(RecipeMappedExp.csv!$C$4:$X$103,$A274,1 + K$1),"")</f>
        <v>76319</v>
      </c>
      <c r="L274" s="60">
        <f t="array" ref="L274">IFERROR(INDEX(RecipeMappedExp.csv!$C$4:$X$103,$A274,1 + L$1),"")</f>
        <v>71231</v>
      </c>
      <c r="M274" s="59">
        <f t="array" ref="M274">IFERROR(INDEX(RecipeMappedExp.csv!$C$4:$X$103,$A274,1 + M$1),"")</f>
        <v>66143</v>
      </c>
      <c r="N274" s="60">
        <f t="array" ref="N274">IFERROR(INDEX(RecipeMappedExp.csv!$C$4:$X$103,$A274,1 + N$1),"")</f>
        <v>61055</v>
      </c>
      <c r="O274" s="70">
        <f t="array" ref="O274">IFERROR(INDEX(RecipeMappedExp.csv!$C$4:$X$103,$A274,1 + O$1),"")</f>
        <v>55967</v>
      </c>
      <c r="P274" s="70">
        <f t="array" ref="P274">IFERROR(INDEX(RecipeMappedExp.csv!$C$4:$X$103,$A274,1 + P$1),"")</f>
        <v>45791</v>
      </c>
      <c r="Q274" s="70">
        <f t="array" ref="Q274">IFERROR(INDEX(RecipeMappedExp.csv!$C$4:$X$103,$A274,1 + Q$1),"")</f>
        <v>35615</v>
      </c>
      <c r="R274" s="70">
        <f t="array" ref="R274">IFERROR(INDEX(RecipeMappedExp.csv!$C$4:$X$103,$A274,1 + R$1),"")</f>
        <v>25439</v>
      </c>
      <c r="S274" s="70">
        <f t="array" ref="S274">IFERROR(INDEX(RecipeMappedExp.csv!$C$4:$X$103,$A274,1 + S$1),"")</f>
        <v>20351</v>
      </c>
      <c r="T274" s="70">
        <f t="array" ref="T274">IFERROR(INDEX(RecipeMappedExp.csv!$C$4:$X$103,$A274,1 + T$1),"")</f>
        <v>18316</v>
      </c>
      <c r="U274" s="70">
        <f t="array" ref="U274">IFERROR(INDEX(RecipeMappedExp.csv!$C$4:$X$103,$A274,1 + U$1),"")</f>
        <v>16281</v>
      </c>
      <c r="V274" s="70">
        <f t="array" ref="V274">IFERROR(INDEX(RecipeMappedExp.csv!$C$4:$X$103,$A274,1 + V$1),"")</f>
        <v>15263</v>
      </c>
      <c r="W274" s="71">
        <f t="array" ref="W274">IFERROR(INDEX(RecipeMappedExp.csv!$C$4:$X$103,$A274,1 + W$1),"")</f>
        <v>14246</v>
      </c>
      <c r="X274" s="70">
        <f t="array" ref="X274">IFERROR(INDEX(RecipeMappedExp.csv!$C$4:$X$103,$A274,1 + X$1),"")</f>
        <v>13228</v>
      </c>
      <c r="Y274" s="68">
        <f t="array" ref="Y274">IFERROR(INDEX(RecipeMappedExp.csv!$C$4:$X$103,$A274,1 + Y$1),"")</f>
        <v>12211</v>
      </c>
      <c r="Z274" s="66">
        <f t="array" ref="Z274">IFERROR(INDEX(RecipeMappedExp.csv!$C$4:$X$103,$A274,1 + Z$1),"")</f>
        <v>10175</v>
      </c>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row>
    <row r="275" ht="15.75" customHeight="1">
      <c r="A275" s="16"/>
      <c r="B275" s="17" t="s">
        <v>32</v>
      </c>
      <c r="C275" s="18"/>
      <c r="D275" s="69">
        <f>D274</f>
        <v>305279</v>
      </c>
      <c r="E275" s="20">
        <f t="array" ref="E275:Z275">FLOOR($D274 / 3 * $E$2:$Z$2 / 100,1)</f>
        <v>101759</v>
      </c>
      <c r="F275" s="21">
        <v>97689.0</v>
      </c>
      <c r="G275" s="21">
        <v>93618.0</v>
      </c>
      <c r="H275" s="21">
        <v>89548.0</v>
      </c>
      <c r="I275" s="21">
        <v>85478.0</v>
      </c>
      <c r="J275" s="21">
        <v>81407.0</v>
      </c>
      <c r="K275" s="21">
        <v>76319.0</v>
      </c>
      <c r="L275" s="43">
        <v>71231.0</v>
      </c>
      <c r="M275" s="43">
        <v>66143.0</v>
      </c>
      <c r="N275" s="43">
        <v>61055.0</v>
      </c>
      <c r="O275" s="43">
        <v>55967.0</v>
      </c>
      <c r="P275" s="43">
        <v>45791.0</v>
      </c>
      <c r="Q275" s="43">
        <v>35615.0</v>
      </c>
      <c r="R275" s="43">
        <v>25439.0</v>
      </c>
      <c r="S275" s="43">
        <v>20351.0</v>
      </c>
      <c r="T275" s="43">
        <v>18316.0</v>
      </c>
      <c r="U275" s="43">
        <v>16281.0</v>
      </c>
      <c r="V275" s="43">
        <v>15263.0</v>
      </c>
      <c r="W275" s="43">
        <v>14246.0</v>
      </c>
      <c r="X275" s="43">
        <v>13228.0</v>
      </c>
      <c r="Y275" s="43">
        <v>12211.0</v>
      </c>
      <c r="Z275" s="44">
        <v>10175.0</v>
      </c>
      <c r="AA275" s="23" t="b">
        <f t="array" ref="AA275:AW275">IF($D275:$Z275 = $D274:$Z274,TRUE,FALSE)</f>
        <v>1</v>
      </c>
      <c r="AB275" s="23" t="b">
        <v>1</v>
      </c>
      <c r="AC275" s="23" t="b">
        <v>1</v>
      </c>
      <c r="AD275" s="23" t="b">
        <v>1</v>
      </c>
      <c r="AE275" s="23" t="b">
        <v>1</v>
      </c>
      <c r="AF275" s="23" t="b">
        <v>1</v>
      </c>
      <c r="AG275" s="23" t="b">
        <v>1</v>
      </c>
      <c r="AH275" s="23" t="b">
        <v>1</v>
      </c>
      <c r="AI275" s="23" t="b">
        <v>1</v>
      </c>
      <c r="AJ275" s="23" t="b">
        <v>1</v>
      </c>
      <c r="AK275" s="23" t="b">
        <v>1</v>
      </c>
      <c r="AL275" s="23" t="b">
        <v>1</v>
      </c>
      <c r="AM275" s="23" t="b">
        <v>1</v>
      </c>
      <c r="AN275" s="23" t="b">
        <v>1</v>
      </c>
      <c r="AO275" s="23" t="b">
        <v>1</v>
      </c>
      <c r="AP275" s="23" t="b">
        <v>1</v>
      </c>
      <c r="AQ275" s="23" t="b">
        <v>1</v>
      </c>
      <c r="AR275" s="23" t="b">
        <v>1</v>
      </c>
      <c r="AS275" s="23" t="b">
        <v>1</v>
      </c>
      <c r="AT275" s="23" t="b">
        <v>1</v>
      </c>
      <c r="AU275" s="23" t="b">
        <v>1</v>
      </c>
      <c r="AV275" s="23" t="b">
        <v>1</v>
      </c>
      <c r="AW275" s="23" t="b">
        <v>1</v>
      </c>
      <c r="AX275" s="23"/>
      <c r="AY275" s="23"/>
      <c r="AZ275" s="23"/>
      <c r="BA275" s="23"/>
      <c r="BB275" s="23"/>
      <c r="BC275" s="23"/>
      <c r="BD275" s="23"/>
      <c r="BE275" s="23"/>
      <c r="BF275" s="23"/>
      <c r="BG275" s="23"/>
      <c r="BH275" s="23"/>
    </row>
    <row r="276" ht="15.75" customHeight="1">
      <c r="A276" s="45"/>
      <c r="B276" s="46" t="s">
        <v>33</v>
      </c>
      <c r="C276" s="47"/>
      <c r="D276" s="48">
        <f t="array" ref="D276:Z276">IFERROR(ROUND(D274:Z274 / $E274 * 100,0),"")</f>
        <v>300</v>
      </c>
      <c r="E276" s="49">
        <v>100.0</v>
      </c>
      <c r="F276" s="50">
        <v>96.0</v>
      </c>
      <c r="G276" s="50">
        <v>92.0</v>
      </c>
      <c r="H276" s="50">
        <v>88.0</v>
      </c>
      <c r="I276" s="50">
        <v>84.0</v>
      </c>
      <c r="J276" s="50">
        <v>80.0</v>
      </c>
      <c r="K276" s="50">
        <v>75.0</v>
      </c>
      <c r="L276" s="51">
        <v>70.0</v>
      </c>
      <c r="M276" s="51">
        <v>65.0</v>
      </c>
      <c r="N276" s="51">
        <v>60.0</v>
      </c>
      <c r="O276" s="51">
        <v>55.0</v>
      </c>
      <c r="P276" s="51">
        <v>45.0</v>
      </c>
      <c r="Q276" s="51">
        <v>35.0</v>
      </c>
      <c r="R276" s="51">
        <v>25.0</v>
      </c>
      <c r="S276" s="51">
        <v>20.0</v>
      </c>
      <c r="T276" s="51">
        <v>18.0</v>
      </c>
      <c r="U276" s="51">
        <v>16.0</v>
      </c>
      <c r="V276" s="51">
        <v>15.0</v>
      </c>
      <c r="W276" s="51">
        <v>14.0</v>
      </c>
      <c r="X276" s="51">
        <v>13.0</v>
      </c>
      <c r="Y276" s="51">
        <v>12.0</v>
      </c>
      <c r="Z276" s="52">
        <v>10.0</v>
      </c>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row>
    <row r="277" ht="15.75" customHeight="1">
      <c r="A277" s="72">
        <v>92.0</v>
      </c>
      <c r="B277" s="54" t="s">
        <v>31</v>
      </c>
      <c r="C277" s="55"/>
      <c r="D277" s="56">
        <f t="array" ref="D277">INDEX(RecipeMappedExp.csv!$B$4:$B$103,$A277,1)</f>
        <v>340725</v>
      </c>
      <c r="E277" s="57">
        <f t="array" ref="E277">INDEX(RecipeMappedExp.csv!$C$4:$X$103,$A277,1 + E$1)</f>
        <v>113575</v>
      </c>
      <c r="F277" s="58">
        <f t="array" ref="F277">IFERROR(INDEX(RecipeMappedExp.csv!$C$4:$X$103,$A277,1 + F$1),"")</f>
        <v>109032</v>
      </c>
      <c r="G277" s="58">
        <f t="array" ref="G277">IFERROR(INDEX(RecipeMappedExp.csv!$C$4:$X$103,$A277,1 + G$1),"")</f>
        <v>104489</v>
      </c>
      <c r="H277" s="58">
        <f t="array" ref="H277">IFERROR(INDEX(RecipeMappedExp.csv!$C$4:$X$103,$A277,1 + H$1),"")</f>
        <v>99946</v>
      </c>
      <c r="I277" s="59">
        <f t="array" ref="I277">IFERROR(INDEX(RecipeMappedExp.csv!$C$4:$X$103,$A277,1 + I$1),"")</f>
        <v>95403</v>
      </c>
      <c r="J277" s="58">
        <f t="array" ref="J277">IFERROR(INDEX(RecipeMappedExp.csv!$C$4:$X$103,$A277,1 + J$1),"")</f>
        <v>90860</v>
      </c>
      <c r="K277" s="58">
        <f t="array" ref="K277">IFERROR(INDEX(RecipeMappedExp.csv!$C$4:$X$103,$A277,1 + K$1),"")</f>
        <v>85181</v>
      </c>
      <c r="L277" s="60">
        <f t="array" ref="L277">IFERROR(INDEX(RecipeMappedExp.csv!$C$4:$X$103,$A277,1 + L$1),"")</f>
        <v>79502</v>
      </c>
      <c r="M277" s="59">
        <f t="array" ref="M277">IFERROR(INDEX(RecipeMappedExp.csv!$C$4:$X$103,$A277,1 + M$1),"")</f>
        <v>73823</v>
      </c>
      <c r="N277" s="70">
        <f t="array" ref="N277">IFERROR(INDEX(RecipeMappedExp.csv!$C$4:$X$103,$A277,1 + N$1),"")</f>
        <v>68145</v>
      </c>
      <c r="O277" s="70">
        <f t="array" ref="O277">IFERROR(INDEX(RecipeMappedExp.csv!$C$4:$X$103,$A277,1 + O$1),"")</f>
        <v>62466</v>
      </c>
      <c r="P277" s="70">
        <f t="array" ref="P277">IFERROR(INDEX(RecipeMappedExp.csv!$C$4:$X$103,$A277,1 + P$1),"")</f>
        <v>51108</v>
      </c>
      <c r="Q277" s="70">
        <f t="array" ref="Q277">IFERROR(INDEX(RecipeMappedExp.csv!$C$4:$X$103,$A277,1 + Q$1),"")</f>
        <v>39751</v>
      </c>
      <c r="R277" s="70">
        <f t="array" ref="R277">IFERROR(INDEX(RecipeMappedExp.csv!$C$4:$X$103,$A277,1 + R$1),"")</f>
        <v>28393</v>
      </c>
      <c r="S277" s="70">
        <f t="array" ref="S277">IFERROR(INDEX(RecipeMappedExp.csv!$C$4:$X$103,$A277,1 + S$1),"")</f>
        <v>22715</v>
      </c>
      <c r="T277" s="70">
        <f t="array" ref="T277">IFERROR(INDEX(RecipeMappedExp.csv!$C$4:$X$103,$A277,1 + T$1),"")</f>
        <v>20443</v>
      </c>
      <c r="U277" s="70">
        <f t="array" ref="U277">IFERROR(INDEX(RecipeMappedExp.csv!$C$4:$X$103,$A277,1 + U$1),"")</f>
        <v>18172</v>
      </c>
      <c r="V277" s="70">
        <f t="array" ref="V277">IFERROR(INDEX(RecipeMappedExp.csv!$C$4:$X$103,$A277,1 + V$1),"")</f>
        <v>17036</v>
      </c>
      <c r="W277" s="71">
        <f t="array" ref="W277">IFERROR(INDEX(RecipeMappedExp.csv!$C$4:$X$103,$A277,1 + W$1),"")</f>
        <v>15900</v>
      </c>
      <c r="X277" s="70">
        <f t="array" ref="X277">IFERROR(INDEX(RecipeMappedExp.csv!$C$4:$X$103,$A277,1 + X$1),"")</f>
        <v>14764</v>
      </c>
      <c r="Y277" s="68">
        <f t="array" ref="Y277">IFERROR(INDEX(RecipeMappedExp.csv!$C$4:$X$103,$A277,1 + Y$1),"")</f>
        <v>13629</v>
      </c>
      <c r="Z277" s="66">
        <f t="array" ref="Z277">IFERROR(INDEX(RecipeMappedExp.csv!$C$4:$X$103,$A277,1 + Z$1),"")</f>
        <v>11357</v>
      </c>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row>
    <row r="278" ht="15.75" customHeight="1">
      <c r="A278" s="16"/>
      <c r="B278" s="17" t="s">
        <v>32</v>
      </c>
      <c r="C278" s="18"/>
      <c r="D278" s="69">
        <f>D277</f>
        <v>340725</v>
      </c>
      <c r="E278" s="20">
        <f t="array" ref="E278:Z278">FLOOR($D277 / 3 * $E$2:$Z$2 / 100,1)</f>
        <v>113575</v>
      </c>
      <c r="F278" s="21">
        <v>109032.0</v>
      </c>
      <c r="G278" s="21">
        <v>104489.0</v>
      </c>
      <c r="H278" s="21">
        <v>99946.0</v>
      </c>
      <c r="I278" s="21">
        <v>95403.0</v>
      </c>
      <c r="J278" s="21">
        <v>90860.0</v>
      </c>
      <c r="K278" s="21">
        <v>85181.0</v>
      </c>
      <c r="L278" s="43">
        <v>79502.0</v>
      </c>
      <c r="M278" s="43">
        <v>73823.0</v>
      </c>
      <c r="N278" s="43">
        <v>68145.0</v>
      </c>
      <c r="O278" s="43">
        <v>62466.0</v>
      </c>
      <c r="P278" s="43">
        <v>51108.0</v>
      </c>
      <c r="Q278" s="43">
        <v>39751.0</v>
      </c>
      <c r="R278" s="43">
        <v>28393.0</v>
      </c>
      <c r="S278" s="43">
        <v>22715.0</v>
      </c>
      <c r="T278" s="43">
        <v>20443.0</v>
      </c>
      <c r="U278" s="43">
        <v>18172.0</v>
      </c>
      <c r="V278" s="43">
        <v>17036.0</v>
      </c>
      <c r="W278" s="43">
        <v>15900.0</v>
      </c>
      <c r="X278" s="43">
        <v>14764.0</v>
      </c>
      <c r="Y278" s="43">
        <v>13629.0</v>
      </c>
      <c r="Z278" s="44">
        <v>11357.0</v>
      </c>
      <c r="AA278" s="23" t="b">
        <f t="array" ref="AA278:AW278">IF($D278:$Z278 = $D277:$Z277,TRUE,FALSE)</f>
        <v>1</v>
      </c>
      <c r="AB278" s="23" t="b">
        <v>1</v>
      </c>
      <c r="AC278" s="23" t="b">
        <v>1</v>
      </c>
      <c r="AD278" s="23" t="b">
        <v>1</v>
      </c>
      <c r="AE278" s="23" t="b">
        <v>1</v>
      </c>
      <c r="AF278" s="23" t="b">
        <v>1</v>
      </c>
      <c r="AG278" s="23" t="b">
        <v>1</v>
      </c>
      <c r="AH278" s="23" t="b">
        <v>1</v>
      </c>
      <c r="AI278" s="23" t="b">
        <v>1</v>
      </c>
      <c r="AJ278" s="23" t="b">
        <v>1</v>
      </c>
      <c r="AK278" s="23" t="b">
        <v>1</v>
      </c>
      <c r="AL278" s="23" t="b">
        <v>1</v>
      </c>
      <c r="AM278" s="23" t="b">
        <v>1</v>
      </c>
      <c r="AN278" s="23" t="b">
        <v>1</v>
      </c>
      <c r="AO278" s="23" t="b">
        <v>1</v>
      </c>
      <c r="AP278" s="23" t="b">
        <v>1</v>
      </c>
      <c r="AQ278" s="23" t="b">
        <v>1</v>
      </c>
      <c r="AR278" s="23" t="b">
        <v>1</v>
      </c>
      <c r="AS278" s="23" t="b">
        <v>1</v>
      </c>
      <c r="AT278" s="23" t="b">
        <v>1</v>
      </c>
      <c r="AU278" s="23" t="b">
        <v>1</v>
      </c>
      <c r="AV278" s="23" t="b">
        <v>1</v>
      </c>
      <c r="AW278" s="23" t="b">
        <v>1</v>
      </c>
      <c r="AX278" s="23"/>
      <c r="AY278" s="23"/>
      <c r="AZ278" s="23"/>
      <c r="BA278" s="23"/>
      <c r="BB278" s="23"/>
      <c r="BC278" s="23"/>
      <c r="BD278" s="23"/>
      <c r="BE278" s="23"/>
      <c r="BF278" s="23"/>
      <c r="BG278" s="23"/>
      <c r="BH278" s="23"/>
    </row>
    <row r="279" ht="15.75" customHeight="1">
      <c r="A279" s="45"/>
      <c r="B279" s="46" t="s">
        <v>33</v>
      </c>
      <c r="C279" s="47"/>
      <c r="D279" s="48">
        <f t="array" ref="D279:Z279">IFERROR(ROUND(D277:Z277 / $E277 * 100,0),"")</f>
        <v>300</v>
      </c>
      <c r="E279" s="49">
        <v>100.0</v>
      </c>
      <c r="F279" s="50">
        <v>96.0</v>
      </c>
      <c r="G279" s="50">
        <v>92.0</v>
      </c>
      <c r="H279" s="50">
        <v>88.0</v>
      </c>
      <c r="I279" s="50">
        <v>84.0</v>
      </c>
      <c r="J279" s="50">
        <v>80.0</v>
      </c>
      <c r="K279" s="50">
        <v>75.0</v>
      </c>
      <c r="L279" s="51">
        <v>70.0</v>
      </c>
      <c r="M279" s="51">
        <v>65.0</v>
      </c>
      <c r="N279" s="51">
        <v>60.0</v>
      </c>
      <c r="O279" s="51">
        <v>55.0</v>
      </c>
      <c r="P279" s="51">
        <v>45.0</v>
      </c>
      <c r="Q279" s="51">
        <v>35.0</v>
      </c>
      <c r="R279" s="51">
        <v>25.0</v>
      </c>
      <c r="S279" s="51">
        <v>20.0</v>
      </c>
      <c r="T279" s="51">
        <v>18.0</v>
      </c>
      <c r="U279" s="51">
        <v>16.0</v>
      </c>
      <c r="V279" s="51">
        <v>15.0</v>
      </c>
      <c r="W279" s="51">
        <v>14.0</v>
      </c>
      <c r="X279" s="51">
        <v>13.0</v>
      </c>
      <c r="Y279" s="51">
        <v>12.0</v>
      </c>
      <c r="Z279" s="52">
        <v>10.0</v>
      </c>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row>
    <row r="280" ht="15.75" customHeight="1">
      <c r="A280" s="72">
        <v>93.0</v>
      </c>
      <c r="B280" s="54" t="s">
        <v>31</v>
      </c>
      <c r="C280" s="55"/>
      <c r="D280" s="56">
        <f t="array" ref="D280">INDEX(RecipeMappedExp.csv!$B$4:$B$103,$A280,1)</f>
        <v>350860</v>
      </c>
      <c r="E280" s="57">
        <f t="array" ref="E280">IFERROR(INDEX(RecipeMappedExp.csv!$C$4:$X$103,$A280,1 + E$1),"")</f>
        <v>116953</v>
      </c>
      <c r="F280" s="58">
        <f t="array" ref="F280">IFERROR(INDEX(RecipeMappedExp.csv!$C$4:$X$103,$A280,1 + F$1),"")</f>
        <v>112275</v>
      </c>
      <c r="G280" s="58">
        <f t="array" ref="G280">IFERROR(INDEX(RecipeMappedExp.csv!$C$4:$X$103,$A280,1 + G$1),"")</f>
        <v>107597</v>
      </c>
      <c r="H280" s="58">
        <f t="array" ref="H280">IFERROR(INDEX(RecipeMappedExp.csv!$C$4:$X$103,$A280,1 + H$1),"")</f>
        <v>102918</v>
      </c>
      <c r="I280" s="59">
        <f t="array" ref="I280">IFERROR(INDEX(RecipeMappedExp.csv!$C$4:$X$103,$A280,1 + I$1),"")</f>
        <v>98240</v>
      </c>
      <c r="J280" s="58">
        <f t="array" ref="J280">IFERROR(INDEX(RecipeMappedExp.csv!$C$4:$X$103,$A280,1 + J$1),"")</f>
        <v>93562</v>
      </c>
      <c r="K280" s="58">
        <f t="array" ref="K280">IFERROR(INDEX(RecipeMappedExp.csv!$C$4:$X$103,$A280,1 + K$1),"")</f>
        <v>87715</v>
      </c>
      <c r="L280" s="60">
        <f t="array" ref="L280">IFERROR(INDEX(RecipeMappedExp.csv!$C$4:$X$103,$A280,1 + L$1),"")</f>
        <v>81867</v>
      </c>
      <c r="M280" s="73">
        <f t="array" ref="M280">IFERROR(INDEX(RecipeMappedExp.csv!$C$4:$X$103,$A280,1 + M$1),"")</f>
        <v>76019</v>
      </c>
      <c r="N280" s="70">
        <f t="array" ref="N280">IFERROR(INDEX(RecipeMappedExp.csv!$C$4:$X$103,$A280,1 + N$1),"")</f>
        <v>70172</v>
      </c>
      <c r="O280" s="70">
        <f t="array" ref="O280">IFERROR(INDEX(RecipeMappedExp.csv!$C$4:$X$103,$A280,1 + O$1),"")</f>
        <v>64324</v>
      </c>
      <c r="P280" s="70">
        <f t="array" ref="P280">IFERROR(INDEX(RecipeMappedExp.csv!$C$4:$X$103,$A280,1 + P$1),"")</f>
        <v>52629</v>
      </c>
      <c r="Q280" s="70">
        <f t="array" ref="Q280">IFERROR(INDEX(RecipeMappedExp.csv!$C$4:$X$103,$A280,1 + Q$1),"")</f>
        <v>40933</v>
      </c>
      <c r="R280" s="70">
        <f t="array" ref="R280">IFERROR(INDEX(RecipeMappedExp.csv!$C$4:$X$103,$A280,1 + R$1),"")</f>
        <v>29238</v>
      </c>
      <c r="S280" s="70">
        <f t="array" ref="S280">IFERROR(INDEX(RecipeMappedExp.csv!$C$4:$X$103,$A280,1 + S$1),"")</f>
        <v>23390</v>
      </c>
      <c r="T280" s="70">
        <f t="array" ref="T280">IFERROR(INDEX(RecipeMappedExp.csv!$C$4:$X$103,$A280,1 + T$1),"")</f>
        <v>21051</v>
      </c>
      <c r="U280" s="70">
        <f t="array" ref="U280">IFERROR(INDEX(RecipeMappedExp.csv!$C$4:$X$103,$A280,1 + U$1),"")</f>
        <v>18712</v>
      </c>
      <c r="V280" s="70">
        <f t="array" ref="V280">IFERROR(INDEX(RecipeMappedExp.csv!$C$4:$X$103,$A280,1 + V$1),"")</f>
        <v>17543</v>
      </c>
      <c r="W280" s="71">
        <f t="array" ref="W280">IFERROR(INDEX(RecipeMappedExp.csv!$C$4:$X$103,$A280,1 + W$1),"")</f>
        <v>16373</v>
      </c>
      <c r="X280" s="70">
        <f t="array" ref="X280">IFERROR(INDEX(RecipeMappedExp.csv!$C$4:$X$103,$A280,1 + X$1),"")</f>
        <v>15203</v>
      </c>
      <c r="Y280" s="68">
        <f t="array" ref="Y280">IFERROR(INDEX(RecipeMappedExp.csv!$C$4:$X$103,$A280,1 + Y$1),"")</f>
        <v>14034</v>
      </c>
      <c r="Z280" s="66">
        <f t="array" ref="Z280">IFERROR(INDEX(RecipeMappedExp.csv!$C$4:$X$103,$A280,1 + Z$1),"")</f>
        <v>11695</v>
      </c>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row>
    <row r="281" ht="15.75" customHeight="1">
      <c r="A281" s="16"/>
      <c r="B281" s="17" t="s">
        <v>32</v>
      </c>
      <c r="C281" s="18"/>
      <c r="D281" s="69">
        <f>D280</f>
        <v>350860</v>
      </c>
      <c r="E281" s="20">
        <f t="array" ref="E281:Z281">FLOOR($D280 / 3 * $E$2:$Z$2 / 100,1)</f>
        <v>116953</v>
      </c>
      <c r="F281" s="21">
        <v>112275.0</v>
      </c>
      <c r="G281" s="21">
        <v>107597.0</v>
      </c>
      <c r="H281" s="21">
        <v>102918.0</v>
      </c>
      <c r="I281" s="21">
        <v>98240.0</v>
      </c>
      <c r="J281" s="21">
        <v>93562.0</v>
      </c>
      <c r="K281" s="21">
        <v>87715.0</v>
      </c>
      <c r="L281" s="43">
        <v>81867.0</v>
      </c>
      <c r="M281" s="43">
        <v>76019.0</v>
      </c>
      <c r="N281" s="43">
        <v>70172.0</v>
      </c>
      <c r="O281" s="43">
        <v>64324.0</v>
      </c>
      <c r="P281" s="43">
        <v>52629.0</v>
      </c>
      <c r="Q281" s="43">
        <v>40933.0</v>
      </c>
      <c r="R281" s="43">
        <v>29238.0</v>
      </c>
      <c r="S281" s="43">
        <v>23390.0</v>
      </c>
      <c r="T281" s="43">
        <v>21051.0</v>
      </c>
      <c r="U281" s="43">
        <v>18712.0</v>
      </c>
      <c r="V281" s="43">
        <v>17543.0</v>
      </c>
      <c r="W281" s="43">
        <v>16373.0</v>
      </c>
      <c r="X281" s="43">
        <v>15203.0</v>
      </c>
      <c r="Y281" s="43">
        <v>14034.0</v>
      </c>
      <c r="Z281" s="44">
        <v>11695.0</v>
      </c>
      <c r="AA281" s="23" t="b">
        <f t="array" ref="AA281:AW281">IF($D281:$Z281 = $D280:$Z280,TRUE,FALSE)</f>
        <v>1</v>
      </c>
      <c r="AB281" s="23" t="b">
        <v>1</v>
      </c>
      <c r="AC281" s="23" t="b">
        <v>1</v>
      </c>
      <c r="AD281" s="23" t="b">
        <v>1</v>
      </c>
      <c r="AE281" s="23" t="b">
        <v>1</v>
      </c>
      <c r="AF281" s="23" t="b">
        <v>1</v>
      </c>
      <c r="AG281" s="23" t="b">
        <v>1</v>
      </c>
      <c r="AH281" s="23" t="b">
        <v>1</v>
      </c>
      <c r="AI281" s="23" t="b">
        <v>1</v>
      </c>
      <c r="AJ281" s="23" t="b">
        <v>1</v>
      </c>
      <c r="AK281" s="23" t="b">
        <v>1</v>
      </c>
      <c r="AL281" s="23" t="b">
        <v>1</v>
      </c>
      <c r="AM281" s="23" t="b">
        <v>1</v>
      </c>
      <c r="AN281" s="23" t="b">
        <v>1</v>
      </c>
      <c r="AO281" s="23" t="b">
        <v>1</v>
      </c>
      <c r="AP281" s="23" t="b">
        <v>1</v>
      </c>
      <c r="AQ281" s="23" t="b">
        <v>1</v>
      </c>
      <c r="AR281" s="23" t="b">
        <v>1</v>
      </c>
      <c r="AS281" s="23" t="b">
        <v>1</v>
      </c>
      <c r="AT281" s="23" t="b">
        <v>1</v>
      </c>
      <c r="AU281" s="23" t="b">
        <v>1</v>
      </c>
      <c r="AV281" s="23" t="b">
        <v>1</v>
      </c>
      <c r="AW281" s="23" t="b">
        <v>1</v>
      </c>
      <c r="AX281" s="23"/>
      <c r="AY281" s="23"/>
      <c r="AZ281" s="23"/>
      <c r="BA281" s="23"/>
      <c r="BB281" s="23"/>
      <c r="BC281" s="23"/>
      <c r="BD281" s="23"/>
      <c r="BE281" s="23"/>
      <c r="BF281" s="23"/>
      <c r="BG281" s="23"/>
      <c r="BH281" s="23"/>
    </row>
    <row r="282" ht="15.75" customHeight="1">
      <c r="A282" s="45"/>
      <c r="B282" s="46" t="s">
        <v>33</v>
      </c>
      <c r="C282" s="47"/>
      <c r="D282" s="48">
        <f t="array" ref="D282:Z282">IFERROR(ROUND(D280:Z280 / $E280 * 100,0),"")</f>
        <v>300</v>
      </c>
      <c r="E282" s="49">
        <v>100.0</v>
      </c>
      <c r="F282" s="50">
        <v>96.0</v>
      </c>
      <c r="G282" s="50">
        <v>92.0</v>
      </c>
      <c r="H282" s="50">
        <v>88.0</v>
      </c>
      <c r="I282" s="50">
        <v>84.0</v>
      </c>
      <c r="J282" s="50">
        <v>80.0</v>
      </c>
      <c r="K282" s="50">
        <v>75.0</v>
      </c>
      <c r="L282" s="51">
        <v>70.0</v>
      </c>
      <c r="M282" s="51">
        <v>65.0</v>
      </c>
      <c r="N282" s="51">
        <v>60.0</v>
      </c>
      <c r="O282" s="51">
        <v>55.0</v>
      </c>
      <c r="P282" s="51">
        <v>45.0</v>
      </c>
      <c r="Q282" s="51">
        <v>35.0</v>
      </c>
      <c r="R282" s="51">
        <v>25.0</v>
      </c>
      <c r="S282" s="51">
        <v>20.0</v>
      </c>
      <c r="T282" s="51">
        <v>18.0</v>
      </c>
      <c r="U282" s="51">
        <v>16.0</v>
      </c>
      <c r="V282" s="51">
        <v>15.0</v>
      </c>
      <c r="W282" s="51">
        <v>14.0</v>
      </c>
      <c r="X282" s="51">
        <v>13.0</v>
      </c>
      <c r="Y282" s="51">
        <v>12.0</v>
      </c>
      <c r="Z282" s="52">
        <v>10.0</v>
      </c>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row>
    <row r="283" ht="15.75" customHeight="1">
      <c r="A283" s="72">
        <v>94.0</v>
      </c>
      <c r="B283" s="54" t="s">
        <v>31</v>
      </c>
      <c r="C283" s="55"/>
      <c r="D283" s="56">
        <f t="array" ref="D283">INDEX(RecipeMappedExp.csv!$B$4:$B$103,$A283,1)</f>
        <v>383995</v>
      </c>
      <c r="E283" s="57">
        <f t="array" ref="E283">IFERROR(INDEX(RecipeMappedExp.csv!$C$4:$X$103,$A283,1 + E$1),"")</f>
        <v>127998</v>
      </c>
      <c r="F283" s="58">
        <f t="array" ref="F283">IFERROR(INDEX(RecipeMappedExp.csv!$C$4:$X$103,$A283,1 + F$1),"")</f>
        <v>122878</v>
      </c>
      <c r="G283" s="58">
        <f t="array" ref="G283">IFERROR(INDEX(RecipeMappedExp.csv!$C$4:$X$103,$A283,1 + G$1),"")</f>
        <v>117758</v>
      </c>
      <c r="H283" s="58">
        <f t="array" ref="H283">IFERROR(INDEX(RecipeMappedExp.csv!$C$4:$X$103,$A283,1 + H$1),"")</f>
        <v>112638</v>
      </c>
      <c r="I283" s="59">
        <f t="array" ref="I283">IFERROR(INDEX(RecipeMappedExp.csv!$C$4:$X$103,$A283,1 + I$1),"")</f>
        <v>107518</v>
      </c>
      <c r="J283" s="58">
        <f t="array" ref="J283">IFERROR(INDEX(RecipeMappedExp.csv!$C$4:$X$103,$A283,1 + J$1),"")</f>
        <v>102398</v>
      </c>
      <c r="K283" s="58">
        <f t="array" ref="K283">IFERROR(INDEX(RecipeMappedExp.csv!$C$4:$X$103,$A283,1 + K$1),"")</f>
        <v>95998</v>
      </c>
      <c r="L283" s="70">
        <f t="array" ref="L283">IFERROR(INDEX(RecipeMappedExp.csv!$C$4:$X$103,$A283,1 + L$1),"")</f>
        <v>89598</v>
      </c>
      <c r="M283" s="73">
        <f t="array" ref="M283">IFERROR(INDEX(RecipeMappedExp.csv!$C$4:$X$103,$A283,1 + M$1),"")</f>
        <v>83198</v>
      </c>
      <c r="N283" s="70">
        <f t="array" ref="N283">IFERROR(INDEX(RecipeMappedExp.csv!$C$4:$X$103,$A283,1 + N$1),"")</f>
        <v>76799</v>
      </c>
      <c r="O283" s="70">
        <f t="array" ref="O283">IFERROR(INDEX(RecipeMappedExp.csv!$C$4:$X$103,$A283,1 + O$1),"")</f>
        <v>70399</v>
      </c>
      <c r="P283" s="70">
        <f t="array" ref="P283">IFERROR(INDEX(RecipeMappedExp.csv!$C$4:$X$103,$A283,1 + P$1),"")</f>
        <v>57599</v>
      </c>
      <c r="Q283" s="70">
        <f t="array" ref="Q283">IFERROR(INDEX(RecipeMappedExp.csv!$C$4:$X$103,$A283,1 + Q$1),"")</f>
        <v>44799</v>
      </c>
      <c r="R283" s="70">
        <f t="array" ref="R283">IFERROR(INDEX(RecipeMappedExp.csv!$C$4:$X$103,$A283,1 + R$1),"")</f>
        <v>31999</v>
      </c>
      <c r="S283" s="70">
        <f t="array" ref="S283">IFERROR(INDEX(RecipeMappedExp.csv!$C$4:$X$103,$A283,1 + S$1),"")</f>
        <v>25599</v>
      </c>
      <c r="T283" s="70">
        <f t="array" ref="T283">IFERROR(INDEX(RecipeMappedExp.csv!$C$4:$X$103,$A283,1 + T$1),"")</f>
        <v>23039</v>
      </c>
      <c r="U283" s="70">
        <f t="array" ref="U283">IFERROR(INDEX(RecipeMappedExp.csv!$C$4:$X$103,$A283,1 + U$1),"")</f>
        <v>20479</v>
      </c>
      <c r="V283" s="70">
        <f t="array" ref="V283">IFERROR(INDEX(RecipeMappedExp.csv!$C$4:$X$103,$A283,1 + V$1),"")</f>
        <v>19199</v>
      </c>
      <c r="W283" s="71">
        <f t="array" ref="W283">IFERROR(INDEX(RecipeMappedExp.csv!$C$4:$X$103,$A283,1 + W$1),"")</f>
        <v>17919</v>
      </c>
      <c r="X283" s="70">
        <f t="array" ref="X283">IFERROR(INDEX(RecipeMappedExp.csv!$C$4:$X$103,$A283,1 + X$1),"")</f>
        <v>16639</v>
      </c>
      <c r="Y283" s="68">
        <f t="array" ref="Y283">IFERROR(INDEX(RecipeMappedExp.csv!$C$4:$X$103,$A283,1 + Y$1),"")</f>
        <v>15359</v>
      </c>
      <c r="Z283" s="66">
        <f t="array" ref="Z283">IFERROR(INDEX(RecipeMappedExp.csv!$C$4:$X$103,$A283,1 + Z$1),"")</f>
        <v>12799</v>
      </c>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row>
    <row r="284" ht="15.75" customHeight="1">
      <c r="A284" s="16"/>
      <c r="B284" s="17" t="s">
        <v>32</v>
      </c>
      <c r="C284" s="18"/>
      <c r="D284" s="42">
        <f>D283</f>
        <v>383995</v>
      </c>
      <c r="E284" s="20">
        <f t="array" ref="E284:Z284">FLOOR($D283 / 3 * $E$2:$Z$2 / 100,1)</f>
        <v>127998</v>
      </c>
      <c r="F284" s="21">
        <v>122878.0</v>
      </c>
      <c r="G284" s="21">
        <v>117758.0</v>
      </c>
      <c r="H284" s="21">
        <v>112638.0</v>
      </c>
      <c r="I284" s="21">
        <v>107518.0</v>
      </c>
      <c r="J284" s="21">
        <v>102398.0</v>
      </c>
      <c r="K284" s="21">
        <v>95998.0</v>
      </c>
      <c r="L284" s="43">
        <v>89598.0</v>
      </c>
      <c r="M284" s="43">
        <v>83198.0</v>
      </c>
      <c r="N284" s="43">
        <v>76799.0</v>
      </c>
      <c r="O284" s="43">
        <v>70399.0</v>
      </c>
      <c r="P284" s="43">
        <v>57599.0</v>
      </c>
      <c r="Q284" s="43">
        <v>44799.0</v>
      </c>
      <c r="R284" s="43">
        <v>31999.0</v>
      </c>
      <c r="S284" s="43">
        <v>25599.0</v>
      </c>
      <c r="T284" s="43">
        <v>23039.0</v>
      </c>
      <c r="U284" s="43">
        <v>20479.0</v>
      </c>
      <c r="V284" s="43">
        <v>19199.0</v>
      </c>
      <c r="W284" s="43">
        <v>17919.0</v>
      </c>
      <c r="X284" s="43">
        <v>16639.0</v>
      </c>
      <c r="Y284" s="43">
        <v>15359.0</v>
      </c>
      <c r="Z284" s="44">
        <v>12799.0</v>
      </c>
      <c r="AA284" s="23" t="b">
        <f t="array" ref="AA284:AW284">IF($D284:$Z284 = $D283:$Z283,TRUE,FALSE)</f>
        <v>1</v>
      </c>
      <c r="AB284" s="23" t="b">
        <v>1</v>
      </c>
      <c r="AC284" s="23" t="b">
        <v>1</v>
      </c>
      <c r="AD284" s="23" t="b">
        <v>1</v>
      </c>
      <c r="AE284" s="23" t="b">
        <v>1</v>
      </c>
      <c r="AF284" s="23" t="b">
        <v>1</v>
      </c>
      <c r="AG284" s="23" t="b">
        <v>1</v>
      </c>
      <c r="AH284" s="23" t="b">
        <v>1</v>
      </c>
      <c r="AI284" s="23" t="b">
        <v>1</v>
      </c>
      <c r="AJ284" s="23" t="b">
        <v>1</v>
      </c>
      <c r="AK284" s="23" t="b">
        <v>1</v>
      </c>
      <c r="AL284" s="23" t="b">
        <v>1</v>
      </c>
      <c r="AM284" s="23" t="b">
        <v>1</v>
      </c>
      <c r="AN284" s="23" t="b">
        <v>1</v>
      </c>
      <c r="AO284" s="23" t="b">
        <v>1</v>
      </c>
      <c r="AP284" s="23" t="b">
        <v>1</v>
      </c>
      <c r="AQ284" s="23" t="b">
        <v>1</v>
      </c>
      <c r="AR284" s="23" t="b">
        <v>1</v>
      </c>
      <c r="AS284" s="23" t="b">
        <v>1</v>
      </c>
      <c r="AT284" s="23" t="b">
        <v>1</v>
      </c>
      <c r="AU284" s="23" t="b">
        <v>1</v>
      </c>
      <c r="AV284" s="23" t="b">
        <v>1</v>
      </c>
      <c r="AW284" s="23" t="b">
        <v>1</v>
      </c>
      <c r="AX284" s="23"/>
      <c r="AY284" s="23"/>
      <c r="AZ284" s="23"/>
      <c r="BA284" s="23"/>
      <c r="BB284" s="23"/>
      <c r="BC284" s="23"/>
      <c r="BD284" s="23"/>
      <c r="BE284" s="23"/>
      <c r="BF284" s="23"/>
      <c r="BG284" s="23"/>
      <c r="BH284" s="23"/>
    </row>
    <row r="285" ht="15.75" customHeight="1">
      <c r="A285" s="45"/>
      <c r="B285" s="46" t="s">
        <v>33</v>
      </c>
      <c r="C285" s="47"/>
      <c r="D285" s="48">
        <f t="array" ref="D285:Z285">IFERROR(ROUND(D283:Z283 / $E283 * 100,0),"")</f>
        <v>300</v>
      </c>
      <c r="E285" s="49">
        <v>100.0</v>
      </c>
      <c r="F285" s="50">
        <v>96.0</v>
      </c>
      <c r="G285" s="50">
        <v>92.0</v>
      </c>
      <c r="H285" s="50">
        <v>88.0</v>
      </c>
      <c r="I285" s="50">
        <v>84.0</v>
      </c>
      <c r="J285" s="50">
        <v>80.0</v>
      </c>
      <c r="K285" s="50">
        <v>75.0</v>
      </c>
      <c r="L285" s="51">
        <v>70.0</v>
      </c>
      <c r="M285" s="51">
        <v>65.0</v>
      </c>
      <c r="N285" s="51">
        <v>60.0</v>
      </c>
      <c r="O285" s="51">
        <v>55.0</v>
      </c>
      <c r="P285" s="51">
        <v>45.0</v>
      </c>
      <c r="Q285" s="51">
        <v>35.0</v>
      </c>
      <c r="R285" s="51">
        <v>25.0</v>
      </c>
      <c r="S285" s="51">
        <v>20.0</v>
      </c>
      <c r="T285" s="51">
        <v>18.0</v>
      </c>
      <c r="U285" s="51">
        <v>16.0</v>
      </c>
      <c r="V285" s="51">
        <v>15.0</v>
      </c>
      <c r="W285" s="51">
        <v>14.0</v>
      </c>
      <c r="X285" s="51">
        <v>13.0</v>
      </c>
      <c r="Y285" s="51">
        <v>12.0</v>
      </c>
      <c r="Z285" s="52">
        <v>10.0</v>
      </c>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row>
    <row r="286" ht="15.75" customHeight="1">
      <c r="A286" s="72">
        <v>95.0</v>
      </c>
      <c r="B286" s="54" t="s">
        <v>31</v>
      </c>
      <c r="C286" s="55"/>
      <c r="D286" s="56">
        <f t="array" ref="D286">INDEX(RecipeMappedExp.csv!$B$4:$B$103,$A286,1)</f>
        <v>397220</v>
      </c>
      <c r="E286" s="57">
        <f t="array" ref="E286">IFERROR(INDEX(RecipeMappedExp.csv!$C$4:$X$103,$A286,1 + E$1),"")</f>
        <v>132406</v>
      </c>
      <c r="F286" s="58">
        <f t="array" ref="F286">IFERROR(INDEX(RecipeMappedExp.csv!$C$4:$X$103,$A286,1 + F$1),"")</f>
        <v>127110</v>
      </c>
      <c r="G286" s="58">
        <f t="array" ref="G286">IFERROR(INDEX(RecipeMappedExp.csv!$C$4:$X$103,$A286,1 + G$1),"")</f>
        <v>121814</v>
      </c>
      <c r="H286" s="58">
        <f t="array" ref="H286">IFERROR(INDEX(RecipeMappedExp.csv!$C$4:$X$103,$A286,1 + H$1),"")</f>
        <v>116517</v>
      </c>
      <c r="I286" s="59">
        <f t="array" ref="I286">IFERROR(INDEX(RecipeMappedExp.csv!$C$4:$X$103,$A286,1 + I$1),"")</f>
        <v>111221</v>
      </c>
      <c r="J286" s="58">
        <f t="array" ref="J286">IFERROR(INDEX(RecipeMappedExp.csv!$C$4:$X$103,$A286,1 + J$1),"")</f>
        <v>105925</v>
      </c>
      <c r="K286" s="68">
        <f t="array" ref="K286">IFERROR(INDEX(RecipeMappedExp.csv!$C$4:$X$103,$A286,1 + K$1),"")</f>
        <v>99305</v>
      </c>
      <c r="L286" s="70">
        <f t="array" ref="L286">IFERROR(INDEX(RecipeMappedExp.csv!$C$4:$X$103,$A286,1 + L$1),"")</f>
        <v>92684</v>
      </c>
      <c r="M286" s="73">
        <f t="array" ref="M286">IFERROR(INDEX(RecipeMappedExp.csv!$C$4:$X$103,$A286,1 + M$1),"")</f>
        <v>86064</v>
      </c>
      <c r="N286" s="70">
        <f t="array" ref="N286">IFERROR(INDEX(RecipeMappedExp.csv!$C$4:$X$103,$A286,1 + N$1),"")</f>
        <v>79444</v>
      </c>
      <c r="O286" s="70">
        <f t="array" ref="O286">IFERROR(INDEX(RecipeMappedExp.csv!$C$4:$X$103,$A286,1 + O$1),"")</f>
        <v>72823</v>
      </c>
      <c r="P286" s="70">
        <f t="array" ref="P286">IFERROR(INDEX(RecipeMappedExp.csv!$C$4:$X$103,$A286,1 + P$1),"")</f>
        <v>59583</v>
      </c>
      <c r="Q286" s="70">
        <f t="array" ref="Q286">IFERROR(INDEX(RecipeMappedExp.csv!$C$4:$X$103,$A286,1 + Q$1),"")</f>
        <v>46342</v>
      </c>
      <c r="R286" s="70">
        <f t="array" ref="R286">IFERROR(INDEX(RecipeMappedExp.csv!$C$4:$X$103,$A286,1 + R$1),"")</f>
        <v>33101</v>
      </c>
      <c r="S286" s="70">
        <f t="array" ref="S286">IFERROR(INDEX(RecipeMappedExp.csv!$C$4:$X$103,$A286,1 + S$1),"")</f>
        <v>26481</v>
      </c>
      <c r="T286" s="70">
        <f t="array" ref="T286">IFERROR(INDEX(RecipeMappedExp.csv!$C$4:$X$103,$A286,1 + T$1),"")</f>
        <v>23833</v>
      </c>
      <c r="U286" s="70">
        <f t="array" ref="U286">IFERROR(INDEX(RecipeMappedExp.csv!$C$4:$X$103,$A286,1 + U$1),"")</f>
        <v>21185</v>
      </c>
      <c r="V286" s="70">
        <f t="array" ref="V286">IFERROR(INDEX(RecipeMappedExp.csv!$C$4:$X$103,$A286,1 + V$1),"")</f>
        <v>19861</v>
      </c>
      <c r="W286" s="71">
        <f t="array" ref="W286">IFERROR(INDEX(RecipeMappedExp.csv!$C$4:$X$103,$A286,1 + W$1),"")</f>
        <v>18536</v>
      </c>
      <c r="X286" s="70">
        <f t="array" ref="X286">IFERROR(INDEX(RecipeMappedExp.csv!$C$4:$X$103,$A286,1 + X$1),"")</f>
        <v>17212</v>
      </c>
      <c r="Y286" s="68">
        <f t="array" ref="Y286">IFERROR(INDEX(RecipeMappedExp.csv!$C$4:$X$103,$A286,1 + Y$1),"")</f>
        <v>15888</v>
      </c>
      <c r="Z286" s="66">
        <f t="array" ref="Z286">IFERROR(INDEX(RecipeMappedExp.csv!$C$4:$X$103,$A286,1 + Z$1),"")</f>
        <v>13240</v>
      </c>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row>
    <row r="287" ht="15.75" customHeight="1">
      <c r="A287" s="16"/>
      <c r="B287" s="17" t="s">
        <v>32</v>
      </c>
      <c r="C287" s="18"/>
      <c r="D287" s="69">
        <f>D286</f>
        <v>397220</v>
      </c>
      <c r="E287" s="20">
        <f t="array" ref="E287:Z287">FLOOR($D286 / 3 * $E$2:$Z$2 / 100,1)</f>
        <v>132406</v>
      </c>
      <c r="F287" s="21">
        <v>127110.0</v>
      </c>
      <c r="G287" s="21">
        <v>121814.0</v>
      </c>
      <c r="H287" s="21">
        <v>116517.0</v>
      </c>
      <c r="I287" s="21">
        <v>111221.0</v>
      </c>
      <c r="J287" s="21">
        <v>105925.0</v>
      </c>
      <c r="K287" s="21">
        <v>99305.0</v>
      </c>
      <c r="L287" s="43">
        <v>92684.0</v>
      </c>
      <c r="M287" s="43">
        <v>86064.0</v>
      </c>
      <c r="N287" s="43">
        <v>79444.0</v>
      </c>
      <c r="O287" s="43">
        <v>72823.0</v>
      </c>
      <c r="P287" s="43">
        <v>59583.0</v>
      </c>
      <c r="Q287" s="43">
        <v>46342.0</v>
      </c>
      <c r="R287" s="43">
        <v>33101.0</v>
      </c>
      <c r="S287" s="43">
        <v>26481.0</v>
      </c>
      <c r="T287" s="43">
        <v>23833.0</v>
      </c>
      <c r="U287" s="43">
        <v>21185.0</v>
      </c>
      <c r="V287" s="43">
        <v>19861.0</v>
      </c>
      <c r="W287" s="43">
        <v>18536.0</v>
      </c>
      <c r="X287" s="43">
        <v>17212.0</v>
      </c>
      <c r="Y287" s="43">
        <v>15888.0</v>
      </c>
      <c r="Z287" s="44">
        <v>13240.0</v>
      </c>
      <c r="AA287" s="23" t="b">
        <f t="array" ref="AA287:AW287">IF($D287:$Z287 = $D286:$Z286,TRUE,FALSE)</f>
        <v>1</v>
      </c>
      <c r="AB287" s="23" t="b">
        <v>1</v>
      </c>
      <c r="AC287" s="23" t="b">
        <v>1</v>
      </c>
      <c r="AD287" s="23" t="b">
        <v>1</v>
      </c>
      <c r="AE287" s="23" t="b">
        <v>1</v>
      </c>
      <c r="AF287" s="23" t="b">
        <v>1</v>
      </c>
      <c r="AG287" s="23" t="b">
        <v>1</v>
      </c>
      <c r="AH287" s="23" t="b">
        <v>1</v>
      </c>
      <c r="AI287" s="23" t="b">
        <v>1</v>
      </c>
      <c r="AJ287" s="23" t="b">
        <v>1</v>
      </c>
      <c r="AK287" s="23" t="b">
        <v>1</v>
      </c>
      <c r="AL287" s="23" t="b">
        <v>1</v>
      </c>
      <c r="AM287" s="23" t="b">
        <v>1</v>
      </c>
      <c r="AN287" s="23" t="b">
        <v>1</v>
      </c>
      <c r="AO287" s="23" t="b">
        <v>1</v>
      </c>
      <c r="AP287" s="23" t="b">
        <v>1</v>
      </c>
      <c r="AQ287" s="23" t="b">
        <v>1</v>
      </c>
      <c r="AR287" s="23" t="b">
        <v>1</v>
      </c>
      <c r="AS287" s="23" t="b">
        <v>1</v>
      </c>
      <c r="AT287" s="23" t="b">
        <v>1</v>
      </c>
      <c r="AU287" s="23" t="b">
        <v>1</v>
      </c>
      <c r="AV287" s="23" t="b">
        <v>1</v>
      </c>
      <c r="AW287" s="23" t="b">
        <v>1</v>
      </c>
      <c r="AX287" s="23"/>
      <c r="AY287" s="23"/>
      <c r="AZ287" s="23"/>
      <c r="BA287" s="23"/>
      <c r="BB287" s="23"/>
      <c r="BC287" s="23"/>
      <c r="BD287" s="23"/>
      <c r="BE287" s="23"/>
      <c r="BF287" s="23"/>
      <c r="BG287" s="23"/>
      <c r="BH287" s="23"/>
    </row>
    <row r="288" ht="15.75" customHeight="1">
      <c r="A288" s="45"/>
      <c r="B288" s="46" t="s">
        <v>33</v>
      </c>
      <c r="C288" s="47"/>
      <c r="D288" s="48">
        <f t="array" ref="D288:Z288">IFERROR(ROUND(D286:Z286 / $E286 * 100,0),"")</f>
        <v>300</v>
      </c>
      <c r="E288" s="49">
        <v>100.0</v>
      </c>
      <c r="F288" s="50">
        <v>96.0</v>
      </c>
      <c r="G288" s="50">
        <v>92.0</v>
      </c>
      <c r="H288" s="50">
        <v>88.0</v>
      </c>
      <c r="I288" s="50">
        <v>84.0</v>
      </c>
      <c r="J288" s="50">
        <v>80.0</v>
      </c>
      <c r="K288" s="50">
        <v>75.0</v>
      </c>
      <c r="L288" s="51">
        <v>70.0</v>
      </c>
      <c r="M288" s="51">
        <v>65.0</v>
      </c>
      <c r="N288" s="51">
        <v>60.0</v>
      </c>
      <c r="O288" s="51">
        <v>55.0</v>
      </c>
      <c r="P288" s="51">
        <v>45.0</v>
      </c>
      <c r="Q288" s="51">
        <v>35.0</v>
      </c>
      <c r="R288" s="51">
        <v>25.0</v>
      </c>
      <c r="S288" s="51">
        <v>20.0</v>
      </c>
      <c r="T288" s="51">
        <v>18.0</v>
      </c>
      <c r="U288" s="51">
        <v>16.0</v>
      </c>
      <c r="V288" s="51">
        <v>15.0</v>
      </c>
      <c r="W288" s="51">
        <v>14.0</v>
      </c>
      <c r="X288" s="51">
        <v>13.0</v>
      </c>
      <c r="Y288" s="51">
        <v>12.0</v>
      </c>
      <c r="Z288" s="52">
        <v>10.0</v>
      </c>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row>
    <row r="289" ht="15.75" customHeight="1">
      <c r="A289" s="72">
        <v>96.0</v>
      </c>
      <c r="B289" s="54" t="s">
        <v>31</v>
      </c>
      <c r="C289" s="55"/>
      <c r="D289" s="56">
        <f t="array" ref="D289">INDEX(RecipeMappedExp.csv!$B$4:$B$103,$A289,1)</f>
        <v>438995</v>
      </c>
      <c r="E289" s="57">
        <f t="array" ref="E289">IFERROR(INDEX(RecipeMappedExp.csv!$C$4:$X$103,$A289,1 + E$1),"")</f>
        <v>146331</v>
      </c>
      <c r="F289" s="58">
        <f t="array" ref="F289">IFERROR(INDEX(RecipeMappedExp.csv!$C$4:$X$103,$A289,1 + F$1),"")</f>
        <v>140478</v>
      </c>
      <c r="G289" s="58">
        <f t="array" ref="G289">IFERROR(INDEX(RecipeMappedExp.csv!$C$4:$X$103,$A289,1 + G$1),"")</f>
        <v>134625</v>
      </c>
      <c r="H289" s="58">
        <f t="array" ref="H289">IFERROR(INDEX(RecipeMappedExp.csv!$C$4:$X$103,$A289,1 + H$1),"")</f>
        <v>128771</v>
      </c>
      <c r="I289" s="59">
        <f t="array" ref="I289">IFERROR(INDEX(RecipeMappedExp.csv!$C$4:$X$103,$A289,1 + I$1),"")</f>
        <v>122918</v>
      </c>
      <c r="J289" s="68">
        <f t="array" ref="J289">IFERROR(INDEX(RecipeMappedExp.csv!$C$4:$X$103,$A289,1 + J$1),"")</f>
        <v>117065</v>
      </c>
      <c r="K289" s="68">
        <f t="array" ref="K289">IFERROR(INDEX(RecipeMappedExp.csv!$C$4:$X$103,$A289,1 + K$1),"")</f>
        <v>109748</v>
      </c>
      <c r="L289" s="70">
        <f t="array" ref="L289">IFERROR(INDEX(RecipeMappedExp.csv!$C$4:$X$103,$A289,1 + L$1),"")</f>
        <v>102432</v>
      </c>
      <c r="M289" s="73">
        <f t="array" ref="M289">IFERROR(INDEX(RecipeMappedExp.csv!$C$4:$X$103,$A289,1 + M$1),"")</f>
        <v>95115</v>
      </c>
      <c r="N289" s="70">
        <f t="array" ref="N289">IFERROR(INDEX(RecipeMappedExp.csv!$C$4:$X$103,$A289,1 + N$1),"")</f>
        <v>87799</v>
      </c>
      <c r="O289" s="70">
        <f t="array" ref="O289">IFERROR(INDEX(RecipeMappedExp.csv!$C$4:$X$103,$A289,1 + O$1),"")</f>
        <v>80482</v>
      </c>
      <c r="P289" s="70">
        <f t="array" ref="P289">IFERROR(INDEX(RecipeMappedExp.csv!$C$4:$X$103,$A289,1 + P$1),"")</f>
        <v>65849</v>
      </c>
      <c r="Q289" s="70">
        <f t="array" ref="Q289">IFERROR(INDEX(RecipeMappedExp.csv!$C$4:$X$103,$A289,1 + Q$1),"")</f>
        <v>51216</v>
      </c>
      <c r="R289" s="70">
        <f t="array" ref="R289">IFERROR(INDEX(RecipeMappedExp.csv!$C$4:$X$103,$A289,1 + R$1),"")</f>
        <v>36582</v>
      </c>
      <c r="S289" s="70">
        <f t="array" ref="S289">IFERROR(INDEX(RecipeMappedExp.csv!$C$4:$X$103,$A289,1 + S$1),"")</f>
        <v>29266</v>
      </c>
      <c r="T289" s="70">
        <f t="array" ref="T289">IFERROR(INDEX(RecipeMappedExp.csv!$C$4:$X$103,$A289,1 + T$1),"")</f>
        <v>26339</v>
      </c>
      <c r="U289" s="70">
        <f t="array" ref="U289">IFERROR(INDEX(RecipeMappedExp.csv!$C$4:$X$103,$A289,1 + U$1),"")</f>
        <v>23413</v>
      </c>
      <c r="V289" s="70">
        <f t="array" ref="V289">IFERROR(INDEX(RecipeMappedExp.csv!$C$4:$X$103,$A289,1 + V$1),"")</f>
        <v>21949</v>
      </c>
      <c r="W289" s="71">
        <f t="array" ref="W289">IFERROR(INDEX(RecipeMappedExp.csv!$C$4:$X$103,$A289,1 + W$1),"")</f>
        <v>20486</v>
      </c>
      <c r="X289" s="70">
        <f t="array" ref="X289">IFERROR(INDEX(RecipeMappedExp.csv!$C$4:$X$103,$A289,1 + X$1),"")</f>
        <v>19023</v>
      </c>
      <c r="Y289" s="68">
        <f t="array" ref="Y289">IFERROR(INDEX(RecipeMappedExp.csv!$C$4:$X$103,$A289,1 + Y$1),"")</f>
        <v>17559</v>
      </c>
      <c r="Z289" s="66">
        <f t="array" ref="Z289">IFERROR(INDEX(RecipeMappedExp.csv!$C$4:$X$103,$A289,1 + Z$1),"")</f>
        <v>14633</v>
      </c>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row>
    <row r="290" ht="15.75" customHeight="1">
      <c r="A290" s="16"/>
      <c r="B290" s="17" t="s">
        <v>32</v>
      </c>
      <c r="C290" s="18"/>
      <c r="D290" s="69">
        <f>D289</f>
        <v>438995</v>
      </c>
      <c r="E290" s="20">
        <f t="array" ref="E290:Z290">FLOOR($D289 / 3 * $E$2:$Z$2 / 100,1)</f>
        <v>146331</v>
      </c>
      <c r="F290" s="21">
        <v>140478.0</v>
      </c>
      <c r="G290" s="21">
        <v>134625.0</v>
      </c>
      <c r="H290" s="21">
        <v>128771.0</v>
      </c>
      <c r="I290" s="21">
        <v>122918.0</v>
      </c>
      <c r="J290" s="21">
        <v>117065.0</v>
      </c>
      <c r="K290" s="21">
        <v>109748.0</v>
      </c>
      <c r="L290" s="43">
        <v>102432.0</v>
      </c>
      <c r="M290" s="43">
        <v>95115.0</v>
      </c>
      <c r="N290" s="43">
        <v>87799.0</v>
      </c>
      <c r="O290" s="43">
        <v>80482.0</v>
      </c>
      <c r="P290" s="43">
        <v>65849.0</v>
      </c>
      <c r="Q290" s="43">
        <v>51216.0</v>
      </c>
      <c r="R290" s="43">
        <v>36582.0</v>
      </c>
      <c r="S290" s="43">
        <v>29266.0</v>
      </c>
      <c r="T290" s="43">
        <v>26339.0</v>
      </c>
      <c r="U290" s="43">
        <v>23413.0</v>
      </c>
      <c r="V290" s="43">
        <v>21949.0</v>
      </c>
      <c r="W290" s="43">
        <v>20486.0</v>
      </c>
      <c r="X290" s="43">
        <v>19023.0</v>
      </c>
      <c r="Y290" s="43">
        <v>17559.0</v>
      </c>
      <c r="Z290" s="44">
        <v>14633.0</v>
      </c>
      <c r="AA290" s="23" t="b">
        <f t="array" ref="AA290:AW290">IF($D290:$Z290 = $D289:$Z289,TRUE,FALSE)</f>
        <v>1</v>
      </c>
      <c r="AB290" s="23" t="b">
        <v>1</v>
      </c>
      <c r="AC290" s="23" t="b">
        <v>1</v>
      </c>
      <c r="AD290" s="23" t="b">
        <v>1</v>
      </c>
      <c r="AE290" s="23" t="b">
        <v>1</v>
      </c>
      <c r="AF290" s="23" t="b">
        <v>1</v>
      </c>
      <c r="AG290" s="23" t="b">
        <v>1</v>
      </c>
      <c r="AH290" s="23" t="b">
        <v>1</v>
      </c>
      <c r="AI290" s="23" t="b">
        <v>1</v>
      </c>
      <c r="AJ290" s="23" t="b">
        <v>1</v>
      </c>
      <c r="AK290" s="23" t="b">
        <v>1</v>
      </c>
      <c r="AL290" s="23" t="b">
        <v>1</v>
      </c>
      <c r="AM290" s="23" t="b">
        <v>1</v>
      </c>
      <c r="AN290" s="23" t="b">
        <v>1</v>
      </c>
      <c r="AO290" s="23" t="b">
        <v>1</v>
      </c>
      <c r="AP290" s="23" t="b">
        <v>1</v>
      </c>
      <c r="AQ290" s="23" t="b">
        <v>1</v>
      </c>
      <c r="AR290" s="23" t="b">
        <v>1</v>
      </c>
      <c r="AS290" s="23" t="b">
        <v>1</v>
      </c>
      <c r="AT290" s="23" t="b">
        <v>1</v>
      </c>
      <c r="AU290" s="23" t="b">
        <v>1</v>
      </c>
      <c r="AV290" s="23" t="b">
        <v>1</v>
      </c>
      <c r="AW290" s="23" t="b">
        <v>1</v>
      </c>
      <c r="AX290" s="23"/>
      <c r="AY290" s="23"/>
      <c r="AZ290" s="23"/>
      <c r="BA290" s="23"/>
      <c r="BB290" s="23"/>
      <c r="BC290" s="23"/>
      <c r="BD290" s="23"/>
      <c r="BE290" s="23"/>
      <c r="BF290" s="23"/>
      <c r="BG290" s="23"/>
      <c r="BH290" s="23"/>
    </row>
    <row r="291" ht="15.75" customHeight="1">
      <c r="A291" s="45"/>
      <c r="B291" s="46" t="s">
        <v>33</v>
      </c>
      <c r="C291" s="47"/>
      <c r="D291" s="48">
        <f t="array" ref="D291:Z291">IFERROR(ROUND(D289:Z289 / $E289 * 100,0),"")</f>
        <v>300</v>
      </c>
      <c r="E291" s="49">
        <v>100.0</v>
      </c>
      <c r="F291" s="50">
        <v>96.0</v>
      </c>
      <c r="G291" s="50">
        <v>92.0</v>
      </c>
      <c r="H291" s="50">
        <v>88.0</v>
      </c>
      <c r="I291" s="50">
        <v>84.0</v>
      </c>
      <c r="J291" s="50">
        <v>80.0</v>
      </c>
      <c r="K291" s="50">
        <v>75.0</v>
      </c>
      <c r="L291" s="51">
        <v>70.0</v>
      </c>
      <c r="M291" s="51">
        <v>65.0</v>
      </c>
      <c r="N291" s="51">
        <v>60.0</v>
      </c>
      <c r="O291" s="51">
        <v>55.0</v>
      </c>
      <c r="P291" s="51">
        <v>45.0</v>
      </c>
      <c r="Q291" s="51">
        <v>35.0</v>
      </c>
      <c r="R291" s="51">
        <v>25.0</v>
      </c>
      <c r="S291" s="51">
        <v>20.0</v>
      </c>
      <c r="T291" s="51">
        <v>18.0</v>
      </c>
      <c r="U291" s="51">
        <v>16.0</v>
      </c>
      <c r="V291" s="51">
        <v>15.0</v>
      </c>
      <c r="W291" s="51">
        <v>14.0</v>
      </c>
      <c r="X291" s="51">
        <v>13.0</v>
      </c>
      <c r="Y291" s="51">
        <v>12.0</v>
      </c>
      <c r="Z291" s="52">
        <v>10.0</v>
      </c>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row>
    <row r="292" ht="15.75" customHeight="1">
      <c r="A292" s="72">
        <v>97.0</v>
      </c>
      <c r="B292" s="54" t="s">
        <v>31</v>
      </c>
      <c r="C292" s="55"/>
      <c r="D292" s="56">
        <f t="array" ref="D292">INDEX(RecipeMappedExp.csv!$B$4:$B$103,$A292,1)</f>
        <v>449528</v>
      </c>
      <c r="E292" s="57">
        <f t="array" ref="E292">IFERROR(INDEX(RecipeMappedExp.csv!$C$4:$X$103,$A292,1 + E$1),"")</f>
        <v>149842</v>
      </c>
      <c r="F292" s="58">
        <f t="array" ref="F292">IFERROR(INDEX(RecipeMappedExp.csv!$C$4:$X$103,$A292,1 + F$1),"")</f>
        <v>143848</v>
      </c>
      <c r="G292" s="58">
        <f t="array" ref="G292">IFERROR(INDEX(RecipeMappedExp.csv!$C$4:$X$103,$A292,1 + G$1),"")</f>
        <v>137855</v>
      </c>
      <c r="H292" s="58">
        <f t="array" ref="H292">IFERROR(INDEX(RecipeMappedExp.csv!$C$4:$X$103,$A292,1 + H$1),"")</f>
        <v>131861</v>
      </c>
      <c r="I292" s="73">
        <f t="array" ref="I292">IFERROR(INDEX(RecipeMappedExp.csv!$C$4:$X$103,$A292,1 + I$1),"")</f>
        <v>125867</v>
      </c>
      <c r="J292" s="68">
        <f t="array" ref="J292">IFERROR(INDEX(RecipeMappedExp.csv!$C$4:$X$103,$A292,1 + J$1),"")</f>
        <v>119874</v>
      </c>
      <c r="K292" s="68">
        <f t="array" ref="K292">IFERROR(INDEX(RecipeMappedExp.csv!$C$4:$X$103,$A292,1 + K$1),"")</f>
        <v>112382</v>
      </c>
      <c r="L292" s="70">
        <f t="array" ref="L292">IFERROR(INDEX(RecipeMappedExp.csv!$C$4:$X$103,$A292,1 + L$1),"")</f>
        <v>104889</v>
      </c>
      <c r="M292" s="73">
        <f t="array" ref="M292">IFERROR(INDEX(RecipeMappedExp.csv!$C$4:$X$103,$A292,1 + M$1),"")</f>
        <v>97397</v>
      </c>
      <c r="N292" s="70">
        <f t="array" ref="N292">IFERROR(INDEX(RecipeMappedExp.csv!$C$4:$X$103,$A292,1 + N$1),"")</f>
        <v>89905</v>
      </c>
      <c r="O292" s="70">
        <f t="array" ref="O292">IFERROR(INDEX(RecipeMappedExp.csv!$C$4:$X$103,$A292,1 + O$1),"")</f>
        <v>82413</v>
      </c>
      <c r="P292" s="70">
        <f t="array" ref="P292">IFERROR(INDEX(RecipeMappedExp.csv!$C$4:$X$103,$A292,1 + P$1),"")</f>
        <v>67429</v>
      </c>
      <c r="Q292" s="70">
        <f t="array" ref="Q292">IFERROR(INDEX(RecipeMappedExp.csv!$C$4:$X$103,$A292,1 + Q$1),"")</f>
        <v>52444</v>
      </c>
      <c r="R292" s="70">
        <f t="array" ref="R292">IFERROR(INDEX(RecipeMappedExp.csv!$C$4:$X$103,$A292,1 + R$1),"")</f>
        <v>37460</v>
      </c>
      <c r="S292" s="70">
        <f t="array" ref="S292">IFERROR(INDEX(RecipeMappedExp.csv!$C$4:$X$103,$A292,1 + S$1),"")</f>
        <v>29968</v>
      </c>
      <c r="T292" s="70">
        <f t="array" ref="T292">IFERROR(INDEX(RecipeMappedExp.csv!$C$4:$X$103,$A292,1 + T$1),"")</f>
        <v>26971</v>
      </c>
      <c r="U292" s="70">
        <f t="array" ref="U292">IFERROR(INDEX(RecipeMappedExp.csv!$C$4:$X$103,$A292,1 + U$1),"")</f>
        <v>23974</v>
      </c>
      <c r="V292" s="70">
        <f t="array" ref="V292">IFERROR(INDEX(RecipeMappedExp.csv!$C$4:$X$103,$A292,1 + V$1),"")</f>
        <v>22476</v>
      </c>
      <c r="W292" s="71">
        <f t="array" ref="W292">IFERROR(INDEX(RecipeMappedExp.csv!$C$4:$X$103,$A292,1 + W$1),"")</f>
        <v>20977</v>
      </c>
      <c r="X292" s="70">
        <f t="array" ref="X292">IFERROR(INDEX(RecipeMappedExp.csv!$C$4:$X$103,$A292,1 + X$1),"")</f>
        <v>19479</v>
      </c>
      <c r="Y292" s="68">
        <f t="array" ref="Y292">IFERROR(INDEX(RecipeMappedExp.csv!$C$4:$X$103,$A292,1 + Y$1),"")</f>
        <v>17981</v>
      </c>
      <c r="Z292" s="66">
        <f t="array" ref="Z292">IFERROR(INDEX(RecipeMappedExp.csv!$C$4:$X$103,$A292,1 + Z$1),"")</f>
        <v>14984</v>
      </c>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row>
    <row r="293" ht="15.75" customHeight="1">
      <c r="A293" s="16"/>
      <c r="B293" s="17" t="s">
        <v>32</v>
      </c>
      <c r="C293" s="18"/>
      <c r="D293" s="69">
        <f>D292</f>
        <v>449528</v>
      </c>
      <c r="E293" s="20">
        <f t="array" ref="E293:Z293">FLOOR($D292 / 3 * $E$2:$Z$2 / 100,1)</f>
        <v>149842</v>
      </c>
      <c r="F293" s="21">
        <v>143848.0</v>
      </c>
      <c r="G293" s="21">
        <v>137855.0</v>
      </c>
      <c r="H293" s="21">
        <v>131861.0</v>
      </c>
      <c r="I293" s="21">
        <v>125867.0</v>
      </c>
      <c r="J293" s="21">
        <v>119874.0</v>
      </c>
      <c r="K293" s="21">
        <v>112382.0</v>
      </c>
      <c r="L293" s="43">
        <v>104889.0</v>
      </c>
      <c r="M293" s="43">
        <v>97397.0</v>
      </c>
      <c r="N293" s="43">
        <v>89905.0</v>
      </c>
      <c r="O293" s="43">
        <v>82413.0</v>
      </c>
      <c r="P293" s="43">
        <v>67429.0</v>
      </c>
      <c r="Q293" s="43">
        <v>52444.0</v>
      </c>
      <c r="R293" s="43">
        <v>37460.0</v>
      </c>
      <c r="S293" s="43">
        <v>29968.0</v>
      </c>
      <c r="T293" s="43">
        <v>26971.0</v>
      </c>
      <c r="U293" s="43">
        <v>23974.0</v>
      </c>
      <c r="V293" s="43">
        <v>22476.0</v>
      </c>
      <c r="W293" s="43">
        <v>20977.0</v>
      </c>
      <c r="X293" s="43">
        <v>19479.0</v>
      </c>
      <c r="Y293" s="43">
        <v>17981.0</v>
      </c>
      <c r="Z293" s="44">
        <v>14984.0</v>
      </c>
      <c r="AA293" s="23" t="b">
        <f t="array" ref="AA293:AW293">IF($D293:$Z293 = $D292:$Z292,TRUE,FALSE)</f>
        <v>1</v>
      </c>
      <c r="AB293" s="23" t="b">
        <v>1</v>
      </c>
      <c r="AC293" s="23" t="b">
        <v>1</v>
      </c>
      <c r="AD293" s="23" t="b">
        <v>1</v>
      </c>
      <c r="AE293" s="23" t="b">
        <v>1</v>
      </c>
      <c r="AF293" s="23" t="b">
        <v>1</v>
      </c>
      <c r="AG293" s="23" t="b">
        <v>1</v>
      </c>
      <c r="AH293" s="23" t="b">
        <v>1</v>
      </c>
      <c r="AI293" s="23" t="b">
        <v>1</v>
      </c>
      <c r="AJ293" s="23" t="b">
        <v>1</v>
      </c>
      <c r="AK293" s="23" t="b">
        <v>1</v>
      </c>
      <c r="AL293" s="23" t="b">
        <v>1</v>
      </c>
      <c r="AM293" s="23" t="b">
        <v>1</v>
      </c>
      <c r="AN293" s="23" t="b">
        <v>1</v>
      </c>
      <c r="AO293" s="23" t="b">
        <v>1</v>
      </c>
      <c r="AP293" s="23" t="b">
        <v>1</v>
      </c>
      <c r="AQ293" s="23" t="b">
        <v>1</v>
      </c>
      <c r="AR293" s="23" t="b">
        <v>1</v>
      </c>
      <c r="AS293" s="23" t="b">
        <v>1</v>
      </c>
      <c r="AT293" s="23" t="b">
        <v>1</v>
      </c>
      <c r="AU293" s="23" t="b">
        <v>1</v>
      </c>
      <c r="AV293" s="23" t="b">
        <v>1</v>
      </c>
      <c r="AW293" s="23" t="b">
        <v>1</v>
      </c>
      <c r="AX293" s="23"/>
      <c r="AY293" s="23"/>
      <c r="AZ293" s="23"/>
      <c r="BA293" s="23"/>
      <c r="BB293" s="23"/>
      <c r="BC293" s="23"/>
      <c r="BD293" s="23"/>
      <c r="BE293" s="23"/>
      <c r="BF293" s="23"/>
      <c r="BG293" s="23"/>
      <c r="BH293" s="23"/>
    </row>
    <row r="294" ht="15.75" customHeight="1">
      <c r="A294" s="45"/>
      <c r="B294" s="46" t="s">
        <v>33</v>
      </c>
      <c r="C294" s="47"/>
      <c r="D294" s="48">
        <f t="array" ref="D294:Z294">IFERROR(ROUND(D292:Z292 / $E292 * 100,0),"")</f>
        <v>300</v>
      </c>
      <c r="E294" s="49">
        <v>100.0</v>
      </c>
      <c r="F294" s="50">
        <v>96.0</v>
      </c>
      <c r="G294" s="50">
        <v>92.0</v>
      </c>
      <c r="H294" s="50">
        <v>88.0</v>
      </c>
      <c r="I294" s="50">
        <v>84.0</v>
      </c>
      <c r="J294" s="50">
        <v>80.0</v>
      </c>
      <c r="K294" s="50">
        <v>75.0</v>
      </c>
      <c r="L294" s="51">
        <v>70.0</v>
      </c>
      <c r="M294" s="51">
        <v>65.0</v>
      </c>
      <c r="N294" s="51">
        <v>60.0</v>
      </c>
      <c r="O294" s="51">
        <v>55.0</v>
      </c>
      <c r="P294" s="51">
        <v>45.0</v>
      </c>
      <c r="Q294" s="51">
        <v>35.0</v>
      </c>
      <c r="R294" s="51">
        <v>25.0</v>
      </c>
      <c r="S294" s="51">
        <v>20.0</v>
      </c>
      <c r="T294" s="51">
        <v>18.0</v>
      </c>
      <c r="U294" s="51">
        <v>16.0</v>
      </c>
      <c r="V294" s="51">
        <v>15.0</v>
      </c>
      <c r="W294" s="51">
        <v>14.0</v>
      </c>
      <c r="X294" s="51">
        <v>13.0</v>
      </c>
      <c r="Y294" s="51">
        <v>12.0</v>
      </c>
      <c r="Z294" s="52">
        <v>10.0</v>
      </c>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row>
    <row r="295" ht="15.75" customHeight="1">
      <c r="A295" s="72">
        <v>98.0</v>
      </c>
      <c r="B295" s="54" t="s">
        <v>31</v>
      </c>
      <c r="C295" s="55"/>
      <c r="D295" s="56">
        <f t="array" ref="D295">INDEX(RecipeMappedExp.csv!$B$4:$B$103,$A295,1)</f>
        <v>489453</v>
      </c>
      <c r="E295" s="57">
        <f t="array" ref="E295">IFERROR(INDEX(RecipeMappedExp.csv!$C$4:$X$103,$A295,1 + E$1),"")</f>
        <v>163151</v>
      </c>
      <c r="F295" s="58">
        <f t="array" ref="F295">IFERROR(INDEX(RecipeMappedExp.csv!$C$4:$X$103,$A295,1 + F$1),"")</f>
        <v>156624</v>
      </c>
      <c r="G295" s="58">
        <f t="array" ref="G295">IFERROR(INDEX(RecipeMappedExp.csv!$C$4:$X$103,$A295,1 + G$1),"")</f>
        <v>150098</v>
      </c>
      <c r="H295" s="68">
        <f t="array" ref="H295">IFERROR(INDEX(RecipeMappedExp.csv!$C$4:$X$103,$A295,1 + H$1),"")</f>
        <v>143572</v>
      </c>
      <c r="I295" s="73">
        <f t="array" ref="I295">IFERROR(INDEX(RecipeMappedExp.csv!$C$4:$X$103,$A295,1 + I$1),"")</f>
        <v>137046</v>
      </c>
      <c r="J295" s="68">
        <f t="array" ref="J295">IFERROR(INDEX(RecipeMappedExp.csv!$C$4:$X$103,$A295,1 + J$1),"")</f>
        <v>130520</v>
      </c>
      <c r="K295" s="68">
        <f t="array" ref="K295">IFERROR(INDEX(RecipeMappedExp.csv!$C$4:$X$103,$A295,1 + K$1),"")</f>
        <v>122363</v>
      </c>
      <c r="L295" s="70">
        <f t="array" ref="L295">IFERROR(INDEX(RecipeMappedExp.csv!$C$4:$X$103,$A295,1 + L$1),"")</f>
        <v>114205</v>
      </c>
      <c r="M295" s="73">
        <f t="array" ref="M295">IFERROR(INDEX(RecipeMappedExp.csv!$C$4:$X$103,$A295,1 + M$1),"")</f>
        <v>106048</v>
      </c>
      <c r="N295" s="70">
        <f t="array" ref="N295">IFERROR(INDEX(RecipeMappedExp.csv!$C$4:$X$103,$A295,1 + N$1),"")</f>
        <v>97890</v>
      </c>
      <c r="O295" s="70">
        <f t="array" ref="O295">IFERROR(INDEX(RecipeMappedExp.csv!$C$4:$X$103,$A295,1 + O$1),"")</f>
        <v>89733</v>
      </c>
      <c r="P295" s="70">
        <f t="array" ref="P295">IFERROR(INDEX(RecipeMappedExp.csv!$C$4:$X$103,$A295,1 + P$1),"")</f>
        <v>73417</v>
      </c>
      <c r="Q295" s="70">
        <f t="array" ref="Q295">IFERROR(INDEX(RecipeMappedExp.csv!$C$4:$X$103,$A295,1 + Q$1),"")</f>
        <v>57102</v>
      </c>
      <c r="R295" s="70">
        <f t="array" ref="R295">IFERROR(INDEX(RecipeMappedExp.csv!$C$4:$X$103,$A295,1 + R$1),"")</f>
        <v>40787</v>
      </c>
      <c r="S295" s="70">
        <f t="array" ref="S295">IFERROR(INDEX(RecipeMappedExp.csv!$C$4:$X$103,$A295,1 + S$1),"")</f>
        <v>32630</v>
      </c>
      <c r="T295" s="70">
        <f t="array" ref="T295">IFERROR(INDEX(RecipeMappedExp.csv!$C$4:$X$103,$A295,1 + T$1),"")</f>
        <v>29367</v>
      </c>
      <c r="U295" s="70">
        <f t="array" ref="U295">IFERROR(INDEX(RecipeMappedExp.csv!$C$4:$X$103,$A295,1 + U$1),"")</f>
        <v>26104</v>
      </c>
      <c r="V295" s="70">
        <f t="array" ref="V295">IFERROR(INDEX(RecipeMappedExp.csv!$C$4:$X$103,$A295,1 + V$1),"")</f>
        <v>24472</v>
      </c>
      <c r="W295" s="71">
        <f t="array" ref="W295">IFERROR(INDEX(RecipeMappedExp.csv!$C$4:$X$103,$A295,1 + W$1),"")</f>
        <v>22841</v>
      </c>
      <c r="X295" s="70">
        <f t="array" ref="X295">IFERROR(INDEX(RecipeMappedExp.csv!$C$4:$X$103,$A295,1 + X$1),"")</f>
        <v>21209</v>
      </c>
      <c r="Y295" s="68">
        <f t="array" ref="Y295">IFERROR(INDEX(RecipeMappedExp.csv!$C$4:$X$103,$A295,1 + Y$1),"")</f>
        <v>19578</v>
      </c>
      <c r="Z295" s="66">
        <f t="array" ref="Z295">IFERROR(INDEX(RecipeMappedExp.csv!$C$4:$X$103,$A295,1 + Z$1),"")</f>
        <v>16315</v>
      </c>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row>
    <row r="296" ht="15.75" customHeight="1">
      <c r="A296" s="16"/>
      <c r="B296" s="17" t="s">
        <v>32</v>
      </c>
      <c r="C296" s="18"/>
      <c r="D296" s="42">
        <f>D295</f>
        <v>489453</v>
      </c>
      <c r="E296" s="20">
        <f t="array" ref="E296:Z296">FLOOR($D295 / 3 * $E$2:$Z$2 / 100,1)</f>
        <v>163151</v>
      </c>
      <c r="F296" s="21">
        <v>156624.0</v>
      </c>
      <c r="G296" s="21">
        <v>150098.0</v>
      </c>
      <c r="H296" s="21">
        <v>143572.0</v>
      </c>
      <c r="I296" s="21">
        <v>137046.0</v>
      </c>
      <c r="J296" s="21">
        <v>130520.0</v>
      </c>
      <c r="K296" s="21">
        <v>122363.0</v>
      </c>
      <c r="L296" s="43">
        <v>114205.0</v>
      </c>
      <c r="M296" s="43">
        <v>106048.0</v>
      </c>
      <c r="N296" s="43">
        <v>97890.0</v>
      </c>
      <c r="O296" s="43">
        <v>89733.0</v>
      </c>
      <c r="P296" s="43">
        <v>73417.0</v>
      </c>
      <c r="Q296" s="43">
        <v>57102.0</v>
      </c>
      <c r="R296" s="43">
        <v>40787.0</v>
      </c>
      <c r="S296" s="43">
        <v>32630.0</v>
      </c>
      <c r="T296" s="43">
        <v>29367.0</v>
      </c>
      <c r="U296" s="43">
        <v>26104.0</v>
      </c>
      <c r="V296" s="43">
        <v>24472.0</v>
      </c>
      <c r="W296" s="43">
        <v>22841.0</v>
      </c>
      <c r="X296" s="43">
        <v>21209.0</v>
      </c>
      <c r="Y296" s="43">
        <v>19578.0</v>
      </c>
      <c r="Z296" s="44">
        <v>16315.0</v>
      </c>
      <c r="AA296" s="23" t="b">
        <f t="array" ref="AA296:AW296">IF($D296:$Z296 = $D295:$Z295,TRUE,FALSE)</f>
        <v>1</v>
      </c>
      <c r="AB296" s="23" t="b">
        <v>1</v>
      </c>
      <c r="AC296" s="23" t="b">
        <v>1</v>
      </c>
      <c r="AD296" s="23" t="b">
        <v>1</v>
      </c>
      <c r="AE296" s="23" t="b">
        <v>1</v>
      </c>
      <c r="AF296" s="23" t="b">
        <v>1</v>
      </c>
      <c r="AG296" s="23" t="b">
        <v>1</v>
      </c>
      <c r="AH296" s="23" t="b">
        <v>1</v>
      </c>
      <c r="AI296" s="23" t="b">
        <v>1</v>
      </c>
      <c r="AJ296" s="23" t="b">
        <v>1</v>
      </c>
      <c r="AK296" s="23" t="b">
        <v>1</v>
      </c>
      <c r="AL296" s="23" t="b">
        <v>1</v>
      </c>
      <c r="AM296" s="23" t="b">
        <v>1</v>
      </c>
      <c r="AN296" s="23" t="b">
        <v>1</v>
      </c>
      <c r="AO296" s="23" t="b">
        <v>1</v>
      </c>
      <c r="AP296" s="23" t="b">
        <v>1</v>
      </c>
      <c r="AQ296" s="23" t="b">
        <v>1</v>
      </c>
      <c r="AR296" s="23" t="b">
        <v>1</v>
      </c>
      <c r="AS296" s="23" t="b">
        <v>1</v>
      </c>
      <c r="AT296" s="23" t="b">
        <v>1</v>
      </c>
      <c r="AU296" s="23" t="b">
        <v>1</v>
      </c>
      <c r="AV296" s="23" t="b">
        <v>1</v>
      </c>
      <c r="AW296" s="23" t="b">
        <v>1</v>
      </c>
      <c r="AX296" s="23"/>
      <c r="AY296" s="23"/>
      <c r="AZ296" s="23"/>
      <c r="BA296" s="23"/>
      <c r="BB296" s="23"/>
      <c r="BC296" s="23"/>
      <c r="BD296" s="23"/>
      <c r="BE296" s="23"/>
      <c r="BF296" s="23"/>
      <c r="BG296" s="23"/>
      <c r="BH296" s="23"/>
    </row>
    <row r="297" ht="15.75" customHeight="1">
      <c r="A297" s="45"/>
      <c r="B297" s="46" t="s">
        <v>33</v>
      </c>
      <c r="C297" s="47"/>
      <c r="D297" s="48">
        <f t="array" ref="D297:Z297">IFERROR(ROUND(D295:Z295 / $E295 * 100,0),"")</f>
        <v>300</v>
      </c>
      <c r="E297" s="49">
        <v>100.0</v>
      </c>
      <c r="F297" s="50">
        <v>96.0</v>
      </c>
      <c r="G297" s="50">
        <v>92.0</v>
      </c>
      <c r="H297" s="50">
        <v>88.0</v>
      </c>
      <c r="I297" s="50">
        <v>84.0</v>
      </c>
      <c r="J297" s="50">
        <v>80.0</v>
      </c>
      <c r="K297" s="50">
        <v>75.0</v>
      </c>
      <c r="L297" s="51">
        <v>70.0</v>
      </c>
      <c r="M297" s="51">
        <v>65.0</v>
      </c>
      <c r="N297" s="51">
        <v>60.0</v>
      </c>
      <c r="O297" s="51">
        <v>55.0</v>
      </c>
      <c r="P297" s="51">
        <v>45.0</v>
      </c>
      <c r="Q297" s="51">
        <v>35.0</v>
      </c>
      <c r="R297" s="51">
        <v>25.0</v>
      </c>
      <c r="S297" s="51">
        <v>20.0</v>
      </c>
      <c r="T297" s="51">
        <v>18.0</v>
      </c>
      <c r="U297" s="51">
        <v>16.0</v>
      </c>
      <c r="V297" s="51">
        <v>15.0</v>
      </c>
      <c r="W297" s="51">
        <v>14.0</v>
      </c>
      <c r="X297" s="51">
        <v>13.0</v>
      </c>
      <c r="Y297" s="51">
        <v>12.0</v>
      </c>
      <c r="Z297" s="52">
        <v>10.0</v>
      </c>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row>
    <row r="298" ht="15.75" customHeight="1">
      <c r="A298" s="72">
        <v>99.0</v>
      </c>
      <c r="B298" s="54" t="s">
        <v>31</v>
      </c>
      <c r="C298" s="55"/>
      <c r="D298" s="56">
        <f t="array" ref="D298">INDEX(RecipeMappedExp.csv!$B$4:$B$103,$A298,1)</f>
        <v>499569</v>
      </c>
      <c r="E298" s="57">
        <f t="array" ref="E298">IFERROR(INDEX(RecipeMappedExp.csv!$C$4:$X$103,$A298,1 + E$1),"")</f>
        <v>166523</v>
      </c>
      <c r="F298" s="58">
        <f t="array" ref="F298">IFERROR(INDEX(RecipeMappedExp.csv!$C$4:$X$103,$A298,1 + F$1),"")</f>
        <v>159862</v>
      </c>
      <c r="G298" s="68">
        <f t="array" ref="G298">IFERROR(INDEX(RecipeMappedExp.csv!$C$4:$X$103,$A298,1 + G$1),"")</f>
        <v>153201</v>
      </c>
      <c r="H298" s="68">
        <f t="array" ref="H298">IFERROR(INDEX(RecipeMappedExp.csv!$C$4:$X$103,$A298,1 + H$1),"")</f>
        <v>146540</v>
      </c>
      <c r="I298" s="73">
        <f t="array" ref="I298">IFERROR(INDEX(RecipeMappedExp.csv!$C$4:$X$103,$A298,1 + I$1),"")</f>
        <v>139879</v>
      </c>
      <c r="J298" s="68">
        <f t="array" ref="J298">IFERROR(INDEX(RecipeMappedExp.csv!$C$4:$X$103,$A298,1 + J$1),"")</f>
        <v>133218</v>
      </c>
      <c r="K298" s="68">
        <f t="array" ref="K298">IFERROR(INDEX(RecipeMappedExp.csv!$C$4:$X$103,$A298,1 + K$1),"")</f>
        <v>124892</v>
      </c>
      <c r="L298" s="70">
        <f t="array" ref="L298">IFERROR(INDEX(RecipeMappedExp.csv!$C$4:$X$103,$A298,1 + L$1),"")</f>
        <v>116566</v>
      </c>
      <c r="M298" s="73">
        <f t="array" ref="M298">IFERROR(INDEX(RecipeMappedExp.csv!$C$4:$X$103,$A298,1 + M$1),"")</f>
        <v>108239</v>
      </c>
      <c r="N298" s="70">
        <f t="array" ref="N298">IFERROR(INDEX(RecipeMappedExp.csv!$C$4:$X$103,$A298,1 + N$1),"")</f>
        <v>99913</v>
      </c>
      <c r="O298" s="70">
        <f t="array" ref="O298">IFERROR(INDEX(RecipeMappedExp.csv!$C$4:$X$103,$A298,1 + O$1),"")</f>
        <v>91587</v>
      </c>
      <c r="P298" s="70">
        <f t="array" ref="P298">IFERROR(INDEX(RecipeMappedExp.csv!$C$4:$X$103,$A298,1 + P$1),"")</f>
        <v>74935</v>
      </c>
      <c r="Q298" s="70">
        <f t="array" ref="Q298">IFERROR(INDEX(RecipeMappedExp.csv!$C$4:$X$103,$A298,1 + Q$1),"")</f>
        <v>58283</v>
      </c>
      <c r="R298" s="70">
        <f t="array" ref="R298">IFERROR(INDEX(RecipeMappedExp.csv!$C$4:$X$103,$A298,1 + R$1),"")</f>
        <v>41630</v>
      </c>
      <c r="S298" s="70">
        <f t="array" ref="S298">IFERROR(INDEX(RecipeMappedExp.csv!$C$4:$X$103,$A298,1 + S$1),"")</f>
        <v>33304</v>
      </c>
      <c r="T298" s="70">
        <f t="array" ref="T298">IFERROR(INDEX(RecipeMappedExp.csv!$C$4:$X$103,$A298,1 + T$1),"")</f>
        <v>29974</v>
      </c>
      <c r="U298" s="70">
        <f t="array" ref="U298">IFERROR(INDEX(RecipeMappedExp.csv!$C$4:$X$103,$A298,1 + U$1),"")</f>
        <v>26643</v>
      </c>
      <c r="V298" s="70">
        <f t="array" ref="V298">IFERROR(INDEX(RecipeMappedExp.csv!$C$4:$X$103,$A298,1 + V$1),"")</f>
        <v>24978</v>
      </c>
      <c r="W298" s="71">
        <f t="array" ref="W298">IFERROR(INDEX(RecipeMappedExp.csv!$C$4:$X$103,$A298,1 + W$1),"")</f>
        <v>23313</v>
      </c>
      <c r="X298" s="70">
        <f t="array" ref="X298">IFERROR(INDEX(RecipeMappedExp.csv!$C$4:$X$103,$A298,1 + X$1),"")</f>
        <v>21647</v>
      </c>
      <c r="Y298" s="68">
        <f t="array" ref="Y298">IFERROR(INDEX(RecipeMappedExp.csv!$C$4:$X$103,$A298,1 + Y$1),"")</f>
        <v>19982</v>
      </c>
      <c r="Z298" s="66">
        <f t="array" ref="Z298">IFERROR(INDEX(RecipeMappedExp.csv!$C$4:$X$103,$A298,1 + Z$1),"")</f>
        <v>16652</v>
      </c>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row>
    <row r="299" ht="15.75" customHeight="1">
      <c r="A299" s="16"/>
      <c r="B299" s="17" t="s">
        <v>32</v>
      </c>
      <c r="C299" s="18"/>
      <c r="D299" s="69">
        <f>D298</f>
        <v>499569</v>
      </c>
      <c r="E299" s="20">
        <f t="array" ref="E299:Z299">FLOOR($D298 / 3 * $E$2:$Z$2 / 100,1)</f>
        <v>166523</v>
      </c>
      <c r="F299" s="21">
        <v>159862.0</v>
      </c>
      <c r="G299" s="21">
        <v>153201.0</v>
      </c>
      <c r="H299" s="21">
        <v>146540.0</v>
      </c>
      <c r="I299" s="21">
        <v>139879.0</v>
      </c>
      <c r="J299" s="21">
        <v>133218.0</v>
      </c>
      <c r="K299" s="21">
        <v>124892.0</v>
      </c>
      <c r="L299" s="43">
        <v>116566.0</v>
      </c>
      <c r="M299" s="43">
        <v>108239.0</v>
      </c>
      <c r="N299" s="43">
        <v>99913.0</v>
      </c>
      <c r="O299" s="43">
        <v>91587.0</v>
      </c>
      <c r="P299" s="43">
        <v>74935.0</v>
      </c>
      <c r="Q299" s="43">
        <v>58283.0</v>
      </c>
      <c r="R299" s="43">
        <v>41630.0</v>
      </c>
      <c r="S299" s="43">
        <v>33304.0</v>
      </c>
      <c r="T299" s="43">
        <v>29974.0</v>
      </c>
      <c r="U299" s="43">
        <v>26643.0</v>
      </c>
      <c r="V299" s="43">
        <v>24978.0</v>
      </c>
      <c r="W299" s="43">
        <v>23313.0</v>
      </c>
      <c r="X299" s="43">
        <v>21647.0</v>
      </c>
      <c r="Y299" s="43">
        <v>19982.0</v>
      </c>
      <c r="Z299" s="44">
        <v>16652.0</v>
      </c>
      <c r="AA299" s="23" t="b">
        <f t="array" ref="AA299:AW299">IF($D299:$Z299 = $D298:$Z298,TRUE,FALSE)</f>
        <v>1</v>
      </c>
      <c r="AB299" s="23" t="b">
        <v>1</v>
      </c>
      <c r="AC299" s="23" t="b">
        <v>1</v>
      </c>
      <c r="AD299" s="23" t="b">
        <v>1</v>
      </c>
      <c r="AE299" s="23" t="b">
        <v>1</v>
      </c>
      <c r="AF299" s="23" t="b">
        <v>1</v>
      </c>
      <c r="AG299" s="23" t="b">
        <v>1</v>
      </c>
      <c r="AH299" s="23" t="b">
        <v>1</v>
      </c>
      <c r="AI299" s="23" t="b">
        <v>1</v>
      </c>
      <c r="AJ299" s="23" t="b">
        <v>1</v>
      </c>
      <c r="AK299" s="23" t="b">
        <v>1</v>
      </c>
      <c r="AL299" s="23" t="b">
        <v>1</v>
      </c>
      <c r="AM299" s="23" t="b">
        <v>1</v>
      </c>
      <c r="AN299" s="23" t="b">
        <v>1</v>
      </c>
      <c r="AO299" s="23" t="b">
        <v>1</v>
      </c>
      <c r="AP299" s="23" t="b">
        <v>1</v>
      </c>
      <c r="AQ299" s="23" t="b">
        <v>1</v>
      </c>
      <c r="AR299" s="23" t="b">
        <v>1</v>
      </c>
      <c r="AS299" s="23" t="b">
        <v>1</v>
      </c>
      <c r="AT299" s="23" t="b">
        <v>1</v>
      </c>
      <c r="AU299" s="23" t="b">
        <v>1</v>
      </c>
      <c r="AV299" s="23" t="b">
        <v>1</v>
      </c>
      <c r="AW299" s="23" t="b">
        <v>1</v>
      </c>
      <c r="AX299" s="23"/>
      <c r="AY299" s="23"/>
      <c r="AZ299" s="23"/>
      <c r="BA299" s="23"/>
      <c r="BB299" s="23"/>
      <c r="BC299" s="23"/>
      <c r="BD299" s="23"/>
      <c r="BE299" s="23"/>
      <c r="BF299" s="23"/>
      <c r="BG299" s="23"/>
      <c r="BH299" s="23"/>
    </row>
    <row r="300" ht="15.75" customHeight="1">
      <c r="A300" s="45"/>
      <c r="B300" s="46" t="s">
        <v>33</v>
      </c>
      <c r="C300" s="47"/>
      <c r="D300" s="48">
        <f t="array" ref="D300:Z300">IFERROR(ROUND(D298:Z298 / $E298 * 100,0),"")</f>
        <v>300</v>
      </c>
      <c r="E300" s="49">
        <v>100.0</v>
      </c>
      <c r="F300" s="50">
        <v>96.0</v>
      </c>
      <c r="G300" s="50">
        <v>92.0</v>
      </c>
      <c r="H300" s="50">
        <v>88.0</v>
      </c>
      <c r="I300" s="50">
        <v>84.0</v>
      </c>
      <c r="J300" s="50">
        <v>80.0</v>
      </c>
      <c r="K300" s="50">
        <v>75.0</v>
      </c>
      <c r="L300" s="51">
        <v>70.0</v>
      </c>
      <c r="M300" s="51">
        <v>65.0</v>
      </c>
      <c r="N300" s="51">
        <v>60.0</v>
      </c>
      <c r="O300" s="51">
        <v>55.0</v>
      </c>
      <c r="P300" s="51">
        <v>45.0</v>
      </c>
      <c r="Q300" s="51">
        <v>35.0</v>
      </c>
      <c r="R300" s="51">
        <v>25.0</v>
      </c>
      <c r="S300" s="51">
        <v>20.0</v>
      </c>
      <c r="T300" s="51">
        <v>18.0</v>
      </c>
      <c r="U300" s="51">
        <v>16.0</v>
      </c>
      <c r="V300" s="51">
        <v>15.0</v>
      </c>
      <c r="W300" s="51">
        <v>14.0</v>
      </c>
      <c r="X300" s="51">
        <v>13.0</v>
      </c>
      <c r="Y300" s="51">
        <v>12.0</v>
      </c>
      <c r="Z300" s="52">
        <v>10.0</v>
      </c>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row>
    <row r="301" ht="15.75" customHeight="1">
      <c r="A301" s="72">
        <v>100.0</v>
      </c>
      <c r="B301" s="54" t="s">
        <v>31</v>
      </c>
      <c r="C301" s="55"/>
      <c r="D301" s="56">
        <f t="array" ref="D301">INDEX(RecipeMappedExp.csv!$B$4:$B$103,$A301,1)</f>
        <v>522414</v>
      </c>
      <c r="E301" s="57">
        <f t="array" ref="E301">IFERROR(INDEX(RecipeMappedExp.csv!$C$4:$X$103,$A301,1 + E$1),"")</f>
        <v>174138</v>
      </c>
      <c r="F301" s="68">
        <f t="array" ref="F301">IFERROR(INDEX(RecipeMappedExp.csv!$C$4:$X$103,$A301,1 + F$1),"")</f>
        <v>167172</v>
      </c>
      <c r="G301" s="68">
        <f t="array" ref="G301">IFERROR(INDEX(RecipeMappedExp.csv!$C$4:$X$103,$A301,1 + G$1),"")</f>
        <v>160206</v>
      </c>
      <c r="H301" s="68">
        <f t="array" ref="H301">IFERROR(INDEX(RecipeMappedExp.csv!$C$4:$X$103,$A301,1 + H$1),"")</f>
        <v>153241</v>
      </c>
      <c r="I301" s="73">
        <f t="array" ref="I301">IFERROR(INDEX(RecipeMappedExp.csv!$C$4:$X$103,$A301,1 + I$1),"")</f>
        <v>146275</v>
      </c>
      <c r="J301" s="68">
        <f t="array" ref="J301">IFERROR(INDEX(RecipeMappedExp.csv!$C$4:$X$103,$A301,1 + J$1),"")</f>
        <v>139310</v>
      </c>
      <c r="K301" s="68">
        <f t="array" ref="K301">IFERROR(INDEX(RecipeMappedExp.csv!$C$4:$X$103,$A301,1 + K$1),"")</f>
        <v>130603</v>
      </c>
      <c r="L301" s="70">
        <f t="array" ref="L301">IFERROR(INDEX(RecipeMappedExp.csv!$C$4:$X$103,$A301,1 + L$1),"")</f>
        <v>121896</v>
      </c>
      <c r="M301" s="73">
        <f t="array" ref="M301">IFERROR(INDEX(RecipeMappedExp.csv!$C$4:$X$103,$A301,1 + M$1),"")</f>
        <v>113189</v>
      </c>
      <c r="N301" s="70">
        <f t="array" ref="N301">IFERROR(INDEX(RecipeMappedExp.csv!$C$4:$X$103,$A301,1 + N$1),"")</f>
        <v>104482</v>
      </c>
      <c r="O301" s="70">
        <f t="array" ref="O301">IFERROR(INDEX(RecipeMappedExp.csv!$C$4:$X$103,$A301,1 + O$1),"")</f>
        <v>95775</v>
      </c>
      <c r="P301" s="70">
        <f t="array" ref="P301">IFERROR(INDEX(RecipeMappedExp.csv!$C$4:$X$103,$A301,1 + P$1),"")</f>
        <v>78362</v>
      </c>
      <c r="Q301" s="70">
        <f t="array" ref="Q301">IFERROR(INDEX(RecipeMappedExp.csv!$C$4:$X$103,$A301,1 + Q$1),"")</f>
        <v>60948</v>
      </c>
      <c r="R301" s="70">
        <f t="array" ref="R301">IFERROR(INDEX(RecipeMappedExp.csv!$C$4:$X$103,$A301,1 + R$1),"")</f>
        <v>43534</v>
      </c>
      <c r="S301" s="70">
        <f t="array" ref="S301">IFERROR(INDEX(RecipeMappedExp.csv!$C$4:$X$103,$A301,1 + S$1),"")</f>
        <v>34827</v>
      </c>
      <c r="T301" s="70">
        <f t="array" ref="T301">IFERROR(INDEX(RecipeMappedExp.csv!$C$4:$X$103,$A301,1 + T$1),"")</f>
        <v>31344</v>
      </c>
      <c r="U301" s="70">
        <f t="array" ref="U301">IFERROR(INDEX(RecipeMappedExp.csv!$C$4:$X$103,$A301,1 + U$1),"")</f>
        <v>27862</v>
      </c>
      <c r="V301" s="70">
        <f t="array" ref="V301">IFERROR(INDEX(RecipeMappedExp.csv!$C$4:$X$103,$A301,1 + V$1),"")</f>
        <v>26120</v>
      </c>
      <c r="W301" s="71">
        <f t="array" ref="W301">IFERROR(INDEX(RecipeMappedExp.csv!$C$4:$X$103,$A301,1 + W$1),"")</f>
        <v>24379</v>
      </c>
      <c r="X301" s="70">
        <f t="array" ref="X301">IFERROR(INDEX(RecipeMappedExp.csv!$C$4:$X$103,$A301,1 + X$1),"")</f>
        <v>22637</v>
      </c>
      <c r="Y301" s="68">
        <f t="array" ref="Y301">IFERROR(INDEX(RecipeMappedExp.csv!$C$4:$X$103,$A301,1 + Y$1),"")</f>
        <v>20896</v>
      </c>
      <c r="Z301" s="66">
        <f t="array" ref="Z301">IFERROR(INDEX(RecipeMappedExp.csv!$C$4:$X$103,$A301,1 + Z$1),"")</f>
        <v>17413</v>
      </c>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row>
    <row r="302" ht="15.75" customHeight="1">
      <c r="A302" s="16"/>
      <c r="B302" s="17" t="s">
        <v>32</v>
      </c>
      <c r="C302" s="18"/>
      <c r="D302" s="42">
        <f>D301</f>
        <v>522414</v>
      </c>
      <c r="E302" s="20">
        <f t="array" ref="E302:Z302">FLOOR($D301 / 3 * $E$2:$Z$2 / 100,1)</f>
        <v>174138</v>
      </c>
      <c r="F302" s="21">
        <v>167172.0</v>
      </c>
      <c r="G302" s="21">
        <v>160206.0</v>
      </c>
      <c r="H302" s="21">
        <v>153241.0</v>
      </c>
      <c r="I302" s="21">
        <v>146275.0</v>
      </c>
      <c r="J302" s="21">
        <v>139310.0</v>
      </c>
      <c r="K302" s="21">
        <v>130603.0</v>
      </c>
      <c r="L302" s="43">
        <v>121896.0</v>
      </c>
      <c r="M302" s="43">
        <v>113189.0</v>
      </c>
      <c r="N302" s="43">
        <v>104482.0</v>
      </c>
      <c r="O302" s="43">
        <v>95775.0</v>
      </c>
      <c r="P302" s="43">
        <v>78362.0</v>
      </c>
      <c r="Q302" s="43">
        <v>60948.0</v>
      </c>
      <c r="R302" s="43">
        <v>43534.0</v>
      </c>
      <c r="S302" s="43">
        <v>34827.0</v>
      </c>
      <c r="T302" s="43">
        <v>31344.0</v>
      </c>
      <c r="U302" s="43">
        <v>27862.0</v>
      </c>
      <c r="V302" s="43">
        <v>26120.0</v>
      </c>
      <c r="W302" s="43">
        <v>24379.0</v>
      </c>
      <c r="X302" s="43">
        <v>22637.0</v>
      </c>
      <c r="Y302" s="43">
        <v>20896.0</v>
      </c>
      <c r="Z302" s="44">
        <v>17413.0</v>
      </c>
      <c r="AA302" s="23" t="b">
        <f t="array" ref="AA302:AW302">IF($D302:$Z302 = $D301:$Z301,TRUE,FALSE)</f>
        <v>1</v>
      </c>
      <c r="AB302" s="23" t="b">
        <v>1</v>
      </c>
      <c r="AC302" s="23" t="b">
        <v>1</v>
      </c>
      <c r="AD302" s="23" t="b">
        <v>1</v>
      </c>
      <c r="AE302" s="23" t="b">
        <v>1</v>
      </c>
      <c r="AF302" s="23" t="b">
        <v>1</v>
      </c>
      <c r="AG302" s="23" t="b">
        <v>1</v>
      </c>
      <c r="AH302" s="23" t="b">
        <v>1</v>
      </c>
      <c r="AI302" s="23" t="b">
        <v>1</v>
      </c>
      <c r="AJ302" s="23" t="b">
        <v>1</v>
      </c>
      <c r="AK302" s="23" t="b">
        <v>1</v>
      </c>
      <c r="AL302" s="23" t="b">
        <v>1</v>
      </c>
      <c r="AM302" s="23" t="b">
        <v>1</v>
      </c>
      <c r="AN302" s="23" t="b">
        <v>1</v>
      </c>
      <c r="AO302" s="23" t="b">
        <v>1</v>
      </c>
      <c r="AP302" s="23" t="b">
        <v>1</v>
      </c>
      <c r="AQ302" s="23" t="b">
        <v>1</v>
      </c>
      <c r="AR302" s="23" t="b">
        <v>1</v>
      </c>
      <c r="AS302" s="23" t="b">
        <v>1</v>
      </c>
      <c r="AT302" s="23" t="b">
        <v>1</v>
      </c>
      <c r="AU302" s="23" t="b">
        <v>1</v>
      </c>
      <c r="AV302" s="23" t="b">
        <v>1</v>
      </c>
      <c r="AW302" s="23" t="b">
        <v>1</v>
      </c>
      <c r="AX302" s="23"/>
      <c r="AY302" s="23"/>
      <c r="AZ302" s="23"/>
      <c r="BA302" s="23"/>
      <c r="BB302" s="23"/>
      <c r="BC302" s="23"/>
      <c r="BD302" s="23"/>
      <c r="BE302" s="23"/>
      <c r="BF302" s="23"/>
      <c r="BG302" s="23"/>
      <c r="BH302" s="23"/>
    </row>
    <row r="303" ht="15.75" customHeight="1">
      <c r="A303" s="24"/>
      <c r="B303" s="25" t="s">
        <v>33</v>
      </c>
      <c r="C303" s="26"/>
      <c r="D303" s="27">
        <f t="array" ref="D303:Z303">IFERROR(ROUND(D301:Z301 / $E301 * 100,0),"")</f>
        <v>300</v>
      </c>
      <c r="E303" s="49">
        <v>100.0</v>
      </c>
      <c r="F303" s="50">
        <v>96.0</v>
      </c>
      <c r="G303" s="50">
        <v>92.0</v>
      </c>
      <c r="H303" s="50">
        <v>88.0</v>
      </c>
      <c r="I303" s="50">
        <v>84.0</v>
      </c>
      <c r="J303" s="50">
        <v>80.0</v>
      </c>
      <c r="K303" s="50">
        <v>75.0</v>
      </c>
      <c r="L303" s="51">
        <v>70.0</v>
      </c>
      <c r="M303" s="51">
        <v>65.0</v>
      </c>
      <c r="N303" s="51">
        <v>60.0</v>
      </c>
      <c r="O303" s="51">
        <v>55.0</v>
      </c>
      <c r="P303" s="51">
        <v>45.0</v>
      </c>
      <c r="Q303" s="51">
        <v>35.0</v>
      </c>
      <c r="R303" s="51">
        <v>25.0</v>
      </c>
      <c r="S303" s="51">
        <v>20.0</v>
      </c>
      <c r="T303" s="51">
        <v>18.0</v>
      </c>
      <c r="U303" s="51">
        <v>16.0</v>
      </c>
      <c r="V303" s="51">
        <v>15.0</v>
      </c>
      <c r="W303" s="51">
        <v>14.0</v>
      </c>
      <c r="X303" s="51">
        <v>13.0</v>
      </c>
      <c r="Y303" s="51">
        <v>12.0</v>
      </c>
      <c r="Z303" s="52">
        <v>10.0</v>
      </c>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row>
  </sheetData>
  <mergeCells count="404">
    <mergeCell ref="B254:C254"/>
    <mergeCell ref="B255:C255"/>
    <mergeCell ref="B247:C247"/>
    <mergeCell ref="B248:C248"/>
    <mergeCell ref="B249:C249"/>
    <mergeCell ref="B250:C250"/>
    <mergeCell ref="B251:C251"/>
    <mergeCell ref="B252:C252"/>
    <mergeCell ref="B253:C253"/>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42:C42"/>
    <mergeCell ref="B43:C43"/>
    <mergeCell ref="B35:C35"/>
    <mergeCell ref="B36:C36"/>
    <mergeCell ref="B37:C37"/>
    <mergeCell ref="B38:C38"/>
    <mergeCell ref="B39:C39"/>
    <mergeCell ref="B40:C40"/>
    <mergeCell ref="B41:C41"/>
    <mergeCell ref="A1:A3"/>
    <mergeCell ref="B1:D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A4:A6"/>
    <mergeCell ref="A7:A9"/>
    <mergeCell ref="A10:A12"/>
    <mergeCell ref="A13:A15"/>
    <mergeCell ref="A16:A18"/>
    <mergeCell ref="A19:A21"/>
    <mergeCell ref="A22:A24"/>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98:A300"/>
    <mergeCell ref="A301:A303"/>
    <mergeCell ref="A277:A279"/>
    <mergeCell ref="A280:A282"/>
    <mergeCell ref="A283:A285"/>
    <mergeCell ref="A286:A288"/>
    <mergeCell ref="A289:A291"/>
    <mergeCell ref="A292:A294"/>
    <mergeCell ref="A295:A297"/>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8:C298"/>
    <mergeCell ref="B299:C299"/>
    <mergeCell ref="B300:C300"/>
    <mergeCell ref="B301:C301"/>
    <mergeCell ref="B302:C302"/>
    <mergeCell ref="B303:C303"/>
    <mergeCell ref="B291:C291"/>
    <mergeCell ref="B292:C292"/>
    <mergeCell ref="B293:C293"/>
    <mergeCell ref="B294:C294"/>
    <mergeCell ref="B295:C295"/>
    <mergeCell ref="B296:C296"/>
    <mergeCell ref="B297:C297"/>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s>
  <conditionalFormatting sqref="D4:Z303">
    <cfRule type="cellIs" dxfId="0" priority="1" operator="equal">
      <formula>$D$2:$Z$2</formula>
    </cfRule>
  </conditionalFormatting>
  <conditionalFormatting sqref="D4:Z303">
    <cfRule type="expression" dxfId="0" priority="2">
      <formula>ARRAYFORMULA(IF(AA4:AU273 = TRUE,TRUE,FALSE))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32.38"/>
    <col customWidth="1" min="2" max="2" width="32.63"/>
    <col customWidth="1" min="3" max="3" width="31.13"/>
    <col customWidth="1" min="4" max="4" width="36.38"/>
    <col customWidth="1" min="5" max="5" width="34.88"/>
    <col customWidth="1" min="6" max="6" width="34.25"/>
    <col customWidth="1" min="7" max="7" width="28.25"/>
  </cols>
  <sheetData>
    <row r="1">
      <c r="A1" s="74" t="s">
        <v>34</v>
      </c>
      <c r="B1" s="75"/>
      <c r="C1" s="75"/>
      <c r="D1" s="75"/>
      <c r="E1" s="75"/>
      <c r="F1" s="75"/>
      <c r="G1" s="76"/>
    </row>
    <row r="2">
      <c r="A2" s="77"/>
      <c r="B2" s="78"/>
      <c r="C2" s="78"/>
      <c r="D2" s="78"/>
      <c r="E2" s="78"/>
      <c r="F2" s="78"/>
      <c r="G2" s="79"/>
    </row>
    <row r="3" ht="15.75" customHeight="1">
      <c r="A3" s="80" t="s">
        <v>35</v>
      </c>
      <c r="B3" s="80" t="s">
        <v>35</v>
      </c>
      <c r="C3" s="80" t="s">
        <v>35</v>
      </c>
      <c r="D3" s="80" t="s">
        <v>35</v>
      </c>
      <c r="E3" s="80" t="s">
        <v>35</v>
      </c>
      <c r="F3" s="80" t="s">
        <v>35</v>
      </c>
      <c r="G3" s="80" t="s">
        <v>35</v>
      </c>
    </row>
    <row r="4">
      <c r="A4" s="81">
        <v>59.0</v>
      </c>
      <c r="B4" s="81">
        <v>58.0</v>
      </c>
      <c r="C4" s="81">
        <v>58.0</v>
      </c>
      <c r="D4" s="81">
        <v>58.0</v>
      </c>
      <c r="E4" s="81">
        <v>58.0</v>
      </c>
      <c r="F4" s="81">
        <v>58.0</v>
      </c>
      <c r="G4" s="81">
        <v>59.0</v>
      </c>
    </row>
    <row r="5">
      <c r="A5" s="80" t="s">
        <v>36</v>
      </c>
      <c r="B5" s="80" t="s">
        <v>36</v>
      </c>
      <c r="C5" s="80" t="s">
        <v>36</v>
      </c>
      <c r="D5" s="80" t="s">
        <v>36</v>
      </c>
      <c r="E5" s="80" t="s">
        <v>36</v>
      </c>
      <c r="F5" s="80" t="s">
        <v>36</v>
      </c>
      <c r="G5" s="80" t="s">
        <v>36</v>
      </c>
    </row>
    <row r="6">
      <c r="A6" s="81">
        <v>58.0</v>
      </c>
      <c r="B6" s="81">
        <v>58.0</v>
      </c>
      <c r="C6" s="81">
        <v>58.0</v>
      </c>
      <c r="D6" s="81">
        <v>58.0</v>
      </c>
      <c r="E6" s="81">
        <v>58.0</v>
      </c>
      <c r="F6" s="81">
        <v>58.0</v>
      </c>
      <c r="G6" s="81">
        <v>58.0</v>
      </c>
    </row>
    <row r="7">
      <c r="A7" s="80" t="s">
        <v>37</v>
      </c>
      <c r="B7" s="80" t="s">
        <v>37</v>
      </c>
      <c r="C7" s="80" t="s">
        <v>37</v>
      </c>
      <c r="D7" s="80" t="s">
        <v>37</v>
      </c>
      <c r="E7" s="80" t="s">
        <v>37</v>
      </c>
      <c r="F7" s="80" t="s">
        <v>37</v>
      </c>
      <c r="G7" s="80" t="s">
        <v>37</v>
      </c>
    </row>
    <row r="8">
      <c r="A8" s="81">
        <v>426.0</v>
      </c>
      <c r="B8" s="81">
        <v>426.0</v>
      </c>
      <c r="C8" s="81">
        <v>426.0</v>
      </c>
      <c r="D8" s="81">
        <v>426.0</v>
      </c>
      <c r="E8" s="81">
        <v>426.0</v>
      </c>
      <c r="F8" s="81">
        <v>426.0</v>
      </c>
      <c r="G8" s="81">
        <v>426.0</v>
      </c>
    </row>
    <row r="9">
      <c r="A9" s="80" t="s">
        <v>38</v>
      </c>
      <c r="B9" s="80" t="s">
        <v>38</v>
      </c>
      <c r="C9" s="80" t="s">
        <v>38</v>
      </c>
      <c r="D9" s="80" t="s">
        <v>38</v>
      </c>
      <c r="E9" s="80" t="s">
        <v>38</v>
      </c>
      <c r="F9" s="80" t="s">
        <v>38</v>
      </c>
      <c r="G9" s="80" t="s">
        <v>38</v>
      </c>
    </row>
    <row r="10">
      <c r="A10" s="81">
        <v>1760.0</v>
      </c>
      <c r="B10" s="81">
        <v>2000.0</v>
      </c>
      <c r="C10" s="81">
        <v>2040.0</v>
      </c>
      <c r="D10" s="81">
        <v>1922.0</v>
      </c>
      <c r="E10" s="81">
        <v>1890.0</v>
      </c>
      <c r="F10" s="81">
        <v>1392.0</v>
      </c>
      <c r="G10" s="81">
        <v>1061.0</v>
      </c>
    </row>
    <row r="11">
      <c r="A11" s="80" t="s">
        <v>39</v>
      </c>
      <c r="B11" s="80" t="s">
        <v>39</v>
      </c>
      <c r="C11" s="80" t="s">
        <v>39</v>
      </c>
      <c r="D11" s="80" t="s">
        <v>39</v>
      </c>
      <c r="E11" s="80" t="s">
        <v>39</v>
      </c>
      <c r="F11" s="80" t="s">
        <v>39</v>
      </c>
      <c r="G11" s="80" t="s">
        <v>39</v>
      </c>
    </row>
    <row r="12">
      <c r="A12" s="81">
        <v>2048.0</v>
      </c>
      <c r="B12" s="81">
        <v>2048.0</v>
      </c>
      <c r="C12" s="81">
        <v>2048.0</v>
      </c>
      <c r="D12" s="81">
        <v>2048.0</v>
      </c>
      <c r="E12" s="81">
        <v>2048.0</v>
      </c>
      <c r="F12" s="81">
        <v>2048.0</v>
      </c>
      <c r="G12" s="81">
        <v>2048.0</v>
      </c>
    </row>
    <row r="13">
      <c r="A13" s="80" t="s">
        <v>40</v>
      </c>
      <c r="B13" s="80" t="s">
        <v>40</v>
      </c>
      <c r="C13" s="80" t="s">
        <v>40</v>
      </c>
      <c r="D13" s="80" t="s">
        <v>40</v>
      </c>
      <c r="E13" s="80" t="s">
        <v>40</v>
      </c>
      <c r="F13" s="80" t="s">
        <v>40</v>
      </c>
      <c r="G13" s="80" t="s">
        <v>40</v>
      </c>
    </row>
    <row r="14">
      <c r="A14" s="81">
        <f t="shared" ref="A14:G14" si="1">FLOOR(A10 / A12 * 100,1)</f>
        <v>85</v>
      </c>
      <c r="B14" s="81">
        <f t="shared" si="1"/>
        <v>97</v>
      </c>
      <c r="C14" s="81">
        <f t="shared" si="1"/>
        <v>99</v>
      </c>
      <c r="D14" s="81">
        <f t="shared" si="1"/>
        <v>93</v>
      </c>
      <c r="E14" s="81">
        <f t="shared" si="1"/>
        <v>92</v>
      </c>
      <c r="F14" s="81">
        <f t="shared" si="1"/>
        <v>67</v>
      </c>
      <c r="G14" s="81">
        <f t="shared" si="1"/>
        <v>51</v>
      </c>
    </row>
    <row r="15">
      <c r="A15" s="80" t="s">
        <v>41</v>
      </c>
      <c r="B15" s="80" t="s">
        <v>41</v>
      </c>
      <c r="C15" s="80" t="s">
        <v>41</v>
      </c>
      <c r="D15" s="80" t="s">
        <v>41</v>
      </c>
      <c r="E15" s="80" t="s">
        <v>41</v>
      </c>
      <c r="F15" s="80" t="s">
        <v>41</v>
      </c>
      <c r="G15" s="80" t="s">
        <v>41</v>
      </c>
    </row>
    <row r="16">
      <c r="A16" s="82">
        <v>2.93</v>
      </c>
      <c r="B16" s="82">
        <v>2.99</v>
      </c>
      <c r="C16" s="82">
        <v>3.0</v>
      </c>
      <c r="D16" s="82">
        <v>2.97</v>
      </c>
      <c r="E16" s="82">
        <v>2.96</v>
      </c>
      <c r="F16" s="82">
        <v>2.74</v>
      </c>
      <c r="G16" s="82">
        <v>2.96</v>
      </c>
    </row>
    <row r="17">
      <c r="A17" s="80" t="s">
        <v>42</v>
      </c>
      <c r="B17" s="80" t="s">
        <v>42</v>
      </c>
      <c r="C17" s="80" t="s">
        <v>42</v>
      </c>
      <c r="D17" s="80" t="s">
        <v>42</v>
      </c>
      <c r="E17" s="80" t="s">
        <v>42</v>
      </c>
      <c r="F17" s="80" t="s">
        <v>42</v>
      </c>
      <c r="G17" s="80" t="s">
        <v>42</v>
      </c>
    </row>
    <row r="18">
      <c r="A18" s="81">
        <v>65646.0</v>
      </c>
      <c r="B18" s="81">
        <v>69426.0</v>
      </c>
      <c r="C18" s="81">
        <v>69600.0</v>
      </c>
      <c r="D18" s="81">
        <v>69078.0</v>
      </c>
      <c r="E18" s="81">
        <v>68904.0</v>
      </c>
      <c r="F18" s="81">
        <v>65076.0</v>
      </c>
      <c r="G18" s="81">
        <v>57127.0</v>
      </c>
    </row>
    <row r="19">
      <c r="A19" s="80" t="s">
        <v>43</v>
      </c>
      <c r="B19" s="80" t="s">
        <v>43</v>
      </c>
      <c r="C19" s="80" t="s">
        <v>43</v>
      </c>
      <c r="D19" s="80" t="s">
        <v>43</v>
      </c>
      <c r="E19" s="80" t="s">
        <v>43</v>
      </c>
      <c r="F19" s="80" t="s">
        <v>43</v>
      </c>
      <c r="G19" s="80" t="s">
        <v>43</v>
      </c>
    </row>
    <row r="20">
      <c r="A20" s="82">
        <f>VLOOKUP(A14,RecipeBonusExpTable,2,0) / 100</f>
        <v>2.93</v>
      </c>
      <c r="B20" s="82">
        <f>VLOOKUP(B14,RecipeBonusExpTable,2,0) / 100</f>
        <v>2.99</v>
      </c>
      <c r="C20" s="82">
        <f>VLOOKUP(C14,RecipeBonusExpTable,2,0) / 100</f>
        <v>3</v>
      </c>
      <c r="D20" s="82">
        <f>VLOOKUP(D14,RecipeBonusExpTable,2,0) / 100</f>
        <v>2.97</v>
      </c>
      <c r="E20" s="82">
        <f>VLOOKUP(E14,RecipeBonusExpTable,2,0) / 100</f>
        <v>2.96</v>
      </c>
      <c r="F20" s="82">
        <f>VLOOKUP(F14,RecipeBonusExpTable,2,0) / 100</f>
        <v>2.74</v>
      </c>
      <c r="G20" s="82">
        <f>VLOOKUP(G14,RecipeBonusExpTable,2,0) / 100</f>
        <v>2.42</v>
      </c>
    </row>
    <row r="21">
      <c r="A21" s="80" t="s">
        <v>44</v>
      </c>
      <c r="B21" s="80" t="s">
        <v>44</v>
      </c>
      <c r="C21" s="80" t="s">
        <v>44</v>
      </c>
      <c r="D21" s="80" t="s">
        <v>44</v>
      </c>
      <c r="E21" s="80" t="s">
        <v>44</v>
      </c>
      <c r="F21" s="80" t="s">
        <v>44</v>
      </c>
      <c r="G21" s="80" t="s">
        <v>44</v>
      </c>
    </row>
    <row r="22">
      <c r="A22" s="81">
        <f>FLOOR(FLOOR(VLOOKUP(A6,RecipeBaseExpTable,2,0) / 3,1) * VLOOKUP(MIN(21,MAX(0,A4 - A6)),RecipeExpModTable,2,0) / 100 * (1 + VLOOKUP(A14,RecipeBonusExpTable,2,0) / 100),1)</f>
        <v>65646</v>
      </c>
      <c r="B22" s="81">
        <f>FLOOR(FLOOR(VLOOKUP(B6,RecipeBaseExpTable,2,0) / 3,1) * VLOOKUP(MIN(21,MAX(0,B4 - B6)),RecipeExpModTable,2,0) / 100 * (1 + VLOOKUP(B14,RecipeBonusExpTable,2,0) / 100),1)</f>
        <v>69426</v>
      </c>
      <c r="C22" s="81">
        <f>FLOOR(FLOOR(VLOOKUP(C6,RecipeBaseExpTable,2,0) / 3,1) * VLOOKUP(MIN(21,MAX(0,C4 - C6)),RecipeExpModTable,2,0) / 100 * (1 + VLOOKUP(C14,RecipeBonusExpTable,2,0) / 100),1)</f>
        <v>69600</v>
      </c>
      <c r="D22" s="81">
        <f>FLOOR(FLOOR(VLOOKUP(D6,RecipeBaseExpTable,2,0) / 3,1) * VLOOKUP(MIN(21,MAX(0,D4 - D6)),RecipeExpModTable,2,0) / 100 * (1 + VLOOKUP(D14,RecipeBonusExpTable,2,0) / 100),1)</f>
        <v>69078</v>
      </c>
      <c r="E22" s="81">
        <f>FLOOR(FLOOR(VLOOKUP(E6,RecipeBaseExpTable,2,0) / 3,1) * VLOOKUP(MIN(21,MAX(0,E4 - E6)),RecipeExpModTable,2,0) / 100 * (1 + VLOOKUP(E14,RecipeBonusExpTable,2,0) / 100),1)</f>
        <v>68904</v>
      </c>
      <c r="F22" s="81">
        <f>FLOOR(FLOOR(VLOOKUP(F6,RecipeBaseExpTable,2,0) / 3,1) * VLOOKUP(MIN(21,MAX(0,F4 - F6)),RecipeExpModTable,2,0) / 100 * (1 + VLOOKUP(F14,RecipeBonusExpTable,2,0) / 100),1)</f>
        <v>65076</v>
      </c>
      <c r="G22" s="81">
        <f>FLOOR(FLOOR(VLOOKUP(G6,RecipeBaseExpTable,2,0) / 3,1) * VLOOKUP(MIN(21,MAX(0,G4 - G6)),RecipeExpModTable,2,0) / 100 * (1 + VLOOKUP(G14,RecipeBonusExpTable,2,0) / 100),1)</f>
        <v>57127</v>
      </c>
    </row>
    <row r="23">
      <c r="A23" s="83"/>
      <c r="B23" s="83"/>
      <c r="C23" s="83"/>
      <c r="D23" s="83"/>
      <c r="E23" s="83"/>
      <c r="F23" s="83"/>
      <c r="G23" s="84"/>
    </row>
  </sheetData>
  <mergeCells count="8">
    <mergeCell ref="A1:G2"/>
    <mergeCell ref="A23:A51"/>
    <mergeCell ref="B23:B51"/>
    <mergeCell ref="C23:C51"/>
    <mergeCell ref="D23:D51"/>
    <mergeCell ref="E23:E51"/>
    <mergeCell ref="F23:F51"/>
    <mergeCell ref="G23:G51"/>
  </mergeCells>
  <conditionalFormatting sqref="A22:G22">
    <cfRule type="containsBlanks" dxfId="2" priority="1">
      <formula>LEN(TRIM(A22))=0</formula>
    </cfRule>
  </conditionalFormatting>
  <conditionalFormatting sqref="A22:G22">
    <cfRule type="cellIs" dxfId="3" priority="2" operator="notEqual">
      <formula>$A$18:$G$18</formula>
    </cfRule>
  </conditionalFormatting>
  <conditionalFormatting sqref="A22:G22">
    <cfRule type="cellIs" dxfId="4" priority="3" operator="equal">
      <formula>$A$18:$G$18</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A1" s="85" t="s">
        <v>45</v>
      </c>
      <c r="B1" s="85" t="s">
        <v>46</v>
      </c>
      <c r="C1" s="85" t="s">
        <v>47</v>
      </c>
    </row>
    <row r="2">
      <c r="A2" s="85" t="s">
        <v>48</v>
      </c>
      <c r="B2" s="85">
        <v>300.0</v>
      </c>
      <c r="C2" s="85">
        <v>300.0</v>
      </c>
      <c r="D2" s="85">
        <f>B2</f>
        <v>300</v>
      </c>
    </row>
    <row r="3">
      <c r="A3" s="85" t="s">
        <v>49</v>
      </c>
      <c r="B3" s="85">
        <v>450.0</v>
      </c>
      <c r="C3" s="85">
        <v>750.0</v>
      </c>
      <c r="D3" s="85">
        <f t="shared" ref="D3:D90" si="1">B3 - B2</f>
        <v>150</v>
      </c>
    </row>
    <row r="4">
      <c r="A4" s="85" t="s">
        <v>50</v>
      </c>
      <c r="B4" s="85">
        <v>630.0</v>
      </c>
      <c r="C4" s="85">
        <v>1380.0</v>
      </c>
      <c r="D4" s="85">
        <f t="shared" si="1"/>
        <v>180</v>
      </c>
    </row>
    <row r="5">
      <c r="A5" s="85" t="s">
        <v>51</v>
      </c>
      <c r="B5" s="85">
        <v>970.0</v>
      </c>
      <c r="C5" s="85">
        <v>2350.0</v>
      </c>
      <c r="D5" s="85">
        <f t="shared" si="1"/>
        <v>340</v>
      </c>
    </row>
    <row r="6">
      <c r="A6" s="85" t="s">
        <v>52</v>
      </c>
      <c r="B6" s="85">
        <v>1440.0</v>
      </c>
      <c r="C6" s="85">
        <v>3790.0</v>
      </c>
      <c r="D6" s="85">
        <f t="shared" si="1"/>
        <v>470</v>
      </c>
    </row>
    <row r="7">
      <c r="A7" s="85" t="s">
        <v>53</v>
      </c>
      <c r="B7" s="85">
        <v>1940.0</v>
      </c>
      <c r="C7" s="85">
        <v>5730.0</v>
      </c>
      <c r="D7" s="85">
        <f t="shared" si="1"/>
        <v>500</v>
      </c>
    </row>
    <row r="8">
      <c r="A8" s="85" t="s">
        <v>54</v>
      </c>
      <c r="B8" s="85">
        <v>3000.0</v>
      </c>
      <c r="C8" s="85">
        <v>8730.0</v>
      </c>
      <c r="D8" s="85">
        <f t="shared" si="1"/>
        <v>1060</v>
      </c>
    </row>
    <row r="9">
      <c r="A9" s="85" t="s">
        <v>55</v>
      </c>
      <c r="B9" s="85">
        <v>3920.0</v>
      </c>
      <c r="C9" s="85">
        <v>12650.0</v>
      </c>
      <c r="D9" s="85">
        <f t="shared" si="1"/>
        <v>920</v>
      </c>
    </row>
    <row r="10">
      <c r="A10" s="85" t="s">
        <v>56</v>
      </c>
      <c r="B10" s="85">
        <v>4970.0</v>
      </c>
      <c r="C10" s="85">
        <v>17620.0</v>
      </c>
      <c r="D10" s="85">
        <f t="shared" si="1"/>
        <v>1050</v>
      </c>
    </row>
    <row r="11">
      <c r="A11" s="85" t="s">
        <v>57</v>
      </c>
      <c r="B11" s="85">
        <v>5900.0</v>
      </c>
      <c r="C11" s="85">
        <v>23520.0</v>
      </c>
      <c r="D11" s="85">
        <f t="shared" si="1"/>
        <v>930</v>
      </c>
    </row>
    <row r="12">
      <c r="A12" s="85" t="s">
        <v>58</v>
      </c>
      <c r="B12" s="85">
        <v>7430.0</v>
      </c>
      <c r="C12" s="85">
        <v>30950.0</v>
      </c>
      <c r="D12" s="85">
        <f t="shared" si="1"/>
        <v>1530</v>
      </c>
    </row>
    <row r="13">
      <c r="A13" s="85" t="s">
        <v>59</v>
      </c>
      <c r="B13" s="85">
        <v>8620.0</v>
      </c>
      <c r="C13" s="85">
        <v>39570.0</v>
      </c>
      <c r="D13" s="85">
        <f t="shared" si="1"/>
        <v>1190</v>
      </c>
    </row>
    <row r="14">
      <c r="A14" s="85" t="s">
        <v>60</v>
      </c>
      <c r="B14" s="85">
        <v>10200.0</v>
      </c>
      <c r="C14" s="85">
        <v>49770.0</v>
      </c>
      <c r="D14" s="85">
        <f t="shared" si="1"/>
        <v>1580</v>
      </c>
    </row>
    <row r="15">
      <c r="A15" s="85" t="s">
        <v>61</v>
      </c>
      <c r="B15" s="85">
        <v>11300.0</v>
      </c>
      <c r="C15" s="85">
        <v>61070.0</v>
      </c>
      <c r="D15" s="85">
        <f t="shared" si="1"/>
        <v>1100</v>
      </c>
    </row>
    <row r="16">
      <c r="A16" s="85" t="s">
        <v>62</v>
      </c>
      <c r="B16" s="85">
        <v>13100.0</v>
      </c>
      <c r="C16" s="85">
        <v>74170.0</v>
      </c>
      <c r="D16" s="85">
        <f t="shared" si="1"/>
        <v>1800</v>
      </c>
    </row>
    <row r="17">
      <c r="A17" s="85" t="s">
        <v>63</v>
      </c>
      <c r="B17" s="85">
        <v>15200.0</v>
      </c>
      <c r="C17" s="85">
        <v>89370.0</v>
      </c>
      <c r="D17" s="85">
        <f t="shared" si="1"/>
        <v>2100</v>
      </c>
    </row>
    <row r="18">
      <c r="A18" s="85" t="s">
        <v>64</v>
      </c>
      <c r="B18" s="85">
        <v>17400.0</v>
      </c>
      <c r="C18" s="85">
        <v>106770.0</v>
      </c>
      <c r="D18" s="85">
        <f t="shared" si="1"/>
        <v>2200</v>
      </c>
    </row>
    <row r="19">
      <c r="A19" s="85" t="s">
        <v>65</v>
      </c>
      <c r="B19" s="85">
        <v>19600.0</v>
      </c>
      <c r="C19" s="85">
        <v>126370.0</v>
      </c>
      <c r="D19" s="85">
        <f t="shared" si="1"/>
        <v>2200</v>
      </c>
    </row>
    <row r="20">
      <c r="A20" s="85" t="s">
        <v>66</v>
      </c>
      <c r="B20" s="85">
        <v>21900.0</v>
      </c>
      <c r="C20" s="85">
        <v>148270.0</v>
      </c>
      <c r="D20" s="85">
        <f t="shared" si="1"/>
        <v>2300</v>
      </c>
    </row>
    <row r="21">
      <c r="A21" s="85" t="s">
        <v>67</v>
      </c>
      <c r="B21" s="85">
        <v>24300.0</v>
      </c>
      <c r="C21" s="85">
        <v>172570.0</v>
      </c>
      <c r="D21" s="85">
        <f t="shared" si="1"/>
        <v>2400</v>
      </c>
    </row>
    <row r="22">
      <c r="A22" s="85" t="s">
        <v>68</v>
      </c>
      <c r="B22" s="85">
        <v>27400.0</v>
      </c>
      <c r="C22" s="85">
        <v>199970.0</v>
      </c>
      <c r="D22" s="85">
        <f t="shared" si="1"/>
        <v>3100</v>
      </c>
    </row>
    <row r="23">
      <c r="A23" s="85" t="s">
        <v>69</v>
      </c>
      <c r="B23" s="85">
        <v>30600.0</v>
      </c>
      <c r="C23" s="85">
        <v>230570.0</v>
      </c>
      <c r="D23" s="85">
        <f t="shared" si="1"/>
        <v>3200</v>
      </c>
    </row>
    <row r="24">
      <c r="A24" s="85" t="s">
        <v>70</v>
      </c>
      <c r="B24" s="85">
        <v>33900.0</v>
      </c>
      <c r="C24" s="85">
        <v>264470.0</v>
      </c>
      <c r="D24" s="85">
        <f t="shared" si="1"/>
        <v>3300</v>
      </c>
    </row>
    <row r="25">
      <c r="A25" s="85" t="s">
        <v>71</v>
      </c>
      <c r="B25" s="85">
        <v>37300.0</v>
      </c>
      <c r="C25" s="85">
        <v>301770.0</v>
      </c>
      <c r="D25" s="85">
        <f t="shared" si="1"/>
        <v>3400</v>
      </c>
    </row>
    <row r="26">
      <c r="A26" s="85" t="s">
        <v>72</v>
      </c>
      <c r="B26" s="85">
        <v>40800.0</v>
      </c>
      <c r="C26" s="85">
        <v>342570.0</v>
      </c>
      <c r="D26" s="85">
        <f t="shared" si="1"/>
        <v>3500</v>
      </c>
    </row>
    <row r="27">
      <c r="A27" s="85" t="s">
        <v>73</v>
      </c>
      <c r="B27" s="85">
        <v>49200.0</v>
      </c>
      <c r="C27" s="85">
        <v>391770.0</v>
      </c>
      <c r="D27" s="85">
        <f t="shared" si="1"/>
        <v>8400</v>
      </c>
    </row>
    <row r="28">
      <c r="A28" s="85" t="s">
        <v>74</v>
      </c>
      <c r="B28" s="85">
        <v>54600.0</v>
      </c>
      <c r="C28" s="85">
        <v>446370.0</v>
      </c>
      <c r="D28" s="85">
        <f t="shared" si="1"/>
        <v>5400</v>
      </c>
    </row>
    <row r="29">
      <c r="A29" s="85" t="s">
        <v>75</v>
      </c>
      <c r="B29" s="85">
        <v>61900.0</v>
      </c>
      <c r="C29" s="85">
        <v>508270.0</v>
      </c>
      <c r="D29" s="85">
        <f t="shared" si="1"/>
        <v>7300</v>
      </c>
    </row>
    <row r="30">
      <c r="A30" s="85" t="s">
        <v>76</v>
      </c>
      <c r="B30" s="85">
        <v>65600.0</v>
      </c>
      <c r="C30" s="85">
        <v>573870.0</v>
      </c>
      <c r="D30" s="85">
        <f t="shared" si="1"/>
        <v>3700</v>
      </c>
    </row>
    <row r="31">
      <c r="A31" s="85" t="s">
        <v>77</v>
      </c>
      <c r="B31" s="85">
        <v>68400.0</v>
      </c>
      <c r="C31" s="85">
        <v>642270.0</v>
      </c>
      <c r="D31" s="85">
        <f t="shared" si="1"/>
        <v>2800</v>
      </c>
    </row>
    <row r="32">
      <c r="A32" s="85" t="s">
        <v>78</v>
      </c>
      <c r="B32" s="85">
        <v>74000.0</v>
      </c>
      <c r="C32" s="85">
        <v>716270.0</v>
      </c>
      <c r="D32" s="85">
        <f t="shared" si="1"/>
        <v>5600</v>
      </c>
    </row>
    <row r="33">
      <c r="A33" s="85" t="s">
        <v>79</v>
      </c>
      <c r="B33" s="85">
        <v>82700.0</v>
      </c>
      <c r="C33" s="85">
        <v>798970.0</v>
      </c>
      <c r="D33" s="85">
        <f t="shared" si="1"/>
        <v>8700</v>
      </c>
    </row>
    <row r="34">
      <c r="A34" s="85" t="s">
        <v>80</v>
      </c>
      <c r="B34" s="85">
        <v>88700.0</v>
      </c>
      <c r="C34" s="85">
        <v>887670.0</v>
      </c>
      <c r="D34" s="85">
        <f t="shared" si="1"/>
        <v>6000</v>
      </c>
    </row>
    <row r="35">
      <c r="A35" s="85" t="s">
        <v>81</v>
      </c>
      <c r="B35" s="85">
        <v>95000.0</v>
      </c>
      <c r="C35" s="85">
        <v>982670.0</v>
      </c>
      <c r="D35" s="85">
        <f t="shared" si="1"/>
        <v>6300</v>
      </c>
    </row>
    <row r="36">
      <c r="A36" s="85" t="s">
        <v>82</v>
      </c>
      <c r="B36" s="85">
        <v>102000.0</v>
      </c>
      <c r="C36" s="85">
        <v>1084670.0</v>
      </c>
      <c r="D36" s="85">
        <f t="shared" si="1"/>
        <v>7000</v>
      </c>
    </row>
    <row r="37">
      <c r="A37" s="85" t="s">
        <v>83</v>
      </c>
      <c r="B37" s="85">
        <v>113000.0</v>
      </c>
      <c r="C37" s="85">
        <v>1197670.0</v>
      </c>
      <c r="D37" s="85">
        <f t="shared" si="1"/>
        <v>11000</v>
      </c>
    </row>
    <row r="38">
      <c r="A38" s="85" t="s">
        <v>84</v>
      </c>
      <c r="B38" s="85">
        <v>121000.0</v>
      </c>
      <c r="C38" s="85">
        <v>1318670.0</v>
      </c>
      <c r="D38" s="85">
        <f t="shared" si="1"/>
        <v>8000</v>
      </c>
    </row>
    <row r="39">
      <c r="A39" s="85" t="s">
        <v>85</v>
      </c>
      <c r="B39" s="85">
        <v>133000.0</v>
      </c>
      <c r="C39" s="85">
        <v>1451670.0</v>
      </c>
      <c r="D39" s="85">
        <f t="shared" si="1"/>
        <v>12000</v>
      </c>
    </row>
    <row r="40">
      <c r="A40" s="85" t="s">
        <v>86</v>
      </c>
      <c r="B40" s="85">
        <v>142000.0</v>
      </c>
      <c r="C40" s="85">
        <v>1593670.0</v>
      </c>
      <c r="D40" s="85">
        <f t="shared" si="1"/>
        <v>9000</v>
      </c>
    </row>
    <row r="41">
      <c r="A41" s="85" t="s">
        <v>87</v>
      </c>
      <c r="B41" s="85">
        <v>155000.0</v>
      </c>
      <c r="C41" s="85">
        <v>1748670.0</v>
      </c>
      <c r="D41" s="85">
        <f t="shared" si="1"/>
        <v>13000</v>
      </c>
    </row>
    <row r="42">
      <c r="A42" s="85" t="s">
        <v>88</v>
      </c>
      <c r="B42" s="85">
        <v>163000.0</v>
      </c>
      <c r="C42" s="85">
        <v>1911670.0</v>
      </c>
      <c r="D42" s="85">
        <f t="shared" si="1"/>
        <v>8000</v>
      </c>
    </row>
    <row r="43">
      <c r="A43" s="85" t="s">
        <v>89</v>
      </c>
      <c r="B43" s="85">
        <v>171000.0</v>
      </c>
      <c r="C43" s="85">
        <v>2082670.0</v>
      </c>
      <c r="D43" s="85">
        <f t="shared" si="1"/>
        <v>8000</v>
      </c>
    </row>
    <row r="44">
      <c r="A44" s="85" t="s">
        <v>90</v>
      </c>
      <c r="B44" s="85">
        <v>179000.0</v>
      </c>
      <c r="C44" s="85">
        <v>2261670.0</v>
      </c>
      <c r="D44" s="85">
        <f t="shared" si="1"/>
        <v>8000</v>
      </c>
    </row>
    <row r="45">
      <c r="A45" s="85" t="s">
        <v>91</v>
      </c>
      <c r="B45" s="85">
        <v>187000.0</v>
      </c>
      <c r="C45" s="85">
        <v>2448670.0</v>
      </c>
      <c r="D45" s="85">
        <f t="shared" si="1"/>
        <v>8000</v>
      </c>
    </row>
    <row r="46">
      <c r="A46" s="85" t="s">
        <v>92</v>
      </c>
      <c r="B46" s="85">
        <v>195000.0</v>
      </c>
      <c r="C46" s="85">
        <v>2643670.0</v>
      </c>
      <c r="D46" s="85">
        <f t="shared" si="1"/>
        <v>8000</v>
      </c>
    </row>
    <row r="47">
      <c r="A47" s="85" t="s">
        <v>93</v>
      </c>
      <c r="B47" s="85">
        <v>214000.0</v>
      </c>
      <c r="C47" s="85">
        <v>2857670.0</v>
      </c>
      <c r="D47" s="85">
        <f t="shared" si="1"/>
        <v>19000</v>
      </c>
    </row>
    <row r="48">
      <c r="A48" s="85" t="s">
        <v>94</v>
      </c>
      <c r="B48" s="85">
        <v>229000.0</v>
      </c>
      <c r="C48" s="85">
        <v>3086670.0</v>
      </c>
      <c r="D48" s="85">
        <f t="shared" si="1"/>
        <v>15000</v>
      </c>
    </row>
    <row r="49">
      <c r="A49" s="85" t="s">
        <v>95</v>
      </c>
      <c r="B49" s="85">
        <v>244000.0</v>
      </c>
      <c r="C49" s="85">
        <v>3330670.0</v>
      </c>
      <c r="D49" s="85">
        <f t="shared" si="1"/>
        <v>15000</v>
      </c>
    </row>
    <row r="50">
      <c r="A50" s="85" t="s">
        <v>96</v>
      </c>
      <c r="B50" s="85">
        <v>259000.0</v>
      </c>
      <c r="C50" s="85">
        <v>3589670.0</v>
      </c>
      <c r="D50" s="85">
        <f t="shared" si="1"/>
        <v>15000</v>
      </c>
    </row>
    <row r="51">
      <c r="A51" s="85" t="s">
        <v>97</v>
      </c>
      <c r="B51" s="85">
        <v>421000.0</v>
      </c>
      <c r="C51" s="85">
        <v>4010670.0</v>
      </c>
      <c r="D51" s="85">
        <f t="shared" si="1"/>
        <v>162000</v>
      </c>
    </row>
    <row r="52">
      <c r="A52" s="85" t="s">
        <v>98</v>
      </c>
      <c r="B52" s="85">
        <v>500000.0</v>
      </c>
      <c r="C52" s="85">
        <v>4510670.0</v>
      </c>
      <c r="D52" s="85">
        <f t="shared" si="1"/>
        <v>79000</v>
      </c>
    </row>
    <row r="53">
      <c r="A53" s="85" t="s">
        <v>99</v>
      </c>
      <c r="B53" s="85">
        <v>580000.0</v>
      </c>
      <c r="C53" s="85">
        <v>5090670.0</v>
      </c>
      <c r="D53" s="85">
        <f t="shared" si="1"/>
        <v>80000</v>
      </c>
    </row>
    <row r="54">
      <c r="A54" s="85" t="s">
        <v>100</v>
      </c>
      <c r="B54" s="85">
        <v>663000.0</v>
      </c>
      <c r="C54" s="85">
        <v>5753670.0</v>
      </c>
      <c r="D54" s="85">
        <f t="shared" si="1"/>
        <v>83000</v>
      </c>
    </row>
    <row r="55">
      <c r="A55" s="85" t="s">
        <v>101</v>
      </c>
      <c r="B55" s="85">
        <v>749000.0</v>
      </c>
      <c r="C55" s="85">
        <v>6502670.0</v>
      </c>
      <c r="D55" s="85">
        <f t="shared" si="1"/>
        <v>86000</v>
      </c>
    </row>
    <row r="56">
      <c r="A56" s="85" t="s">
        <v>102</v>
      </c>
      <c r="B56" s="85">
        <v>837000.0</v>
      </c>
      <c r="C56" s="85">
        <v>7339670.0</v>
      </c>
      <c r="D56" s="85">
        <f t="shared" si="1"/>
        <v>88000</v>
      </c>
    </row>
    <row r="57">
      <c r="A57" s="85" t="s">
        <v>103</v>
      </c>
      <c r="B57" s="85">
        <v>927000.0</v>
      </c>
      <c r="C57" s="85">
        <v>8266670.0</v>
      </c>
      <c r="D57" s="85">
        <f t="shared" si="1"/>
        <v>90000</v>
      </c>
    </row>
    <row r="58">
      <c r="A58" s="85" t="s">
        <v>104</v>
      </c>
      <c r="B58" s="85">
        <v>1019000.0</v>
      </c>
      <c r="C58" s="85">
        <v>9285670.0</v>
      </c>
      <c r="D58" s="85">
        <f t="shared" si="1"/>
        <v>92000</v>
      </c>
    </row>
    <row r="59">
      <c r="A59" s="85" t="s">
        <v>105</v>
      </c>
      <c r="B59" s="85">
        <v>1114000.0</v>
      </c>
      <c r="C59" s="85">
        <v>1.039967E7</v>
      </c>
      <c r="D59" s="85">
        <f t="shared" si="1"/>
        <v>95000</v>
      </c>
    </row>
    <row r="60">
      <c r="A60" s="85" t="s">
        <v>106</v>
      </c>
      <c r="B60" s="85">
        <v>1211000.0</v>
      </c>
      <c r="C60" s="85">
        <v>1.161067E7</v>
      </c>
      <c r="D60" s="85">
        <f t="shared" si="1"/>
        <v>97000</v>
      </c>
    </row>
    <row r="61">
      <c r="A61" s="85" t="s">
        <v>107</v>
      </c>
      <c r="B61" s="85">
        <v>1387000.0</v>
      </c>
      <c r="C61" s="85">
        <v>1.299767E7</v>
      </c>
      <c r="D61" s="85">
        <f t="shared" si="1"/>
        <v>176000</v>
      </c>
    </row>
    <row r="62">
      <c r="A62" s="85" t="s">
        <v>108</v>
      </c>
      <c r="B62" s="85">
        <v>1456000.0</v>
      </c>
      <c r="C62" s="85">
        <v>1.445367E7</v>
      </c>
      <c r="D62" s="85">
        <f t="shared" si="1"/>
        <v>69000</v>
      </c>
    </row>
    <row r="63">
      <c r="A63" s="85" t="s">
        <v>109</v>
      </c>
      <c r="B63" s="85">
        <v>1534000.0</v>
      </c>
      <c r="C63" s="85">
        <v>1.598767E7</v>
      </c>
      <c r="D63" s="85">
        <f t="shared" si="1"/>
        <v>78000</v>
      </c>
    </row>
    <row r="64">
      <c r="A64" s="85" t="s">
        <v>110</v>
      </c>
      <c r="B64" s="85">
        <v>1621000.0</v>
      </c>
      <c r="C64" s="85">
        <v>1.760867E7</v>
      </c>
      <c r="D64" s="85">
        <f t="shared" si="1"/>
        <v>87000</v>
      </c>
    </row>
    <row r="65">
      <c r="A65" s="85" t="s">
        <v>111</v>
      </c>
      <c r="B65" s="85">
        <v>1720000.0</v>
      </c>
      <c r="C65" s="85">
        <v>1.932867E7</v>
      </c>
      <c r="D65" s="85">
        <f t="shared" si="1"/>
        <v>99000</v>
      </c>
    </row>
    <row r="66">
      <c r="A66" s="85" t="s">
        <v>112</v>
      </c>
      <c r="B66" s="85">
        <v>1834000.0</v>
      </c>
      <c r="C66" s="85">
        <v>2.116267E7</v>
      </c>
      <c r="D66" s="85">
        <f t="shared" si="1"/>
        <v>114000</v>
      </c>
    </row>
    <row r="67">
      <c r="A67" s="85" t="s">
        <v>113</v>
      </c>
      <c r="B67" s="85">
        <v>1968000.0</v>
      </c>
      <c r="C67" s="85">
        <v>2.313067E7</v>
      </c>
      <c r="D67" s="85">
        <f t="shared" si="1"/>
        <v>134000</v>
      </c>
    </row>
    <row r="68">
      <c r="A68" s="85" t="s">
        <v>114</v>
      </c>
      <c r="B68" s="85">
        <v>2126000.0</v>
      </c>
      <c r="C68" s="85">
        <v>2.525667E7</v>
      </c>
      <c r="D68" s="85">
        <f t="shared" si="1"/>
        <v>158000</v>
      </c>
    </row>
    <row r="69">
      <c r="A69" s="85" t="s">
        <v>115</v>
      </c>
      <c r="B69" s="85">
        <v>2317000.0</v>
      </c>
      <c r="C69" s="85">
        <v>2.757367E7</v>
      </c>
      <c r="D69" s="85">
        <f t="shared" si="1"/>
        <v>191000</v>
      </c>
    </row>
    <row r="70">
      <c r="A70" s="85" t="s">
        <v>116</v>
      </c>
      <c r="B70" s="85">
        <v>2550000.0</v>
      </c>
      <c r="C70" s="85">
        <v>3.012367E7</v>
      </c>
      <c r="D70" s="85">
        <f t="shared" si="1"/>
        <v>233000</v>
      </c>
    </row>
    <row r="71">
      <c r="A71" s="85" t="s">
        <v>117</v>
      </c>
      <c r="B71" s="85">
        <v>2923000.0</v>
      </c>
      <c r="C71" s="85">
        <v>3.304667E7</v>
      </c>
      <c r="D71" s="85">
        <f t="shared" si="1"/>
        <v>373000</v>
      </c>
    </row>
    <row r="72">
      <c r="A72" s="85" t="s">
        <v>118</v>
      </c>
      <c r="B72" s="85">
        <v>3018000.0</v>
      </c>
      <c r="C72" s="85">
        <v>3.606467E7</v>
      </c>
      <c r="D72" s="85">
        <f t="shared" si="1"/>
        <v>95000</v>
      </c>
    </row>
    <row r="73">
      <c r="A73" s="85" t="s">
        <v>119</v>
      </c>
      <c r="B73" s="85">
        <v>3153000.0</v>
      </c>
      <c r="C73" s="85">
        <v>3.921767E7</v>
      </c>
      <c r="D73" s="85">
        <f t="shared" si="1"/>
        <v>135000</v>
      </c>
    </row>
    <row r="74">
      <c r="A74" s="85" t="s">
        <v>120</v>
      </c>
      <c r="B74" s="85">
        <v>3324000.0</v>
      </c>
      <c r="C74" s="85">
        <v>4.254167E7</v>
      </c>
      <c r="D74" s="85">
        <f t="shared" si="1"/>
        <v>171000</v>
      </c>
    </row>
    <row r="75">
      <c r="A75" s="85" t="s">
        <v>121</v>
      </c>
      <c r="B75" s="85">
        <v>3532000.0</v>
      </c>
      <c r="C75" s="85">
        <v>4.607367E7</v>
      </c>
      <c r="D75" s="85">
        <f t="shared" si="1"/>
        <v>208000</v>
      </c>
    </row>
    <row r="76">
      <c r="A76" s="85" t="s">
        <v>122</v>
      </c>
      <c r="B76" s="85">
        <v>3770600.0</v>
      </c>
      <c r="C76" s="85">
        <v>4.984427E7</v>
      </c>
      <c r="D76" s="85">
        <f t="shared" si="1"/>
        <v>238600</v>
      </c>
    </row>
    <row r="77">
      <c r="A77" s="85" t="s">
        <v>123</v>
      </c>
      <c r="B77" s="85">
        <v>4066000.0</v>
      </c>
      <c r="C77" s="85">
        <v>5.391027E7</v>
      </c>
      <c r="D77" s="85">
        <f t="shared" si="1"/>
        <v>295400</v>
      </c>
    </row>
    <row r="78">
      <c r="A78" s="85" t="s">
        <v>124</v>
      </c>
      <c r="B78" s="85">
        <v>4377000.0</v>
      </c>
      <c r="C78" s="85">
        <v>5.828727E7</v>
      </c>
      <c r="D78" s="85">
        <f t="shared" si="1"/>
        <v>311000</v>
      </c>
    </row>
    <row r="79">
      <c r="A79" s="85" t="s">
        <v>125</v>
      </c>
      <c r="B79" s="85">
        <v>4777000.0</v>
      </c>
      <c r="C79" s="85">
        <v>6.306427E7</v>
      </c>
      <c r="D79" s="85">
        <f t="shared" si="1"/>
        <v>400000</v>
      </c>
    </row>
    <row r="80">
      <c r="A80" s="85" t="s">
        <v>126</v>
      </c>
      <c r="B80" s="85">
        <v>5256000.0</v>
      </c>
      <c r="C80" s="85">
        <v>6.832027E7</v>
      </c>
      <c r="D80" s="85">
        <f t="shared" si="1"/>
        <v>479000</v>
      </c>
    </row>
    <row r="81">
      <c r="A81" s="85" t="s">
        <v>127</v>
      </c>
      <c r="B81" s="85">
        <v>5992000.0</v>
      </c>
      <c r="C81" s="85">
        <v>7.431227E7</v>
      </c>
      <c r="D81" s="85">
        <f t="shared" si="1"/>
        <v>736000</v>
      </c>
    </row>
    <row r="82">
      <c r="A82" s="85" t="s">
        <v>128</v>
      </c>
      <c r="B82" s="85">
        <v>6171000.0</v>
      </c>
      <c r="C82" s="85">
        <v>8.048327E7</v>
      </c>
      <c r="D82" s="85">
        <f t="shared" si="1"/>
        <v>179000</v>
      </c>
    </row>
    <row r="83">
      <c r="A83" s="85" t="s">
        <v>129</v>
      </c>
      <c r="B83" s="85">
        <v>6942000.0</v>
      </c>
      <c r="C83" s="85">
        <v>8.742527E7</v>
      </c>
      <c r="D83" s="85">
        <f t="shared" si="1"/>
        <v>771000</v>
      </c>
    </row>
    <row r="84">
      <c r="A84" s="85" t="s">
        <v>130</v>
      </c>
      <c r="B84" s="85">
        <v>7205000.0</v>
      </c>
      <c r="C84" s="85">
        <v>9.463027E7</v>
      </c>
      <c r="D84" s="85">
        <f t="shared" si="1"/>
        <v>263000</v>
      </c>
    </row>
    <row r="85">
      <c r="A85" s="85" t="s">
        <v>131</v>
      </c>
      <c r="B85" s="85">
        <v>7948000.0</v>
      </c>
      <c r="C85" s="85">
        <v>1.0257827E8</v>
      </c>
      <c r="D85" s="85">
        <f t="shared" si="1"/>
        <v>743000</v>
      </c>
    </row>
    <row r="86">
      <c r="A86" s="85" t="s">
        <v>132</v>
      </c>
      <c r="B86" s="85">
        <v>8287000.0</v>
      </c>
      <c r="C86" s="85">
        <v>1.1086527E8</v>
      </c>
      <c r="D86" s="85">
        <f t="shared" si="1"/>
        <v>339000</v>
      </c>
    </row>
    <row r="87">
      <c r="A87" s="85" t="s">
        <v>133</v>
      </c>
      <c r="B87" s="85">
        <v>9231000.0</v>
      </c>
      <c r="C87" s="85">
        <v>1.2009627E8</v>
      </c>
      <c r="D87" s="85">
        <f t="shared" si="1"/>
        <v>944000</v>
      </c>
    </row>
    <row r="88">
      <c r="A88" s="85" t="s">
        <v>134</v>
      </c>
      <c r="B88" s="85">
        <v>9529000.0</v>
      </c>
      <c r="C88" s="85">
        <v>1.2962527E8</v>
      </c>
      <c r="D88" s="85">
        <f t="shared" si="1"/>
        <v>298000</v>
      </c>
    </row>
    <row r="89">
      <c r="A89" s="85" t="s">
        <v>135</v>
      </c>
      <c r="B89" s="85">
        <v>1.0459E7</v>
      </c>
      <c r="C89" s="85">
        <v>1.4008427E8</v>
      </c>
      <c r="D89" s="85">
        <f t="shared" si="1"/>
        <v>930000</v>
      </c>
    </row>
    <row r="90">
      <c r="A90" s="85" t="s">
        <v>136</v>
      </c>
      <c r="B90" s="85">
        <v>1.0838E7</v>
      </c>
      <c r="C90" s="85">
        <v>1.5092227E8</v>
      </c>
      <c r="D90" s="85">
        <f t="shared" si="1"/>
        <v>379000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8.25"/>
  </cols>
  <sheetData>
    <row r="1">
      <c r="A1" s="86" t="s">
        <v>137</v>
      </c>
      <c r="B1" s="87" t="s">
        <v>138</v>
      </c>
    </row>
    <row r="2">
      <c r="A2" s="88">
        <v>1.0</v>
      </c>
      <c r="B2" s="89">
        <v>540.0</v>
      </c>
    </row>
    <row r="3">
      <c r="A3" s="90">
        <v>2.0</v>
      </c>
      <c r="B3" s="91">
        <v>582.0</v>
      </c>
    </row>
    <row r="4">
      <c r="A4" s="90">
        <v>3.0</v>
      </c>
      <c r="B4" s="91">
        <v>630.0</v>
      </c>
    </row>
    <row r="5">
      <c r="A5" s="90">
        <v>4.0</v>
      </c>
      <c r="B5" s="91">
        <v>795.0</v>
      </c>
    </row>
    <row r="6">
      <c r="A6" s="90">
        <v>5.0</v>
      </c>
      <c r="B6" s="91">
        <v>996.0</v>
      </c>
    </row>
    <row r="7">
      <c r="A7" s="90">
        <v>6.0</v>
      </c>
      <c r="B7" s="91">
        <v>1050.0</v>
      </c>
    </row>
    <row r="8">
      <c r="A8" s="90">
        <v>7.0</v>
      </c>
      <c r="B8" s="91">
        <v>1176.0</v>
      </c>
    </row>
    <row r="9">
      <c r="A9" s="90">
        <v>8.0</v>
      </c>
      <c r="B9" s="91">
        <v>1263.0</v>
      </c>
    </row>
    <row r="10">
      <c r="A10" s="90">
        <v>9.0</v>
      </c>
      <c r="B10" s="91">
        <v>1356.0</v>
      </c>
    </row>
    <row r="11">
      <c r="A11" s="90">
        <v>10.0</v>
      </c>
      <c r="B11" s="91">
        <v>1437.0</v>
      </c>
    </row>
    <row r="12">
      <c r="A12" s="90">
        <v>11.0</v>
      </c>
      <c r="B12" s="91">
        <v>1629.0</v>
      </c>
    </row>
    <row r="13">
      <c r="A13" s="90">
        <v>12.0</v>
      </c>
      <c r="B13" s="91">
        <v>1725.0</v>
      </c>
    </row>
    <row r="14">
      <c r="A14" s="90">
        <v>13.0</v>
      </c>
      <c r="B14" s="91">
        <v>1875.0</v>
      </c>
    </row>
    <row r="15">
      <c r="A15" s="90">
        <v>14.0</v>
      </c>
      <c r="B15" s="91">
        <v>1917.0</v>
      </c>
    </row>
    <row r="16">
      <c r="A16" s="90">
        <v>15.0</v>
      </c>
      <c r="B16" s="91">
        <v>2067.0</v>
      </c>
    </row>
    <row r="17">
      <c r="A17" s="90">
        <v>16.0</v>
      </c>
      <c r="B17" s="91">
        <v>2241.0</v>
      </c>
    </row>
    <row r="18">
      <c r="A18" s="90">
        <v>17.0</v>
      </c>
      <c r="B18" s="91">
        <v>2409.0</v>
      </c>
    </row>
    <row r="19">
      <c r="A19" s="90">
        <v>18.0</v>
      </c>
      <c r="B19" s="91">
        <v>2556.0</v>
      </c>
    </row>
    <row r="20">
      <c r="A20" s="90">
        <v>19.0</v>
      </c>
      <c r="B20" s="91">
        <v>2700.0</v>
      </c>
    </row>
    <row r="21">
      <c r="A21" s="90">
        <v>20.0</v>
      </c>
      <c r="B21" s="91">
        <v>2841.0</v>
      </c>
    </row>
    <row r="22">
      <c r="A22" s="90">
        <v>21.0</v>
      </c>
      <c r="B22" s="91">
        <v>3045.0</v>
      </c>
    </row>
    <row r="23">
      <c r="A23" s="90">
        <v>22.0</v>
      </c>
      <c r="B23" s="91">
        <v>3240.0</v>
      </c>
    </row>
    <row r="24">
      <c r="A24" s="90">
        <v>23.0</v>
      </c>
      <c r="B24" s="91">
        <v>3429.0</v>
      </c>
    </row>
    <row r="25">
      <c r="A25" s="90">
        <v>24.0</v>
      </c>
      <c r="B25" s="91">
        <v>3612.0</v>
      </c>
    </row>
    <row r="26">
      <c r="A26" s="90">
        <v>25.0</v>
      </c>
      <c r="B26" s="91">
        <v>3783.0</v>
      </c>
    </row>
    <row r="27">
      <c r="A27" s="90">
        <v>26.0</v>
      </c>
      <c r="B27" s="92">
        <v>4383.0</v>
      </c>
    </row>
    <row r="28">
      <c r="A28" s="90">
        <v>27.0</v>
      </c>
      <c r="B28" s="92">
        <v>4683.0</v>
      </c>
    </row>
    <row r="29">
      <c r="A29" s="90">
        <v>28.0</v>
      </c>
      <c r="B29" s="92">
        <v>5199.0</v>
      </c>
    </row>
    <row r="30">
      <c r="A30" s="90">
        <v>29.0</v>
      </c>
      <c r="B30" s="92">
        <v>5511.0</v>
      </c>
    </row>
    <row r="31">
      <c r="A31" s="90">
        <v>30.0</v>
      </c>
      <c r="B31" s="92">
        <v>5745.0</v>
      </c>
    </row>
    <row r="32">
      <c r="A32" s="90">
        <v>31.0</v>
      </c>
      <c r="B32" s="92">
        <v>6216.0</v>
      </c>
    </row>
    <row r="33">
      <c r="A33" s="90">
        <v>32.0</v>
      </c>
      <c r="B33" s="92">
        <v>6948.0</v>
      </c>
    </row>
    <row r="34">
      <c r="A34" s="90">
        <v>33.0</v>
      </c>
      <c r="B34" s="92">
        <v>7452.0</v>
      </c>
    </row>
    <row r="35">
      <c r="A35" s="90">
        <v>34.0</v>
      </c>
      <c r="B35" s="92">
        <v>7980.0</v>
      </c>
    </row>
    <row r="36">
      <c r="A36" s="90">
        <v>35.0</v>
      </c>
      <c r="B36" s="92">
        <v>8568.0</v>
      </c>
    </row>
    <row r="37">
      <c r="A37" s="90">
        <v>36.0</v>
      </c>
      <c r="B37" s="92">
        <v>9492.0</v>
      </c>
    </row>
    <row r="38">
      <c r="A38" s="90">
        <v>37.0</v>
      </c>
      <c r="B38" s="92">
        <v>10164.0</v>
      </c>
    </row>
    <row r="39">
      <c r="A39" s="90">
        <v>38.0</v>
      </c>
      <c r="B39" s="92">
        <v>10773.0</v>
      </c>
    </row>
    <row r="40">
      <c r="A40" s="90">
        <v>39.0</v>
      </c>
      <c r="B40" s="92">
        <v>11502.0</v>
      </c>
    </row>
    <row r="41">
      <c r="A41" s="90">
        <v>40.0</v>
      </c>
      <c r="B41" s="92">
        <v>12555.0</v>
      </c>
    </row>
    <row r="42">
      <c r="A42" s="90">
        <v>41.0</v>
      </c>
      <c r="B42" s="92">
        <v>13203.0</v>
      </c>
    </row>
    <row r="43">
      <c r="A43" s="90">
        <v>42.0</v>
      </c>
      <c r="B43" s="92">
        <v>13851.0</v>
      </c>
    </row>
    <row r="44">
      <c r="A44" s="90">
        <v>43.0</v>
      </c>
      <c r="B44" s="92">
        <v>14499.0</v>
      </c>
    </row>
    <row r="45">
      <c r="A45" s="90">
        <v>44.0</v>
      </c>
      <c r="B45" s="92">
        <v>15147.0</v>
      </c>
    </row>
    <row r="46">
      <c r="A46" s="90">
        <v>45.0</v>
      </c>
      <c r="B46" s="92">
        <v>15795.0</v>
      </c>
    </row>
    <row r="47">
      <c r="A47" s="90">
        <v>46.0</v>
      </c>
      <c r="B47" s="92">
        <v>17334.0</v>
      </c>
    </row>
    <row r="48">
      <c r="A48" s="90">
        <v>47.0</v>
      </c>
      <c r="B48" s="92">
        <v>18549.0</v>
      </c>
    </row>
    <row r="49">
      <c r="A49" s="90">
        <v>48.0</v>
      </c>
      <c r="B49" s="92">
        <v>19764.0</v>
      </c>
    </row>
    <row r="50">
      <c r="A50" s="90">
        <v>49.0</v>
      </c>
      <c r="B50" s="92">
        <v>20979.0</v>
      </c>
    </row>
    <row r="51">
      <c r="A51" s="90">
        <v>50.0</v>
      </c>
      <c r="B51" s="92">
        <v>27786.0</v>
      </c>
    </row>
    <row r="52">
      <c r="A52" s="90">
        <v>51.0</v>
      </c>
      <c r="B52" s="92">
        <v>31500.0</v>
      </c>
    </row>
    <row r="53">
      <c r="A53" s="90">
        <v>52.0</v>
      </c>
      <c r="B53" s="92">
        <v>34800.0</v>
      </c>
    </row>
    <row r="54">
      <c r="A54" s="90">
        <v>53.0</v>
      </c>
      <c r="B54" s="92">
        <v>37791.0</v>
      </c>
    </row>
    <row r="55">
      <c r="A55" s="90">
        <v>54.0</v>
      </c>
      <c r="B55" s="92">
        <v>41571.0</v>
      </c>
    </row>
    <row r="56">
      <c r="A56" s="90">
        <v>55.0</v>
      </c>
      <c r="B56" s="92">
        <v>45198.0</v>
      </c>
    </row>
    <row r="57">
      <c r="A57" s="90">
        <v>56.0</v>
      </c>
      <c r="B57" s="92">
        <v>48669.0</v>
      </c>
    </row>
    <row r="58">
      <c r="A58" s="90">
        <v>57.0</v>
      </c>
      <c r="B58" s="92">
        <v>51969.0</v>
      </c>
    </row>
    <row r="59">
      <c r="A59" s="90">
        <v>58.0</v>
      </c>
      <c r="B59" s="92">
        <v>52200.0</v>
      </c>
    </row>
    <row r="60">
      <c r="A60" s="90">
        <v>59.0</v>
      </c>
      <c r="B60" s="92">
        <v>52680.0</v>
      </c>
    </row>
    <row r="61">
      <c r="A61" s="90">
        <v>60.0</v>
      </c>
      <c r="B61" s="92">
        <v>52992.0</v>
      </c>
    </row>
    <row r="62">
      <c r="A62" s="90">
        <v>61.0</v>
      </c>
      <c r="B62" s="92">
        <v>55875.0</v>
      </c>
    </row>
    <row r="63">
      <c r="A63" s="90">
        <v>62.0</v>
      </c>
      <c r="B63" s="92">
        <v>58656.0</v>
      </c>
    </row>
    <row r="64">
      <c r="A64" s="90">
        <v>63.0</v>
      </c>
      <c r="B64" s="92">
        <v>61689.0</v>
      </c>
    </row>
    <row r="65">
      <c r="A65" s="90">
        <v>64.0</v>
      </c>
      <c r="B65" s="92">
        <v>65724.0</v>
      </c>
    </row>
    <row r="66">
      <c r="A66" s="90">
        <v>65.0</v>
      </c>
      <c r="B66" s="92">
        <v>66498.0</v>
      </c>
    </row>
    <row r="67">
      <c r="A67" s="90">
        <v>66.0</v>
      </c>
      <c r="B67" s="92">
        <v>66693.0</v>
      </c>
    </row>
    <row r="68">
      <c r="A68" s="90">
        <v>67.0</v>
      </c>
      <c r="B68" s="92">
        <v>66900.0</v>
      </c>
    </row>
    <row r="69">
      <c r="A69" s="90">
        <v>68.0</v>
      </c>
      <c r="B69" s="92">
        <v>67410.0</v>
      </c>
    </row>
    <row r="70">
      <c r="A70" s="90">
        <v>69.0</v>
      </c>
      <c r="B70" s="92">
        <v>67530.0</v>
      </c>
    </row>
    <row r="71">
      <c r="A71" s="90">
        <v>70.0</v>
      </c>
      <c r="B71" s="92">
        <v>68244.0</v>
      </c>
    </row>
    <row r="72">
      <c r="A72" s="90">
        <v>71.0</v>
      </c>
      <c r="B72" s="92">
        <v>68250.0</v>
      </c>
    </row>
    <row r="73">
      <c r="A73" s="90">
        <v>72.0</v>
      </c>
      <c r="B73" s="92">
        <v>70074.0</v>
      </c>
    </row>
    <row r="74">
      <c r="A74" s="90">
        <v>73.0</v>
      </c>
      <c r="B74" s="92">
        <v>72552.0</v>
      </c>
    </row>
    <row r="75">
      <c r="A75" s="90">
        <v>74.0</v>
      </c>
      <c r="B75" s="92">
        <v>77865.0</v>
      </c>
    </row>
    <row r="76">
      <c r="A76" s="90">
        <v>75.0</v>
      </c>
      <c r="B76" s="92">
        <v>83079.0</v>
      </c>
    </row>
    <row r="77">
      <c r="A77" s="90">
        <v>76.0</v>
      </c>
      <c r="B77" s="92">
        <v>89211.0</v>
      </c>
    </row>
    <row r="78">
      <c r="A78" s="90">
        <v>77.0</v>
      </c>
      <c r="B78" s="92">
        <v>95982.0</v>
      </c>
    </row>
    <row r="79">
      <c r="A79" s="90">
        <v>78.0</v>
      </c>
      <c r="B79" s="92">
        <v>103551.0</v>
      </c>
    </row>
    <row r="80">
      <c r="A80" s="90">
        <v>79.0</v>
      </c>
      <c r="B80" s="92">
        <v>111990.0</v>
      </c>
    </row>
    <row r="81">
      <c r="A81" s="90">
        <v>80.0</v>
      </c>
      <c r="B81" s="92">
        <v>134820.0</v>
      </c>
    </row>
    <row r="82">
      <c r="A82" s="90">
        <v>81.0</v>
      </c>
      <c r="B82" s="92">
        <v>139553.0</v>
      </c>
    </row>
    <row r="83">
      <c r="A83" s="90">
        <v>82.0</v>
      </c>
      <c r="B83" s="92">
        <v>154280.0</v>
      </c>
    </row>
    <row r="84">
      <c r="A84" s="90">
        <v>83.0</v>
      </c>
      <c r="B84" s="92">
        <v>157261.0</v>
      </c>
    </row>
    <row r="85">
      <c r="A85" s="90">
        <v>84.0</v>
      </c>
      <c r="B85" s="92">
        <v>175221.0</v>
      </c>
    </row>
    <row r="86">
      <c r="A86" s="90">
        <v>85.0</v>
      </c>
      <c r="B86" s="92">
        <v>182593.0</v>
      </c>
    </row>
    <row r="87">
      <c r="A87" s="90">
        <v>86.0</v>
      </c>
      <c r="B87" s="92">
        <v>202532.0</v>
      </c>
    </row>
    <row r="88">
      <c r="A88" s="90">
        <v>87.0</v>
      </c>
      <c r="B88" s="92">
        <v>208955.0</v>
      </c>
    </row>
    <row r="89">
      <c r="A89" s="90">
        <v>88.0</v>
      </c>
      <c r="B89" s="92">
        <v>226719.0</v>
      </c>
    </row>
    <row r="90">
      <c r="A90" s="93">
        <v>89.0</v>
      </c>
      <c r="B90" s="92">
        <v>230926.0</v>
      </c>
    </row>
    <row r="91">
      <c r="A91" s="93">
        <v>90.0</v>
      </c>
      <c r="B91" s="92">
        <v>239004.0</v>
      </c>
    </row>
    <row r="92">
      <c r="A92" s="93">
        <v>91.0</v>
      </c>
      <c r="B92" s="94">
        <v>305279.0</v>
      </c>
    </row>
    <row r="93">
      <c r="A93" s="93">
        <v>92.0</v>
      </c>
      <c r="B93" s="94">
        <v>340725.0</v>
      </c>
    </row>
    <row r="94">
      <c r="A94" s="93">
        <v>93.0</v>
      </c>
      <c r="B94" s="94">
        <v>350860.0</v>
      </c>
    </row>
    <row r="95">
      <c r="A95" s="93">
        <v>94.0</v>
      </c>
      <c r="B95" s="94">
        <v>383995.0</v>
      </c>
    </row>
    <row r="96">
      <c r="A96" s="93">
        <v>95.0</v>
      </c>
      <c r="B96" s="94">
        <v>397220.0</v>
      </c>
    </row>
    <row r="97">
      <c r="A97" s="93">
        <v>96.0</v>
      </c>
      <c r="B97" s="94">
        <v>438995.0</v>
      </c>
    </row>
    <row r="98">
      <c r="A98" s="93">
        <v>97.0</v>
      </c>
      <c r="B98" s="94">
        <v>449528.0</v>
      </c>
    </row>
    <row r="99">
      <c r="A99" s="93">
        <v>98.0</v>
      </c>
      <c r="B99" s="94">
        <v>489453.0</v>
      </c>
    </row>
    <row r="100">
      <c r="A100" s="93">
        <v>99.0</v>
      </c>
      <c r="B100" s="94">
        <v>499569.0</v>
      </c>
    </row>
    <row r="101">
      <c r="A101" s="95">
        <v>100.0</v>
      </c>
      <c r="B101" s="96">
        <v>522414.0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13"/>
  </cols>
  <sheetData>
    <row r="1">
      <c r="A1" s="86" t="s">
        <v>139</v>
      </c>
      <c r="B1" s="87" t="s">
        <v>140</v>
      </c>
    </row>
    <row r="2">
      <c r="A2" s="97">
        <v>0.0</v>
      </c>
      <c r="B2" s="98">
        <v>100.0</v>
      </c>
    </row>
    <row r="3">
      <c r="A3" s="93">
        <v>1.0</v>
      </c>
      <c r="B3" s="92">
        <v>96.0</v>
      </c>
    </row>
    <row r="4">
      <c r="A4" s="93">
        <v>2.0</v>
      </c>
      <c r="B4" s="92">
        <v>92.0</v>
      </c>
    </row>
    <row r="5">
      <c r="A5" s="93">
        <v>3.0</v>
      </c>
      <c r="B5" s="92">
        <v>88.0</v>
      </c>
    </row>
    <row r="6">
      <c r="A6" s="93">
        <v>4.0</v>
      </c>
      <c r="B6" s="92">
        <v>84.0</v>
      </c>
    </row>
    <row r="7">
      <c r="A7" s="93">
        <v>5.0</v>
      </c>
      <c r="B7" s="92">
        <v>80.0</v>
      </c>
    </row>
    <row r="8">
      <c r="A8" s="93">
        <v>6.0</v>
      </c>
      <c r="B8" s="92">
        <v>75.0</v>
      </c>
    </row>
    <row r="9">
      <c r="A9" s="93">
        <v>7.0</v>
      </c>
      <c r="B9" s="91">
        <v>70.0</v>
      </c>
    </row>
    <row r="10">
      <c r="A10" s="93">
        <v>8.0</v>
      </c>
      <c r="B10" s="91">
        <v>65.0</v>
      </c>
    </row>
    <row r="11">
      <c r="A11" s="93">
        <v>9.0</v>
      </c>
      <c r="B11" s="91">
        <v>60.0</v>
      </c>
    </row>
    <row r="12">
      <c r="A12" s="93">
        <v>10.0</v>
      </c>
      <c r="B12" s="91">
        <v>55.00000000000001</v>
      </c>
    </row>
    <row r="13">
      <c r="A13" s="93">
        <v>11.0</v>
      </c>
      <c r="B13" s="91">
        <v>45.0</v>
      </c>
    </row>
    <row r="14">
      <c r="A14" s="93">
        <v>12.0</v>
      </c>
      <c r="B14" s="91">
        <v>35.0</v>
      </c>
    </row>
    <row r="15">
      <c r="A15" s="93">
        <v>13.0</v>
      </c>
      <c r="B15" s="91">
        <v>25.0</v>
      </c>
    </row>
    <row r="16">
      <c r="A16" s="93">
        <v>14.0</v>
      </c>
      <c r="B16" s="91">
        <v>20.0</v>
      </c>
    </row>
    <row r="17">
      <c r="A17" s="93">
        <v>15.0</v>
      </c>
      <c r="B17" s="91">
        <v>18.0</v>
      </c>
    </row>
    <row r="18">
      <c r="A18" s="93">
        <v>16.0</v>
      </c>
      <c r="B18" s="91">
        <v>16.0</v>
      </c>
    </row>
    <row r="19">
      <c r="A19" s="93">
        <v>17.0</v>
      </c>
      <c r="B19" s="91">
        <v>15.0</v>
      </c>
    </row>
    <row r="20">
      <c r="A20" s="93">
        <v>18.0</v>
      </c>
      <c r="B20" s="91">
        <v>14.000000000000002</v>
      </c>
    </row>
    <row r="21">
      <c r="A21" s="93">
        <v>19.0</v>
      </c>
      <c r="B21" s="91">
        <v>13.0</v>
      </c>
    </row>
    <row r="22">
      <c r="A22" s="93">
        <v>20.0</v>
      </c>
      <c r="B22" s="91">
        <v>12.0</v>
      </c>
    </row>
    <row r="23">
      <c r="A23" s="95">
        <v>21.0</v>
      </c>
      <c r="B23" s="99">
        <v>10.0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7.0"/>
    <col customWidth="1" min="2" max="2" width="9.5"/>
  </cols>
  <sheetData>
    <row r="1">
      <c r="A1" s="86" t="s">
        <v>141</v>
      </c>
      <c r="B1" s="100" t="s">
        <v>142</v>
      </c>
    </row>
    <row r="2">
      <c r="A2" s="101">
        <f t="array" ref="A2:A102">SEQUENCE(101,1,0,1)</f>
        <v>0</v>
      </c>
      <c r="B2" s="102">
        <f t="array" ref="B2:B102">FLOOR(IFS(
SEQUENCE &gt;= 81,(SEQUENCE - 81) / (99 - 81) * (300 - 291) + 291,
SEQUENCE &gt;= 71,(SEQUENCE - 71) / (80 - 71) * (290 - 281) + 281,
SEQUENCE &gt;= 51,(SEQUENCE - 51) / (70 - 51) * (280 - 242) + 242,
SEQUENCE &gt;= 41,(SEQUENCE - 41) / (50 - 41) * (240 - 213) + 213,
SEQUENCE &gt;= 31,(SEQUENCE - 31) / (40 - 31) * (210 - 174) + 174,
SEQUENCE &gt;= 21,(SEQUENCE - 21) / (30 - 21) * (170 - 125) + 125,
SEQUENCE &gt;= 0, SEQUENCE / 20 * 120),1)</f>
        <v>0</v>
      </c>
    </row>
    <row r="3">
      <c r="A3" s="103">
        <v>1.0</v>
      </c>
      <c r="B3" s="104">
        <v>6.0</v>
      </c>
    </row>
    <row r="4">
      <c r="A4" s="103">
        <v>2.0</v>
      </c>
      <c r="B4" s="104">
        <v>12.0</v>
      </c>
    </row>
    <row r="5">
      <c r="A5" s="103">
        <v>3.0</v>
      </c>
      <c r="B5" s="104">
        <v>18.0</v>
      </c>
    </row>
    <row r="6">
      <c r="A6" s="103">
        <v>4.0</v>
      </c>
      <c r="B6" s="104">
        <v>24.0</v>
      </c>
    </row>
    <row r="7">
      <c r="A7" s="103">
        <v>5.0</v>
      </c>
      <c r="B7" s="104">
        <v>30.0</v>
      </c>
    </row>
    <row r="8">
      <c r="A8" s="103">
        <v>6.0</v>
      </c>
      <c r="B8" s="104">
        <v>36.0</v>
      </c>
    </row>
    <row r="9">
      <c r="A9" s="103">
        <v>7.0</v>
      </c>
      <c r="B9" s="104">
        <v>42.0</v>
      </c>
    </row>
    <row r="10">
      <c r="A10" s="103">
        <v>8.0</v>
      </c>
      <c r="B10" s="104">
        <v>48.0</v>
      </c>
    </row>
    <row r="11">
      <c r="A11" s="103">
        <v>9.0</v>
      </c>
      <c r="B11" s="104">
        <v>54.0</v>
      </c>
    </row>
    <row r="12">
      <c r="A12" s="103">
        <v>10.0</v>
      </c>
      <c r="B12" s="104">
        <v>60.0</v>
      </c>
    </row>
    <row r="13">
      <c r="A13" s="103">
        <v>11.0</v>
      </c>
      <c r="B13" s="104">
        <v>66.0</v>
      </c>
    </row>
    <row r="14">
      <c r="A14" s="103">
        <v>12.0</v>
      </c>
      <c r="B14" s="104">
        <v>72.0</v>
      </c>
    </row>
    <row r="15">
      <c r="A15" s="103">
        <v>13.0</v>
      </c>
      <c r="B15" s="104">
        <v>78.0</v>
      </c>
    </row>
    <row r="16">
      <c r="A16" s="103">
        <v>14.0</v>
      </c>
      <c r="B16" s="104">
        <v>84.0</v>
      </c>
    </row>
    <row r="17">
      <c r="A17" s="103">
        <v>15.0</v>
      </c>
      <c r="B17" s="104">
        <v>90.0</v>
      </c>
    </row>
    <row r="18">
      <c r="A18" s="103">
        <v>16.0</v>
      </c>
      <c r="B18" s="104">
        <v>96.0</v>
      </c>
    </row>
    <row r="19">
      <c r="A19" s="103">
        <v>17.0</v>
      </c>
      <c r="B19" s="104">
        <v>102.0</v>
      </c>
    </row>
    <row r="20">
      <c r="A20" s="103">
        <v>18.0</v>
      </c>
      <c r="B20" s="104">
        <v>108.0</v>
      </c>
    </row>
    <row r="21">
      <c r="A21" s="103">
        <v>19.0</v>
      </c>
      <c r="B21" s="104">
        <v>114.0</v>
      </c>
    </row>
    <row r="22">
      <c r="A22" s="103">
        <v>20.0</v>
      </c>
      <c r="B22" s="104">
        <v>120.0</v>
      </c>
    </row>
    <row r="23">
      <c r="A23" s="103">
        <v>21.0</v>
      </c>
      <c r="B23" s="104">
        <v>125.0</v>
      </c>
    </row>
    <row r="24">
      <c r="A24" s="103">
        <v>22.0</v>
      </c>
      <c r="B24" s="104">
        <v>130.0</v>
      </c>
    </row>
    <row r="25">
      <c r="A25" s="103">
        <v>23.0</v>
      </c>
      <c r="B25" s="104">
        <v>135.0</v>
      </c>
    </row>
    <row r="26">
      <c r="A26" s="103">
        <v>24.0</v>
      </c>
      <c r="B26" s="104">
        <v>140.0</v>
      </c>
    </row>
    <row r="27">
      <c r="A27" s="103">
        <v>25.0</v>
      </c>
      <c r="B27" s="104">
        <v>145.0</v>
      </c>
    </row>
    <row r="28">
      <c r="A28" s="103">
        <v>26.0</v>
      </c>
      <c r="B28" s="104">
        <v>150.0</v>
      </c>
    </row>
    <row r="29">
      <c r="A29" s="103">
        <v>27.0</v>
      </c>
      <c r="B29" s="104">
        <v>155.0</v>
      </c>
    </row>
    <row r="30">
      <c r="A30" s="103">
        <v>28.0</v>
      </c>
      <c r="B30" s="104">
        <v>160.0</v>
      </c>
    </row>
    <row r="31">
      <c r="A31" s="103">
        <v>29.0</v>
      </c>
      <c r="B31" s="104">
        <v>165.0</v>
      </c>
    </row>
    <row r="32">
      <c r="A32" s="103">
        <v>30.0</v>
      </c>
      <c r="B32" s="104">
        <v>170.0</v>
      </c>
    </row>
    <row r="33">
      <c r="A33" s="103">
        <v>31.0</v>
      </c>
      <c r="B33" s="104">
        <v>174.0</v>
      </c>
    </row>
    <row r="34">
      <c r="A34" s="103">
        <v>32.0</v>
      </c>
      <c r="B34" s="104">
        <v>178.0</v>
      </c>
    </row>
    <row r="35">
      <c r="A35" s="103">
        <v>33.0</v>
      </c>
      <c r="B35" s="104">
        <v>182.0</v>
      </c>
    </row>
    <row r="36">
      <c r="A36" s="103">
        <v>34.0</v>
      </c>
      <c r="B36" s="104">
        <v>186.0</v>
      </c>
    </row>
    <row r="37">
      <c r="A37" s="103">
        <v>35.0</v>
      </c>
      <c r="B37" s="104">
        <v>190.0</v>
      </c>
    </row>
    <row r="38">
      <c r="A38" s="103">
        <v>36.0</v>
      </c>
      <c r="B38" s="104">
        <v>194.0</v>
      </c>
    </row>
    <row r="39">
      <c r="A39" s="103">
        <v>37.0</v>
      </c>
      <c r="B39" s="104">
        <v>198.0</v>
      </c>
    </row>
    <row r="40">
      <c r="A40" s="103">
        <v>38.0</v>
      </c>
      <c r="B40" s="104">
        <v>202.0</v>
      </c>
    </row>
    <row r="41">
      <c r="A41" s="103">
        <v>39.0</v>
      </c>
      <c r="B41" s="104">
        <v>206.0</v>
      </c>
    </row>
    <row r="42">
      <c r="A42" s="103">
        <v>40.0</v>
      </c>
      <c r="B42" s="104">
        <v>210.0</v>
      </c>
    </row>
    <row r="43">
      <c r="A43" s="103">
        <v>41.0</v>
      </c>
      <c r="B43" s="104">
        <v>213.0</v>
      </c>
    </row>
    <row r="44">
      <c r="A44" s="103">
        <v>42.0</v>
      </c>
      <c r="B44" s="104">
        <v>216.0</v>
      </c>
    </row>
    <row r="45">
      <c r="A45" s="103">
        <v>43.0</v>
      </c>
      <c r="B45" s="104">
        <v>219.0</v>
      </c>
    </row>
    <row r="46">
      <c r="A46" s="103">
        <v>44.0</v>
      </c>
      <c r="B46" s="104">
        <v>222.0</v>
      </c>
    </row>
    <row r="47">
      <c r="A47" s="103">
        <v>45.0</v>
      </c>
      <c r="B47" s="104">
        <v>225.0</v>
      </c>
    </row>
    <row r="48">
      <c r="A48" s="103">
        <v>46.0</v>
      </c>
      <c r="B48" s="104">
        <v>228.0</v>
      </c>
    </row>
    <row r="49">
      <c r="A49" s="103">
        <v>47.0</v>
      </c>
      <c r="B49" s="104">
        <v>231.0</v>
      </c>
    </row>
    <row r="50">
      <c r="A50" s="103">
        <v>48.0</v>
      </c>
      <c r="B50" s="104">
        <v>234.0</v>
      </c>
    </row>
    <row r="51">
      <c r="A51" s="103">
        <v>49.0</v>
      </c>
      <c r="B51" s="104">
        <v>237.0</v>
      </c>
    </row>
    <row r="52">
      <c r="A52" s="103">
        <v>50.0</v>
      </c>
      <c r="B52" s="104">
        <v>240.0</v>
      </c>
    </row>
    <row r="53">
      <c r="A53" s="103">
        <v>51.0</v>
      </c>
      <c r="B53" s="104">
        <v>242.0</v>
      </c>
    </row>
    <row r="54">
      <c r="A54" s="103">
        <v>52.0</v>
      </c>
      <c r="B54" s="104">
        <v>244.0</v>
      </c>
    </row>
    <row r="55">
      <c r="A55" s="103">
        <v>53.0</v>
      </c>
      <c r="B55" s="104">
        <v>246.0</v>
      </c>
    </row>
    <row r="56">
      <c r="A56" s="103">
        <v>54.0</v>
      </c>
      <c r="B56" s="104">
        <v>248.0</v>
      </c>
    </row>
    <row r="57">
      <c r="A57" s="103">
        <v>55.0</v>
      </c>
      <c r="B57" s="104">
        <v>250.0</v>
      </c>
    </row>
    <row r="58">
      <c r="A58" s="103">
        <v>56.0</v>
      </c>
      <c r="B58" s="104">
        <v>252.0</v>
      </c>
    </row>
    <row r="59">
      <c r="A59" s="103">
        <v>57.0</v>
      </c>
      <c r="B59" s="104">
        <v>254.0</v>
      </c>
    </row>
    <row r="60">
      <c r="A60" s="103">
        <v>58.0</v>
      </c>
      <c r="B60" s="104">
        <v>256.0</v>
      </c>
    </row>
    <row r="61">
      <c r="A61" s="103">
        <v>59.0</v>
      </c>
      <c r="B61" s="104">
        <v>258.0</v>
      </c>
    </row>
    <row r="62">
      <c r="A62" s="103">
        <v>60.0</v>
      </c>
      <c r="B62" s="104">
        <v>260.0</v>
      </c>
    </row>
    <row r="63">
      <c r="A63" s="103">
        <v>61.0</v>
      </c>
      <c r="B63" s="104">
        <v>262.0</v>
      </c>
    </row>
    <row r="64">
      <c r="A64" s="103">
        <v>62.0</v>
      </c>
      <c r="B64" s="104">
        <v>264.0</v>
      </c>
    </row>
    <row r="65">
      <c r="A65" s="103">
        <v>63.0</v>
      </c>
      <c r="B65" s="104">
        <v>266.0</v>
      </c>
    </row>
    <row r="66">
      <c r="A66" s="103">
        <v>64.0</v>
      </c>
      <c r="B66" s="104">
        <v>268.0</v>
      </c>
    </row>
    <row r="67">
      <c r="A67" s="103">
        <v>65.0</v>
      </c>
      <c r="B67" s="104">
        <v>270.0</v>
      </c>
    </row>
    <row r="68">
      <c r="A68" s="103">
        <v>66.0</v>
      </c>
      <c r="B68" s="104">
        <v>272.0</v>
      </c>
    </row>
    <row r="69">
      <c r="A69" s="103">
        <v>67.0</v>
      </c>
      <c r="B69" s="104">
        <v>274.0</v>
      </c>
    </row>
    <row r="70">
      <c r="A70" s="103">
        <v>68.0</v>
      </c>
      <c r="B70" s="104">
        <v>276.0</v>
      </c>
    </row>
    <row r="71">
      <c r="A71" s="103">
        <v>69.0</v>
      </c>
      <c r="B71" s="104">
        <v>278.0</v>
      </c>
    </row>
    <row r="72">
      <c r="A72" s="103">
        <v>70.0</v>
      </c>
      <c r="B72" s="104">
        <v>280.0</v>
      </c>
    </row>
    <row r="73">
      <c r="A73" s="103">
        <v>71.0</v>
      </c>
      <c r="B73" s="104">
        <v>281.0</v>
      </c>
    </row>
    <row r="74">
      <c r="A74" s="103">
        <v>72.0</v>
      </c>
      <c r="B74" s="104">
        <v>282.0</v>
      </c>
    </row>
    <row r="75">
      <c r="A75" s="103">
        <v>73.0</v>
      </c>
      <c r="B75" s="104">
        <v>283.0</v>
      </c>
    </row>
    <row r="76">
      <c r="A76" s="103">
        <v>74.0</v>
      </c>
      <c r="B76" s="104">
        <v>284.0</v>
      </c>
    </row>
    <row r="77">
      <c r="A77" s="103">
        <v>75.0</v>
      </c>
      <c r="B77" s="104">
        <v>285.0</v>
      </c>
    </row>
    <row r="78">
      <c r="A78" s="103">
        <v>76.0</v>
      </c>
      <c r="B78" s="104">
        <v>286.0</v>
      </c>
    </row>
    <row r="79">
      <c r="A79" s="103">
        <v>77.0</v>
      </c>
      <c r="B79" s="104">
        <v>287.0</v>
      </c>
    </row>
    <row r="80">
      <c r="A80" s="103">
        <v>78.0</v>
      </c>
      <c r="B80" s="104">
        <v>288.0</v>
      </c>
    </row>
    <row r="81">
      <c r="A81" s="103">
        <v>79.0</v>
      </c>
      <c r="B81" s="104">
        <v>289.0</v>
      </c>
    </row>
    <row r="82">
      <c r="A82" s="103">
        <v>80.0</v>
      </c>
      <c r="B82" s="104">
        <v>290.0</v>
      </c>
    </row>
    <row r="83">
      <c r="A83" s="103">
        <v>81.0</v>
      </c>
      <c r="B83" s="104">
        <v>291.0</v>
      </c>
    </row>
    <row r="84">
      <c r="A84" s="103">
        <v>82.0</v>
      </c>
      <c r="B84" s="104">
        <v>291.0</v>
      </c>
    </row>
    <row r="85">
      <c r="A85" s="103">
        <v>83.0</v>
      </c>
      <c r="B85" s="104">
        <v>292.0</v>
      </c>
    </row>
    <row r="86">
      <c r="A86" s="103">
        <v>84.0</v>
      </c>
      <c r="B86" s="104">
        <v>292.0</v>
      </c>
    </row>
    <row r="87">
      <c r="A87" s="103">
        <v>85.0</v>
      </c>
      <c r="B87" s="104">
        <v>293.0</v>
      </c>
    </row>
    <row r="88">
      <c r="A88" s="103">
        <v>86.0</v>
      </c>
      <c r="B88" s="104">
        <v>293.0</v>
      </c>
    </row>
    <row r="89">
      <c r="A89" s="103">
        <v>87.0</v>
      </c>
      <c r="B89" s="104">
        <v>294.0</v>
      </c>
    </row>
    <row r="90">
      <c r="A90" s="103">
        <v>88.0</v>
      </c>
      <c r="B90" s="104">
        <v>294.0</v>
      </c>
    </row>
    <row r="91">
      <c r="A91" s="103">
        <v>89.0</v>
      </c>
      <c r="B91" s="104">
        <v>295.0</v>
      </c>
    </row>
    <row r="92">
      <c r="A92" s="103">
        <v>90.0</v>
      </c>
      <c r="B92" s="104">
        <v>295.0</v>
      </c>
    </row>
    <row r="93">
      <c r="A93" s="103">
        <v>91.0</v>
      </c>
      <c r="B93" s="104">
        <v>296.0</v>
      </c>
    </row>
    <row r="94">
      <c r="A94" s="103">
        <v>92.0</v>
      </c>
      <c r="B94" s="104">
        <v>296.0</v>
      </c>
    </row>
    <row r="95">
      <c r="A95" s="103">
        <v>93.0</v>
      </c>
      <c r="B95" s="104">
        <v>297.0</v>
      </c>
    </row>
    <row r="96">
      <c r="A96" s="103">
        <v>94.0</v>
      </c>
      <c r="B96" s="104">
        <v>297.0</v>
      </c>
    </row>
    <row r="97">
      <c r="A97" s="103">
        <v>95.0</v>
      </c>
      <c r="B97" s="104">
        <v>298.0</v>
      </c>
    </row>
    <row r="98">
      <c r="A98" s="103">
        <v>96.0</v>
      </c>
      <c r="B98" s="104">
        <v>298.0</v>
      </c>
    </row>
    <row r="99">
      <c r="A99" s="103">
        <v>97.0</v>
      </c>
      <c r="B99" s="104">
        <v>299.0</v>
      </c>
    </row>
    <row r="100">
      <c r="A100" s="103">
        <v>98.0</v>
      </c>
      <c r="B100" s="104">
        <v>299.0</v>
      </c>
    </row>
    <row r="101">
      <c r="A101" s="103">
        <v>99.0</v>
      </c>
      <c r="B101" s="104">
        <v>300.0</v>
      </c>
    </row>
    <row r="102">
      <c r="A102" s="105">
        <v>100.0</v>
      </c>
      <c r="B102" s="96">
        <v>300.0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6" width="13.88"/>
  </cols>
  <sheetData>
    <row r="1" ht="17.25" customHeight="1">
      <c r="A1" s="106" t="s">
        <v>143</v>
      </c>
      <c r="B1" s="107"/>
      <c r="C1" s="107"/>
      <c r="D1" s="107"/>
      <c r="E1" s="107"/>
      <c r="F1" s="107"/>
      <c r="G1" s="107"/>
      <c r="H1" s="107"/>
      <c r="I1" s="107"/>
      <c r="J1" s="107"/>
      <c r="K1" s="107"/>
      <c r="L1" s="107"/>
      <c r="M1" s="107"/>
      <c r="N1" s="107"/>
      <c r="O1" s="107"/>
      <c r="P1" s="108"/>
    </row>
    <row r="2" ht="17.25" customHeight="1">
      <c r="A2" s="109" t="s">
        <v>144</v>
      </c>
      <c r="P2" s="110"/>
    </row>
    <row r="3" ht="17.25" customHeight="1">
      <c r="A3" s="109" t="s">
        <v>145</v>
      </c>
      <c r="P3" s="110"/>
    </row>
    <row r="4" ht="17.25" customHeight="1">
      <c r="A4" s="109" t="s">
        <v>146</v>
      </c>
      <c r="P4" s="110"/>
    </row>
    <row r="5" ht="17.25" customHeight="1">
      <c r="A5" s="109" t="s">
        <v>147</v>
      </c>
      <c r="P5" s="110"/>
    </row>
    <row r="6" ht="17.25" customHeight="1">
      <c r="A6" s="109" t="s">
        <v>148</v>
      </c>
      <c r="P6" s="110"/>
    </row>
    <row r="7" ht="17.25" customHeight="1">
      <c r="A7" s="109" t="s">
        <v>149</v>
      </c>
      <c r="P7" s="110"/>
    </row>
    <row r="8" ht="17.25" customHeight="1">
      <c r="A8" s="109" t="s">
        <v>150</v>
      </c>
      <c r="P8" s="110"/>
    </row>
    <row r="9" ht="17.25" customHeight="1">
      <c r="A9" s="111" t="s">
        <v>151</v>
      </c>
      <c r="P9" s="110"/>
    </row>
    <row r="10" ht="17.25" customHeight="1">
      <c r="A10" s="109" t="s">
        <v>152</v>
      </c>
      <c r="P10" s="110"/>
    </row>
    <row r="11" ht="17.25" customHeight="1">
      <c r="A11" s="112"/>
      <c r="P11" s="110"/>
    </row>
    <row r="12" ht="17.25" customHeight="1">
      <c r="A12" s="113"/>
      <c r="P12" s="110"/>
    </row>
    <row r="13" ht="17.25" customHeight="1">
      <c r="A13" s="113"/>
      <c r="P13" s="110"/>
    </row>
    <row r="14" ht="17.25" customHeight="1">
      <c r="A14" s="112" t="s">
        <v>153</v>
      </c>
      <c r="P14" s="110"/>
    </row>
    <row r="15" ht="17.25" customHeight="1">
      <c r="A15" s="114"/>
      <c r="P15" s="110"/>
    </row>
    <row r="16" ht="17.25" customHeight="1">
      <c r="A16" s="113"/>
      <c r="P16" s="110"/>
    </row>
    <row r="17" ht="17.25" customHeight="1">
      <c r="A17" s="113"/>
      <c r="P17" s="110"/>
    </row>
    <row r="18" ht="17.25" customHeight="1">
      <c r="A18" s="113"/>
      <c r="P18" s="110"/>
    </row>
    <row r="19" ht="17.25" customHeight="1">
      <c r="A19" s="109" t="s">
        <v>154</v>
      </c>
      <c r="P19" s="110"/>
    </row>
    <row r="20" ht="17.25" customHeight="1">
      <c r="A20" s="109" t="s">
        <v>155</v>
      </c>
      <c r="P20" s="110"/>
    </row>
    <row r="21" ht="17.25" customHeight="1">
      <c r="A21" s="109" t="s">
        <v>156</v>
      </c>
      <c r="P21" s="110"/>
    </row>
    <row r="22" ht="17.25" customHeight="1">
      <c r="A22" s="109"/>
      <c r="P22" s="110"/>
    </row>
    <row r="23" ht="17.25" customHeight="1">
      <c r="A23" s="113"/>
      <c r="P23" s="110"/>
    </row>
    <row r="24" ht="17.25" customHeight="1">
      <c r="A24" s="113"/>
      <c r="P24" s="110"/>
    </row>
    <row r="25" ht="17.25" customHeight="1">
      <c r="A25" s="113"/>
      <c r="P25" s="110"/>
    </row>
    <row r="26" ht="17.25" customHeight="1">
      <c r="A26" s="113"/>
      <c r="P26" s="110"/>
    </row>
    <row r="27" ht="17.25" customHeight="1">
      <c r="A27" s="113"/>
      <c r="P27" s="110"/>
    </row>
    <row r="28" ht="17.25" customHeight="1">
      <c r="A28" s="113"/>
      <c r="P28" s="110"/>
    </row>
    <row r="29" ht="17.25" customHeight="1">
      <c r="A29" s="113"/>
      <c r="P29" s="110"/>
    </row>
    <row r="30" ht="17.25" customHeight="1">
      <c r="A30" s="113"/>
      <c r="P30" s="110"/>
    </row>
    <row r="31" ht="17.25" customHeight="1">
      <c r="A31" s="113"/>
      <c r="P31" s="110"/>
    </row>
    <row r="32" ht="17.25" customHeight="1">
      <c r="A32" s="113"/>
      <c r="P32" s="110"/>
    </row>
    <row r="33" ht="17.25" customHeight="1">
      <c r="A33" s="113"/>
      <c r="P33" s="110"/>
    </row>
    <row r="34" ht="17.25" customHeight="1">
      <c r="A34" s="113"/>
      <c r="P34" s="110"/>
    </row>
    <row r="35" ht="17.25" customHeight="1">
      <c r="A35" s="109"/>
      <c r="P35" s="110"/>
    </row>
    <row r="36" ht="17.25" customHeight="1">
      <c r="A36" s="113"/>
      <c r="P36" s="110"/>
    </row>
    <row r="37" ht="17.25" customHeight="1">
      <c r="A37" s="109" t="s">
        <v>157</v>
      </c>
      <c r="P37" s="110"/>
    </row>
    <row r="38" ht="17.25" customHeight="1">
      <c r="A38" s="109" t="s">
        <v>158</v>
      </c>
      <c r="P38" s="110"/>
    </row>
    <row r="39" ht="17.25" customHeight="1">
      <c r="A39" s="115"/>
      <c r="B39" s="116"/>
      <c r="C39" s="116"/>
      <c r="D39" s="116"/>
      <c r="E39" s="116"/>
      <c r="F39" s="116"/>
      <c r="G39" s="116"/>
      <c r="H39" s="116"/>
      <c r="I39" s="116"/>
      <c r="J39" s="116"/>
      <c r="K39" s="116"/>
      <c r="L39" s="116"/>
      <c r="M39" s="116"/>
      <c r="N39" s="116"/>
      <c r="O39" s="116"/>
      <c r="P39" s="117"/>
    </row>
    <row r="40" ht="17.25" customHeight="1">
      <c r="A40" s="118" t="s">
        <v>159</v>
      </c>
      <c r="P40" s="110"/>
    </row>
    <row r="41" ht="17.25" customHeight="1">
      <c r="A41" s="119"/>
      <c r="B41" s="116"/>
      <c r="C41" s="116"/>
      <c r="D41" s="116"/>
      <c r="E41" s="116"/>
      <c r="F41" s="116"/>
      <c r="G41" s="116"/>
      <c r="H41" s="116"/>
      <c r="I41" s="116"/>
      <c r="J41" s="116"/>
      <c r="K41" s="116"/>
      <c r="L41" s="116"/>
      <c r="M41" s="116"/>
      <c r="N41" s="116"/>
      <c r="O41" s="116"/>
      <c r="P41" s="117"/>
    </row>
    <row r="42" ht="17.25" customHeight="1">
      <c r="A42" s="120" t="s">
        <v>160</v>
      </c>
      <c r="B42" s="107"/>
      <c r="C42" s="107"/>
      <c r="D42" s="107"/>
      <c r="E42" s="107"/>
      <c r="F42" s="107"/>
      <c r="G42" s="107"/>
      <c r="H42" s="107"/>
      <c r="I42" s="107"/>
      <c r="J42" s="107"/>
      <c r="K42" s="107"/>
      <c r="L42" s="107"/>
      <c r="M42" s="107"/>
      <c r="N42" s="107"/>
      <c r="O42" s="107"/>
      <c r="P42" s="108"/>
    </row>
    <row r="43" ht="17.25" customHeight="1">
      <c r="A43" s="113"/>
      <c r="P43" s="110"/>
    </row>
    <row r="44" ht="17.25" customHeight="1">
      <c r="A44" s="121" t="s">
        <v>161</v>
      </c>
      <c r="B44" s="122"/>
      <c r="C44" s="122"/>
      <c r="D44" s="122"/>
      <c r="E44" s="122"/>
      <c r="F44" s="122"/>
      <c r="G44" s="122"/>
      <c r="H44" s="122"/>
      <c r="I44" s="122"/>
      <c r="J44" s="122"/>
      <c r="K44" s="122"/>
      <c r="L44" s="122"/>
      <c r="M44" s="122"/>
      <c r="N44" s="122"/>
      <c r="O44" s="122"/>
      <c r="P44" s="123"/>
    </row>
    <row r="45" ht="17.25" customHeight="1">
      <c r="A45" s="113"/>
      <c r="P45" s="110"/>
    </row>
    <row r="46" ht="17.25" customHeight="1">
      <c r="A46" s="113"/>
      <c r="P46" s="110"/>
    </row>
    <row r="47" ht="17.25" customHeight="1">
      <c r="A47" s="113"/>
      <c r="P47" s="110"/>
    </row>
    <row r="48" ht="17.25" customHeight="1">
      <c r="A48" s="119"/>
      <c r="B48" s="116"/>
      <c r="C48" s="116"/>
      <c r="D48" s="116"/>
      <c r="E48" s="116"/>
      <c r="F48" s="116"/>
      <c r="G48" s="116"/>
      <c r="H48" s="116"/>
      <c r="I48" s="116"/>
      <c r="J48" s="116"/>
      <c r="K48" s="116"/>
      <c r="L48" s="116"/>
      <c r="M48" s="116"/>
      <c r="N48" s="116"/>
      <c r="O48" s="116"/>
      <c r="P48" s="117"/>
    </row>
    <row r="49" ht="17.25" customHeight="1">
      <c r="A49" s="124" t="s">
        <v>162</v>
      </c>
      <c r="B49" s="107"/>
      <c r="C49" s="107"/>
      <c r="D49" s="107"/>
      <c r="E49" s="107"/>
      <c r="F49" s="107"/>
      <c r="G49" s="107"/>
      <c r="H49" s="107"/>
      <c r="I49" s="107"/>
      <c r="J49" s="107"/>
      <c r="K49" s="107"/>
      <c r="L49" s="107"/>
      <c r="M49" s="107"/>
      <c r="N49" s="107"/>
      <c r="O49" s="107"/>
      <c r="P49" s="108"/>
    </row>
    <row r="50" ht="17.25" customHeight="1">
      <c r="A50" s="113"/>
      <c r="P50" s="110"/>
    </row>
    <row r="51" ht="17.25" customHeight="1">
      <c r="A51" s="125" t="s">
        <v>163</v>
      </c>
      <c r="B51" s="122"/>
      <c r="C51" s="122"/>
      <c r="D51" s="122"/>
      <c r="E51" s="122"/>
      <c r="F51" s="122"/>
      <c r="G51" s="122"/>
      <c r="H51" s="122"/>
      <c r="I51" s="122"/>
      <c r="J51" s="122"/>
      <c r="K51" s="122"/>
      <c r="L51" s="122"/>
      <c r="M51" s="122"/>
      <c r="N51" s="122"/>
      <c r="O51" s="122"/>
      <c r="P51" s="123"/>
    </row>
    <row r="52" ht="17.25" customHeight="1">
      <c r="A52" s="113"/>
      <c r="P52" s="110"/>
    </row>
    <row r="53" ht="17.25" customHeight="1">
      <c r="A53" s="113"/>
      <c r="P53" s="110"/>
    </row>
    <row r="54" ht="17.25" customHeight="1">
      <c r="A54" s="113"/>
      <c r="P54" s="110"/>
    </row>
    <row r="55" ht="17.25" customHeight="1">
      <c r="A55" s="119"/>
      <c r="B55" s="116"/>
      <c r="C55" s="116"/>
      <c r="D55" s="116"/>
      <c r="E55" s="116"/>
      <c r="F55" s="116"/>
      <c r="G55" s="116"/>
      <c r="H55" s="116"/>
      <c r="I55" s="116"/>
      <c r="J55" s="116"/>
      <c r="K55" s="116"/>
      <c r="L55" s="116"/>
      <c r="M55" s="116"/>
      <c r="N55" s="116"/>
      <c r="O55" s="116"/>
      <c r="P55" s="117"/>
    </row>
    <row r="56" ht="17.25" customHeight="1">
      <c r="A56" s="124" t="s">
        <v>164</v>
      </c>
      <c r="B56" s="107"/>
      <c r="C56" s="107"/>
      <c r="D56" s="107"/>
      <c r="E56" s="107"/>
      <c r="F56" s="107"/>
      <c r="G56" s="107"/>
      <c r="H56" s="107"/>
      <c r="I56" s="107"/>
      <c r="J56" s="107"/>
      <c r="K56" s="107"/>
      <c r="L56" s="107"/>
      <c r="M56" s="107"/>
      <c r="N56" s="107"/>
      <c r="O56" s="107"/>
      <c r="P56" s="108"/>
    </row>
    <row r="57" ht="17.25" customHeight="1">
      <c r="A57" s="126"/>
      <c r="B57" s="127"/>
      <c r="C57" s="127"/>
      <c r="D57" s="127"/>
      <c r="E57" s="127"/>
      <c r="F57" s="127"/>
      <c r="G57" s="127"/>
      <c r="H57" s="127"/>
      <c r="I57" s="127"/>
      <c r="J57" s="127"/>
      <c r="K57" s="127"/>
      <c r="L57" s="127"/>
      <c r="M57" s="127"/>
      <c r="N57" s="127"/>
      <c r="O57" s="127"/>
      <c r="P57" s="128"/>
    </row>
    <row r="58" ht="17.25" customHeight="1">
      <c r="A58" s="129" t="s">
        <v>165</v>
      </c>
      <c r="P58" s="110"/>
    </row>
    <row r="59" ht="17.25" customHeight="1">
      <c r="A59" s="113"/>
      <c r="P59" s="110"/>
    </row>
    <row r="60" ht="17.25" customHeight="1">
      <c r="A60" s="113"/>
      <c r="P60" s="110"/>
    </row>
    <row r="61" ht="17.25" customHeight="1">
      <c r="A61" s="126"/>
      <c r="B61" s="127"/>
      <c r="C61" s="127"/>
      <c r="D61" s="127"/>
      <c r="E61" s="127"/>
      <c r="F61" s="127"/>
      <c r="G61" s="127"/>
      <c r="H61" s="127"/>
      <c r="I61" s="127"/>
      <c r="J61" s="127"/>
      <c r="K61" s="127"/>
      <c r="L61" s="127"/>
      <c r="M61" s="127"/>
      <c r="N61" s="127"/>
      <c r="O61" s="127"/>
      <c r="P61" s="128"/>
    </row>
    <row r="62" ht="17.25" customHeight="1">
      <c r="A62" s="130" t="s">
        <v>166</v>
      </c>
      <c r="B62" s="107"/>
      <c r="C62" s="107"/>
      <c r="D62" s="107"/>
      <c r="E62" s="107"/>
      <c r="F62" s="107"/>
      <c r="G62" s="107"/>
      <c r="H62" s="107"/>
      <c r="I62" s="107"/>
      <c r="J62" s="107"/>
      <c r="K62" s="107"/>
      <c r="L62" s="107"/>
      <c r="M62" s="107"/>
      <c r="N62" s="107"/>
      <c r="O62" s="107"/>
      <c r="P62" s="108"/>
    </row>
    <row r="63" ht="17.25" customHeight="1">
      <c r="A63" s="126"/>
      <c r="B63" s="127"/>
      <c r="C63" s="127"/>
      <c r="D63" s="127"/>
      <c r="E63" s="127"/>
      <c r="F63" s="127"/>
      <c r="G63" s="127"/>
      <c r="H63" s="127"/>
      <c r="I63" s="127"/>
      <c r="J63" s="127"/>
      <c r="K63" s="127"/>
      <c r="L63" s="127"/>
      <c r="M63" s="127"/>
      <c r="N63" s="127"/>
      <c r="O63" s="127"/>
      <c r="P63" s="128"/>
    </row>
    <row r="64" ht="17.25" customHeight="1">
      <c r="A64" s="121" t="s">
        <v>167</v>
      </c>
      <c r="B64" s="122"/>
      <c r="C64" s="122"/>
      <c r="D64" s="122"/>
      <c r="E64" s="122"/>
      <c r="F64" s="122"/>
      <c r="G64" s="122"/>
      <c r="H64" s="122"/>
      <c r="I64" s="122"/>
      <c r="J64" s="122"/>
      <c r="K64" s="122"/>
      <c r="L64" s="122"/>
      <c r="M64" s="122"/>
      <c r="N64" s="122"/>
      <c r="O64" s="122"/>
      <c r="P64" s="123"/>
    </row>
    <row r="65" ht="17.25" customHeight="1">
      <c r="A65" s="113"/>
      <c r="P65" s="110"/>
    </row>
    <row r="66" ht="17.25" customHeight="1">
      <c r="A66" s="126"/>
      <c r="B66" s="127"/>
      <c r="C66" s="127"/>
      <c r="D66" s="127"/>
      <c r="E66" s="127"/>
      <c r="F66" s="127"/>
      <c r="G66" s="127"/>
      <c r="H66" s="127"/>
      <c r="I66" s="127"/>
      <c r="J66" s="127"/>
      <c r="K66" s="127"/>
      <c r="L66" s="127"/>
      <c r="M66" s="127"/>
      <c r="N66" s="127"/>
      <c r="O66" s="127"/>
      <c r="P66" s="128"/>
    </row>
    <row r="67" ht="17.25" customHeight="1">
      <c r="A67" s="130" t="s">
        <v>168</v>
      </c>
      <c r="B67" s="107"/>
      <c r="C67" s="107"/>
      <c r="D67" s="107"/>
      <c r="E67" s="107"/>
      <c r="F67" s="107"/>
      <c r="G67" s="107"/>
      <c r="H67" s="107"/>
      <c r="I67" s="107"/>
      <c r="J67" s="107"/>
      <c r="K67" s="107"/>
      <c r="L67" s="107"/>
      <c r="M67" s="107"/>
      <c r="N67" s="107"/>
      <c r="O67" s="107"/>
      <c r="P67" s="108"/>
    </row>
    <row r="68" ht="17.25" customHeight="1">
      <c r="A68" s="126"/>
      <c r="B68" s="127"/>
      <c r="C68" s="127"/>
      <c r="D68" s="127"/>
      <c r="E68" s="127"/>
      <c r="F68" s="127"/>
      <c r="G68" s="127"/>
      <c r="H68" s="127"/>
      <c r="I68" s="127"/>
      <c r="J68" s="127"/>
      <c r="K68" s="127"/>
      <c r="L68" s="127"/>
      <c r="M68" s="127"/>
      <c r="N68" s="127"/>
      <c r="O68" s="127"/>
      <c r="P68" s="128"/>
    </row>
    <row r="69" ht="17.25" customHeight="1">
      <c r="A69" s="131" t="s">
        <v>169</v>
      </c>
      <c r="B69" s="122"/>
      <c r="C69" s="122"/>
      <c r="D69" s="122"/>
      <c r="E69" s="122"/>
      <c r="F69" s="122"/>
      <c r="G69" s="122"/>
      <c r="H69" s="122"/>
      <c r="I69" s="122"/>
      <c r="J69" s="122"/>
      <c r="K69" s="122"/>
      <c r="L69" s="122"/>
      <c r="M69" s="122"/>
      <c r="N69" s="122"/>
      <c r="O69" s="122"/>
      <c r="P69" s="123"/>
    </row>
    <row r="70" ht="17.25" customHeight="1">
      <c r="A70" s="113"/>
      <c r="P70" s="110"/>
    </row>
    <row r="71" ht="17.25" customHeight="1">
      <c r="A71" s="113"/>
      <c r="P71" s="110"/>
    </row>
    <row r="72" ht="17.25" customHeight="1">
      <c r="A72" s="113"/>
      <c r="P72" s="110"/>
    </row>
    <row r="73" ht="17.25" customHeight="1">
      <c r="A73" s="113"/>
      <c r="P73" s="110"/>
    </row>
    <row r="74" ht="17.25" customHeight="1">
      <c r="A74" s="113"/>
      <c r="P74" s="110"/>
    </row>
    <row r="75" ht="17.25" customHeight="1">
      <c r="A75" s="113"/>
      <c r="P75" s="110"/>
    </row>
    <row r="76" ht="17.25" customHeight="1">
      <c r="A76" s="113"/>
      <c r="P76" s="110"/>
    </row>
    <row r="77" ht="17.25" customHeight="1">
      <c r="A77" s="113"/>
      <c r="P77" s="110"/>
    </row>
    <row r="78" ht="17.25" customHeight="1">
      <c r="A78" s="113"/>
      <c r="P78" s="110"/>
    </row>
    <row r="79" ht="17.25" customHeight="1">
      <c r="A79" s="113"/>
      <c r="P79" s="110"/>
    </row>
    <row r="80" ht="17.25" customHeight="1">
      <c r="A80" s="113"/>
      <c r="P80" s="110"/>
    </row>
    <row r="81" ht="17.25" customHeight="1">
      <c r="A81" s="113"/>
      <c r="P81" s="110"/>
    </row>
    <row r="82" ht="17.25" customHeight="1">
      <c r="A82" s="113"/>
      <c r="P82" s="110"/>
    </row>
    <row r="83" ht="17.25" customHeight="1">
      <c r="A83" s="113"/>
      <c r="P83" s="110"/>
    </row>
    <row r="84" ht="17.25" customHeight="1">
      <c r="A84" s="113"/>
      <c r="P84" s="110"/>
    </row>
    <row r="85" ht="17.25" customHeight="1">
      <c r="A85" s="113"/>
      <c r="P85" s="110"/>
    </row>
    <row r="86" ht="17.25" customHeight="1">
      <c r="A86" s="113"/>
      <c r="P86" s="110"/>
    </row>
    <row r="87" ht="17.25" customHeight="1">
      <c r="A87" s="126"/>
      <c r="B87" s="127"/>
      <c r="C87" s="127"/>
      <c r="D87" s="127"/>
      <c r="E87" s="127"/>
      <c r="F87" s="127"/>
      <c r="G87" s="127"/>
      <c r="H87" s="127"/>
      <c r="I87" s="127"/>
      <c r="J87" s="127"/>
      <c r="K87" s="127"/>
      <c r="L87" s="127"/>
      <c r="M87" s="127"/>
      <c r="N87" s="127"/>
      <c r="O87" s="127"/>
      <c r="P87" s="128"/>
    </row>
    <row r="88" ht="17.25" customHeight="1">
      <c r="A88" s="130" t="s">
        <v>170</v>
      </c>
      <c r="B88" s="107"/>
      <c r="C88" s="107"/>
      <c r="D88" s="107"/>
      <c r="E88" s="107"/>
      <c r="F88" s="107"/>
      <c r="G88" s="107"/>
      <c r="H88" s="107"/>
      <c r="I88" s="107"/>
      <c r="J88" s="107"/>
      <c r="K88" s="107"/>
      <c r="L88" s="107"/>
      <c r="M88" s="107"/>
      <c r="N88" s="107"/>
      <c r="O88" s="107"/>
      <c r="P88" s="108"/>
    </row>
    <row r="89" ht="17.25" customHeight="1">
      <c r="A89" s="126"/>
      <c r="B89" s="127"/>
      <c r="C89" s="127"/>
      <c r="D89" s="127"/>
      <c r="E89" s="127"/>
      <c r="F89" s="127"/>
      <c r="G89" s="127"/>
      <c r="H89" s="127"/>
      <c r="I89" s="127"/>
      <c r="J89" s="127"/>
      <c r="K89" s="127"/>
      <c r="L89" s="127"/>
      <c r="M89" s="127"/>
      <c r="N89" s="127"/>
      <c r="O89" s="127"/>
      <c r="P89" s="128"/>
    </row>
    <row r="90" ht="17.25" customHeight="1">
      <c r="A90" s="132" t="s">
        <v>171</v>
      </c>
      <c r="P90" s="110"/>
    </row>
    <row r="91" ht="17.25" customHeight="1">
      <c r="A91" s="113"/>
      <c r="P91" s="110"/>
    </row>
    <row r="92" ht="17.25" customHeight="1">
      <c r="A92" s="113"/>
      <c r="P92" s="110"/>
    </row>
    <row r="93" ht="17.25" customHeight="1">
      <c r="A93" s="113"/>
      <c r="P93" s="110"/>
    </row>
    <row r="94" ht="17.25" customHeight="1">
      <c r="A94" s="113"/>
      <c r="P94" s="110"/>
    </row>
    <row r="95" ht="17.25" customHeight="1">
      <c r="A95" s="133" t="s">
        <v>172</v>
      </c>
      <c r="B95" s="134"/>
      <c r="C95" s="134"/>
      <c r="D95" s="134"/>
      <c r="E95" s="134"/>
      <c r="F95" s="134"/>
      <c r="G95" s="134"/>
      <c r="H95" s="134"/>
      <c r="I95" s="134"/>
      <c r="J95" s="134"/>
      <c r="K95" s="134"/>
      <c r="L95" s="134"/>
      <c r="M95" s="134"/>
      <c r="N95" s="134"/>
      <c r="O95" s="134"/>
      <c r="P95" s="135"/>
    </row>
    <row r="96" ht="17.25" customHeight="1">
      <c r="A96" s="126"/>
      <c r="B96" s="127"/>
      <c r="C96" s="127"/>
      <c r="D96" s="127"/>
      <c r="E96" s="127"/>
      <c r="F96" s="127"/>
      <c r="G96" s="127"/>
      <c r="H96" s="127"/>
      <c r="I96" s="127"/>
      <c r="J96" s="127"/>
      <c r="K96" s="127"/>
      <c r="L96" s="127"/>
      <c r="M96" s="127"/>
      <c r="N96" s="127"/>
      <c r="O96" s="127"/>
      <c r="P96" s="128"/>
    </row>
    <row r="97" ht="17.25" customHeight="1">
      <c r="A97" s="136" t="s">
        <v>173</v>
      </c>
      <c r="B97" s="137"/>
      <c r="C97" s="138">
        <v>99.0</v>
      </c>
      <c r="D97" s="139" t="s">
        <v>174</v>
      </c>
      <c r="E97" s="107"/>
      <c r="F97" s="107"/>
      <c r="G97" s="140" t="str">
        <f>this.ExpReward&amp;"(+"&amp;FLOOR((this.ExpBonus + ExpBuffs) * 100,1)&amp;"%)"</f>
        <v>766005(+360%)</v>
      </c>
      <c r="H97" s="107"/>
      <c r="I97" s="107"/>
      <c r="J97" s="107"/>
      <c r="K97" s="107"/>
      <c r="L97" s="107"/>
      <c r="M97" s="107"/>
      <c r="N97" s="107"/>
      <c r="O97" s="107"/>
      <c r="P97" s="108"/>
    </row>
    <row r="98" ht="17.25" customHeight="1">
      <c r="A98" s="141" t="s">
        <v>175</v>
      </c>
      <c r="B98" s="142"/>
      <c r="C98" s="143">
        <v>99.0</v>
      </c>
      <c r="P98" s="110"/>
    </row>
    <row r="99" ht="17.25" customHeight="1">
      <c r="A99" s="141" t="s">
        <v>176</v>
      </c>
      <c r="B99" s="142"/>
      <c r="C99" s="143">
        <v>2800.0</v>
      </c>
      <c r="P99" s="110"/>
    </row>
    <row r="100" ht="17.25" customHeight="1">
      <c r="A100" s="141" t="s">
        <v>177</v>
      </c>
      <c r="B100" s="142"/>
      <c r="C100" s="143">
        <v>3500.0</v>
      </c>
      <c r="P100" s="110"/>
    </row>
    <row r="101" ht="17.25" customHeight="1">
      <c r="A101" s="144" t="s">
        <v>178</v>
      </c>
      <c r="B101" s="145"/>
      <c r="C101" s="146">
        <v>0.7</v>
      </c>
      <c r="D101" s="116"/>
      <c r="E101" s="116"/>
      <c r="F101" s="116"/>
      <c r="G101" s="116"/>
      <c r="H101" s="116"/>
      <c r="I101" s="116"/>
      <c r="J101" s="116"/>
      <c r="K101" s="116"/>
      <c r="L101" s="116"/>
      <c r="M101" s="116"/>
      <c r="N101" s="116"/>
      <c r="O101" s="116"/>
      <c r="P101" s="117"/>
    </row>
    <row r="102" ht="17.25" customHeight="1">
      <c r="A102" s="147" t="s">
        <v>179</v>
      </c>
      <c r="C102" s="142"/>
      <c r="D102" s="148" t="str">
        <f>"MIN(21,MAX(0,"&amp;ClassJobLevel&amp;" - "&amp;ApparentRecipeLevel&amp;"))"</f>
        <v>MIN(21,MAX(0,99 - 99))</v>
      </c>
      <c r="P102" s="110"/>
    </row>
    <row r="103" ht="17.25" customHeight="1">
      <c r="A103" s="147" t="s">
        <v>180</v>
      </c>
      <c r="C103" s="142"/>
      <c r="D103" s="149">
        <f>LEVELDIFFERENCE()</f>
        <v>0</v>
      </c>
      <c r="P103" s="110"/>
    </row>
    <row r="104" ht="17.25" customHeight="1">
      <c r="A104" s="147" t="s">
        <v>181</v>
      </c>
      <c r="E104" s="142"/>
      <c r="F104" s="150" t="str">
        <f>"VLOOKUP("&amp;this.LevelDifference&amp;",RecipeExpModTable,2,0)"</f>
        <v>VLOOKUP(0,RecipeExpModTable,2,0)</v>
      </c>
      <c r="P104" s="110"/>
    </row>
    <row r="105" ht="17.25" customHeight="1">
      <c r="A105" s="147" t="s">
        <v>182</v>
      </c>
      <c r="E105" s="142"/>
      <c r="F105" s="151">
        <f>EXPLEVELMOD()</f>
        <v>100</v>
      </c>
      <c r="P105" s="110"/>
    </row>
    <row r="106" ht="17.25" customHeight="1">
      <c r="A106" s="147" t="s">
        <v>183</v>
      </c>
      <c r="G106" s="142"/>
      <c r="H106" s="150" t="str">
        <f>"FLOOR(VLOOKUP("&amp;ApparentRecipeLevel&amp;",RecipeBaseExpTable,2,0) / 3 * "&amp;this.ExpLevelMod&amp;" / 100)"</f>
        <v>FLOOR(VLOOKUP(99,RecipeBaseExpTable,2,0) / 3 * 100 / 100)</v>
      </c>
      <c r="P106" s="110"/>
    </row>
    <row r="107" ht="17.25" customHeight="1">
      <c r="A107" s="147" t="s">
        <v>184</v>
      </c>
      <c r="G107" s="142"/>
      <c r="H107" s="149">
        <f>CRAFTEXP()</f>
        <v>166523</v>
      </c>
      <c r="P107" s="110"/>
    </row>
    <row r="108" ht="17.25" customHeight="1">
      <c r="A108" s="152" t="s">
        <v>185</v>
      </c>
      <c r="C108" s="142"/>
      <c r="D108" s="153" t="str">
        <f>"FLOOR("&amp;QualityGain&amp;" / "&amp;TotalQuality&amp;" * 100)"</f>
        <v>FLOOR(2800 / 3500 * 100)</v>
      </c>
      <c r="P108" s="110"/>
    </row>
    <row r="109" ht="17.25" customHeight="1">
      <c r="A109" s="147" t="s">
        <v>186</v>
      </c>
      <c r="C109" s="142"/>
      <c r="D109" s="154">
        <f>QUALITYFACTOR()</f>
        <v>80</v>
      </c>
      <c r="P109" s="110"/>
    </row>
    <row r="110" ht="17.25" customHeight="1">
      <c r="A110" s="147" t="s">
        <v>187</v>
      </c>
      <c r="E110" s="142"/>
      <c r="F110" s="150" t="str">
        <f>"VLOOKUP("&amp;this.QualityFactor&amp;",RecipeExpBonusTable,2,0) / 100"</f>
        <v>VLOOKUP(80,RecipeExpBonusTable,2,0) / 100</v>
      </c>
      <c r="P110" s="110"/>
    </row>
    <row r="111" ht="17.25" customHeight="1">
      <c r="A111" s="147" t="s">
        <v>188</v>
      </c>
      <c r="E111" s="142"/>
      <c r="F111" s="155">
        <f>EXPBONUS()</f>
        <v>2.9</v>
      </c>
      <c r="P111" s="110"/>
    </row>
    <row r="112" ht="17.25" customHeight="1">
      <c r="A112" s="147" t="s">
        <v>189</v>
      </c>
      <c r="G112" s="142"/>
      <c r="H112" s="148" t="str">
        <f>"FLOOR("&amp;this.CraftExp&amp;" * (1 + "&amp;this.ExpBonus&amp;")) + FLOOR("&amp;this.CraftExp&amp;" * "&amp;ExpBuffs&amp;"))"</f>
        <v>FLOOR(166523 * (1 + 2.9)) + FLOOR(166523 * 0.7))</v>
      </c>
      <c r="P112" s="110"/>
    </row>
    <row r="113" ht="17.25" customHeight="1">
      <c r="A113" s="156" t="s">
        <v>190</v>
      </c>
      <c r="B113" s="116"/>
      <c r="C113" s="116"/>
      <c r="D113" s="116"/>
      <c r="E113" s="116"/>
      <c r="F113" s="116"/>
      <c r="G113" s="145"/>
      <c r="H113" s="157">
        <f>EXPREWARD()</f>
        <v>766005</v>
      </c>
      <c r="I113" s="116"/>
      <c r="J113" s="116"/>
      <c r="K113" s="116"/>
      <c r="L113" s="116"/>
      <c r="M113" s="116"/>
      <c r="N113" s="116"/>
      <c r="O113" s="116"/>
      <c r="P113" s="117"/>
    </row>
    <row r="114" ht="17.25" customHeight="1">
      <c r="A114" s="158"/>
      <c r="K114" s="159"/>
      <c r="L114" s="159"/>
      <c r="M114" s="159"/>
      <c r="N114" s="159"/>
      <c r="O114" s="159"/>
      <c r="P114" s="159"/>
    </row>
    <row r="115" ht="17.25" customHeight="1">
      <c r="A115" s="113"/>
      <c r="K115" s="160"/>
      <c r="L115" s="159"/>
      <c r="M115" s="159"/>
      <c r="N115" s="159"/>
      <c r="O115" s="159"/>
      <c r="P115" s="159"/>
    </row>
    <row r="116" ht="17.25" customHeight="1">
      <c r="A116" s="113"/>
      <c r="K116" s="159"/>
      <c r="L116" s="159"/>
      <c r="M116" s="159"/>
      <c r="N116" s="159"/>
      <c r="O116" s="159"/>
      <c r="P116" s="159"/>
    </row>
    <row r="117" ht="17.25" customHeight="1">
      <c r="A117" s="113"/>
      <c r="K117" s="159"/>
      <c r="L117" s="159"/>
      <c r="M117" s="159"/>
      <c r="N117" s="159"/>
      <c r="O117" s="159"/>
      <c r="P117" s="159"/>
    </row>
    <row r="118" ht="17.25" customHeight="1">
      <c r="A118" s="113"/>
      <c r="K118" s="159"/>
      <c r="L118" s="159"/>
      <c r="M118" s="159"/>
      <c r="N118" s="159"/>
      <c r="O118" s="159"/>
      <c r="P118" s="159"/>
    </row>
    <row r="119" ht="17.25" customHeight="1">
      <c r="A119" s="113"/>
      <c r="K119" s="159"/>
      <c r="L119" s="159"/>
      <c r="M119" s="159"/>
      <c r="N119" s="159"/>
      <c r="O119" s="159"/>
      <c r="P119" s="159"/>
    </row>
    <row r="120" ht="17.25" customHeight="1">
      <c r="A120" s="113"/>
      <c r="K120" s="159"/>
      <c r="L120" s="159"/>
      <c r="M120" s="159"/>
      <c r="N120" s="159"/>
      <c r="O120" s="159"/>
      <c r="P120" s="159"/>
    </row>
    <row r="121" ht="17.25" customHeight="1">
      <c r="A121" s="113"/>
      <c r="K121" s="159"/>
      <c r="L121" s="159"/>
      <c r="M121" s="159"/>
      <c r="N121" s="159"/>
      <c r="O121" s="159"/>
      <c r="P121" s="159"/>
    </row>
    <row r="122" ht="17.25" customHeight="1">
      <c r="A122" s="113"/>
      <c r="K122" s="159"/>
      <c r="L122" s="159"/>
      <c r="M122" s="159"/>
      <c r="N122" s="159"/>
      <c r="O122" s="159"/>
      <c r="P122" s="159"/>
    </row>
    <row r="123" ht="17.25" customHeight="1">
      <c r="A123" s="113"/>
      <c r="K123" s="159"/>
      <c r="L123" s="159"/>
      <c r="M123" s="159"/>
      <c r="N123" s="159"/>
      <c r="O123" s="159"/>
      <c r="P123" s="159"/>
    </row>
    <row r="124" ht="17.25" customHeight="1">
      <c r="A124" s="113"/>
      <c r="K124" s="159"/>
      <c r="L124" s="159"/>
      <c r="M124" s="159"/>
      <c r="N124" s="159"/>
      <c r="O124" s="159"/>
      <c r="P124" s="159"/>
    </row>
    <row r="125" ht="17.25" customHeight="1">
      <c r="A125" s="113"/>
      <c r="K125" s="159"/>
      <c r="L125" s="159"/>
      <c r="M125" s="159"/>
      <c r="N125" s="159"/>
      <c r="O125" s="159"/>
      <c r="P125" s="159"/>
    </row>
    <row r="126" ht="17.25" customHeight="1">
      <c r="A126" s="113"/>
      <c r="K126" s="159"/>
      <c r="L126" s="159"/>
      <c r="M126" s="159"/>
      <c r="N126" s="159"/>
      <c r="O126" s="159"/>
      <c r="P126" s="159"/>
    </row>
    <row r="127" ht="17.25" customHeight="1">
      <c r="A127" s="113"/>
      <c r="K127" s="159"/>
      <c r="L127" s="159"/>
      <c r="M127" s="159"/>
      <c r="N127" s="159"/>
      <c r="O127" s="159"/>
      <c r="P127" s="159"/>
    </row>
    <row r="128" ht="17.25" customHeight="1">
      <c r="A128" s="113"/>
      <c r="K128" s="159"/>
      <c r="L128" s="159"/>
      <c r="M128" s="159"/>
      <c r="N128" s="159"/>
      <c r="O128" s="159"/>
      <c r="P128" s="159"/>
    </row>
    <row r="129" ht="17.25" customHeight="1">
      <c r="A129" s="113"/>
      <c r="K129" s="159"/>
      <c r="L129" s="159"/>
      <c r="M129" s="159"/>
      <c r="N129" s="159"/>
      <c r="O129" s="159"/>
      <c r="P129" s="159"/>
    </row>
    <row r="130" ht="17.25" customHeight="1">
      <c r="A130" s="113"/>
      <c r="K130" s="159"/>
      <c r="L130" s="159"/>
      <c r="M130" s="159"/>
      <c r="N130" s="159"/>
      <c r="O130" s="159"/>
      <c r="P130" s="159"/>
    </row>
    <row r="131" ht="17.25" customHeight="1">
      <c r="A131" s="113"/>
      <c r="K131" s="159"/>
      <c r="L131" s="159"/>
      <c r="M131" s="159"/>
      <c r="N131" s="159"/>
      <c r="O131" s="159"/>
      <c r="P131" s="159"/>
    </row>
    <row r="132" ht="17.25" customHeight="1">
      <c r="A132" s="113"/>
      <c r="K132" s="159"/>
      <c r="L132" s="159"/>
      <c r="M132" s="159"/>
      <c r="N132" s="159"/>
      <c r="O132" s="159"/>
      <c r="P132" s="159"/>
    </row>
    <row r="133" ht="17.25" customHeight="1">
      <c r="A133" s="113"/>
      <c r="K133" s="159"/>
      <c r="L133" s="159"/>
      <c r="M133" s="159"/>
      <c r="N133" s="159"/>
      <c r="O133" s="159"/>
      <c r="P133" s="159"/>
    </row>
    <row r="134" ht="17.25" customHeight="1">
      <c r="A134" s="113"/>
      <c r="K134" s="159"/>
      <c r="L134" s="159"/>
      <c r="M134" s="159"/>
      <c r="N134" s="159"/>
      <c r="O134" s="159"/>
      <c r="P134" s="159"/>
    </row>
    <row r="135" ht="17.25" customHeight="1">
      <c r="A135" s="113"/>
      <c r="K135" s="159"/>
      <c r="L135" s="159"/>
      <c r="M135" s="159"/>
      <c r="N135" s="159"/>
      <c r="O135" s="159"/>
      <c r="P135" s="159"/>
    </row>
    <row r="136" ht="17.25" customHeight="1">
      <c r="A136" s="113"/>
      <c r="K136" s="159"/>
      <c r="L136" s="159"/>
      <c r="M136" s="159"/>
      <c r="N136" s="159"/>
      <c r="O136" s="159"/>
      <c r="P136" s="159"/>
    </row>
    <row r="137" ht="17.25" customHeight="1">
      <c r="A137" s="113"/>
      <c r="K137" s="159"/>
      <c r="L137" s="159"/>
      <c r="M137" s="159"/>
      <c r="N137" s="159"/>
      <c r="O137" s="159"/>
      <c r="P137" s="159"/>
    </row>
  </sheetData>
  <mergeCells count="67">
    <mergeCell ref="A97:B97"/>
    <mergeCell ref="D97:F101"/>
    <mergeCell ref="G97:P101"/>
    <mergeCell ref="A98:B98"/>
    <mergeCell ref="A99:B99"/>
    <mergeCell ref="A100:B100"/>
    <mergeCell ref="A101:B101"/>
    <mergeCell ref="A102:C102"/>
    <mergeCell ref="D102:P102"/>
    <mergeCell ref="A103:C103"/>
    <mergeCell ref="D103:P103"/>
    <mergeCell ref="A104:E104"/>
    <mergeCell ref="F104:P104"/>
    <mergeCell ref="F105:P105"/>
    <mergeCell ref="A1:P1"/>
    <mergeCell ref="A2:P2"/>
    <mergeCell ref="A3:P3"/>
    <mergeCell ref="A4:P4"/>
    <mergeCell ref="A5:P5"/>
    <mergeCell ref="A6:P6"/>
    <mergeCell ref="A7:P7"/>
    <mergeCell ref="A8:P8"/>
    <mergeCell ref="A9:P9"/>
    <mergeCell ref="A10:P10"/>
    <mergeCell ref="A11:P13"/>
    <mergeCell ref="A14:P14"/>
    <mergeCell ref="A15:P18"/>
    <mergeCell ref="A19:P19"/>
    <mergeCell ref="A20:P20"/>
    <mergeCell ref="A21:P21"/>
    <mergeCell ref="A22:P34"/>
    <mergeCell ref="A35:P36"/>
    <mergeCell ref="A37:P37"/>
    <mergeCell ref="A38:P38"/>
    <mergeCell ref="A39:P39"/>
    <mergeCell ref="A40:P41"/>
    <mergeCell ref="A42:P43"/>
    <mergeCell ref="A44:P48"/>
    <mergeCell ref="A49:P50"/>
    <mergeCell ref="A51:P55"/>
    <mergeCell ref="A56:P57"/>
    <mergeCell ref="A58:P61"/>
    <mergeCell ref="A62:P63"/>
    <mergeCell ref="A64:P66"/>
    <mergeCell ref="A67:P68"/>
    <mergeCell ref="A69:P87"/>
    <mergeCell ref="A88:P89"/>
    <mergeCell ref="A90:P94"/>
    <mergeCell ref="A95:P96"/>
    <mergeCell ref="H106:P106"/>
    <mergeCell ref="H107:P107"/>
    <mergeCell ref="D108:P108"/>
    <mergeCell ref="D109:P109"/>
    <mergeCell ref="F110:P110"/>
    <mergeCell ref="F111:P111"/>
    <mergeCell ref="H112:P112"/>
    <mergeCell ref="H113:P113"/>
    <mergeCell ref="A112:G112"/>
    <mergeCell ref="A113:G113"/>
    <mergeCell ref="A114:J137"/>
    <mergeCell ref="A105:E105"/>
    <mergeCell ref="A106:G106"/>
    <mergeCell ref="A107:G107"/>
    <mergeCell ref="A108:C108"/>
    <mergeCell ref="A109:C109"/>
    <mergeCell ref="A110:E110"/>
    <mergeCell ref="A111:E111"/>
  </mergeCells>
  <hyperlinks>
    <hyperlink display="A Modifier based on Level Difference is then applied to the Exp formula. These modifiers were calculated by comparing the relationship between (A) exp rewarded at various level differences for a single recipe; to (B) exp rewarded with no level difference for the same recipe.The resulting value is multiplied by 100 to integer form before rounding. The formula looks simple written, as its just ExpMod = ROUND(Exp(A) / Exp(B) * 100). It can then be normalized later by dividing by 100. I've tested this on every recipe at all level diffeerences comparing the results to the in-game values for equality provided in SanityCheck. Using the above formula is only useful for proving the relationship TRUE and to generate a LUT.&#10;So yes LUT is provided so a simple search method like VLOOKUP can be used instead and everything I wrote above is redundant other than to satisfy my need to explain redundant redundancy. :D&#10;&#10;f(ExpLevelMod) = VLOOKUP(f(LevelDifference),RecipeExpModTable,2,0)" location="RecipeExpModTable!A1" ref="A51"/>
    <hyperlink display="In-game CraftExp takes the FTC Exp Reward (Base Exp) for a given apparent Recipe Level, divided by 3 and truncated. The resulting value is then multiplied by The Level Difference Modifier and normalized by dividing by 100 before truncation occurs.&#10;First time completion Exp reward for each given Apparent Recipe Level appear to be manually selected arbitrary values. Since they can't be reproduced using a formula, they are stored in a LUT instead. A search method such as VLOOKUP can be used for this.&#10;&#10;f(RecipeExp) = FLOOR(VLOOKUP(ApparentRecipeLevel,RecipeBaseExpTable,2,0) / 3 * f(ExpLevelMod) / 100)" location="RecipeBaseExpTable!A2:B91" ref="A58"/>
    <hyperlink display="In-game ExpBonus was another task that required a bit of thorough investigation to determine its actual workings. At first glance I thought this was going to be a logarithmic function.&#10;But with more tests and mapped points, I determined that it was a actually another piecewise function, which is used commonly in FFXIV. &#10;First off, we need to generate a 2 column helper table (LUT) using the following piecewise function. Column 1 will be an array of values 0 to 100 corresponding to all codomains that f(QualityFactor) can produce.&#10;This can be achieved easily in gsheets/excel by creating an array using the SEQUENCE(101,1,0,1) method.&#10;You'll have to begin your formula with the ARRAYFORMULA to specify that the formula will operate on an array since FLOOR and IFS are non-array methods.&#10;&#10;{SEQUENCE} = SEQUENCE(101,1,0,1)&#10;&#10;Column 2 will be an array of values 0 to 3 corresponding to the codomains in column 1.&#10;&#10;f(RecipeBonusExpTable) = ARRAYFORMULA(FLOOR(IFS(&#10;{SEQUENCE} &gt;= 81,({SEQUENCE} - 81) / (99 - 81) * (300 - 291) + 291,&#10;{SEQUENCE} &gt;= 71,({SEQUENCE} - 71) / (80 - 71) * (290 - 281) + 281,&#10;{SEQUENCE} &gt;= 51,({SEQUENCE} - 51) / (70 - 51) * (280 - 242) + 242,&#10;{SEQUENCE} &gt;= 41,({SEQUENCE} - 41) / (50 - 41) * (240 - 213) + 213,&#10;{SEQUENCE} &gt;= 31,({SEQUENCE} - 31) / (40 - 31) * (210 - 174) + 174,&#10;{SEQUENCE} &gt;= 21,({SEQUENCE} - 21) / (30 - 21) * (170 - 125) + 125,&#10;{SEQUENCE} &gt;= 0, {SEQUENCE} / 20 * 120)) / 100)&#10;&#10;Now we can use a search method like VLOOKUP to evaluate a variable search key f(QualityFactor) to the LUT range and pull the 2nd index value from it. We then apply this to an initial base value of 1.&#10;We then add the sum of all other Exp Buffs contained in an array. Exp Buffs can include: Consumables, FC Buffs, Scrolls, Equipment Bonus, etc.&#10;&#10;f(ExpBonus) = (1 + VLOOKUP(f(QualityFactor),RecipeBonusExpTable,2,0) / 100)&#10;&#10;" location="RecipeBonusExpTable!A1" ref="A69"/>
  </hyperlinks>
  <drawing r:id="rId1"/>
</worksheet>
</file>