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6.xml" ContentType="application/vnd.openxmlformats-officedocument.drawing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ay" sheetId="1" state="visible" r:id="rId3"/>
    <sheet name="GENERAL RUN" sheetId="2" state="visible" r:id="rId4"/>
    <sheet name="MED RUN" sheetId="3" state="visible" r:id="rId5"/>
    <sheet name="STRUCTURE FIRE" sheetId="4" state="visible" r:id="rId6"/>
    <sheet name="CARBON MONOXIDE" sheetId="5" state="visible" r:id="rId7"/>
    <sheet name="WILDLAND FIRES" sheetId="6" state="visible" r:id="rId8"/>
    <sheet name="HAZMAT" sheetId="7" state="visible" r:id="rId9"/>
    <sheet name="CIVILAIN FIRE CAS." sheetId="8" state="visible" r:id="rId10"/>
    <sheet name="FIRE SERVICE CAS." sheetId="9" state="visible" r:id="rId11"/>
  </sheets>
  <externalReferences>
    <externalReference r:id="rId1"/>
    <externalReference r:id="rId2"/>
  </externalReferences>
  <calcPr/>
</workbook>
</file>

<file path=xl/sharedStrings.xml><?xml version="1.0" encoding="utf-8"?>
<sst xmlns="http://schemas.openxmlformats.org/spreadsheetml/2006/main" count="384" uniqueCount="384">
  <si>
    <t xml:space="preserve">LEAVE BLANK LEAVE BLANK LEAVE BLANK</t>
  </si>
  <si>
    <t>299</t>
  </si>
  <si>
    <t xml:space="preserve">Capt.B. Mechling - F3</t>
  </si>
  <si>
    <t>BC</t>
  </si>
  <si>
    <t xml:space="preserve">Capt. J. King - F6</t>
  </si>
  <si>
    <t xml:space="preserve">Lt. J. Ehrman - F9</t>
  </si>
  <si>
    <t>513</t>
  </si>
  <si>
    <t xml:space="preserve">K. Morphew</t>
  </si>
  <si>
    <t xml:space="preserve">B. Speidel</t>
  </si>
  <si>
    <t>317</t>
  </si>
  <si>
    <t xml:space="preserve">D. Moser</t>
  </si>
  <si>
    <t>A</t>
  </si>
  <si>
    <t>218</t>
  </si>
  <si>
    <t xml:space="preserve">D. Fiscus</t>
  </si>
  <si>
    <t>418</t>
  </si>
  <si>
    <t xml:space="preserve">S. Gehring</t>
  </si>
  <si>
    <t>221</t>
  </si>
  <si>
    <t xml:space="preserve">C. Harris</t>
  </si>
  <si>
    <t>1021</t>
  </si>
  <si>
    <t xml:space="preserve">E. Duffey</t>
  </si>
  <si>
    <t>111</t>
  </si>
  <si>
    <t xml:space="preserve">R. Crist - F4</t>
  </si>
  <si>
    <t>115</t>
  </si>
  <si>
    <t xml:space="preserve">Lt. J. Heckel - F10</t>
  </si>
  <si>
    <t xml:space="preserve">D. Gerwig</t>
  </si>
  <si>
    <t>409</t>
  </si>
  <si>
    <t xml:space="preserve">S. Bennett</t>
  </si>
  <si>
    <t>417</t>
  </si>
  <si>
    <t xml:space="preserve">L. Eads</t>
  </si>
  <si>
    <t>B</t>
  </si>
  <si>
    <t>318</t>
  </si>
  <si>
    <t xml:space="preserve">C. Rittmeyer</t>
  </si>
  <si>
    <t>220</t>
  </si>
  <si>
    <t xml:space="preserve">C. Herndon</t>
  </si>
  <si>
    <t>121</t>
  </si>
  <si>
    <t xml:space="preserve">F. Leist</t>
  </si>
  <si>
    <t>321</t>
  </si>
  <si>
    <t xml:space="preserve">S. Breide</t>
  </si>
  <si>
    <t xml:space="preserve">Capt. M. Harris - F5</t>
  </si>
  <si>
    <t>210</t>
  </si>
  <si>
    <t xml:space="preserve">Lt. J. Gerdom - F7</t>
  </si>
  <si>
    <t xml:space="preserve">K. Thompson</t>
  </si>
  <si>
    <t>314</t>
  </si>
  <si>
    <t xml:space="preserve">Z. Gaskill</t>
  </si>
  <si>
    <t>414</t>
  </si>
  <si>
    <t xml:space="preserve">J. Wolf</t>
  </si>
  <si>
    <t>C</t>
  </si>
  <si>
    <t>516</t>
  </si>
  <si>
    <t xml:space="preserve">J. Moriarity</t>
  </si>
  <si>
    <t>421</t>
  </si>
  <si>
    <t xml:space="preserve">M. Burkholder</t>
  </si>
  <si>
    <t>921</t>
  </si>
  <si>
    <t xml:space="preserve">N. Bueter</t>
  </si>
  <si>
    <t>000</t>
  </si>
  <si>
    <t>Blank</t>
  </si>
  <si>
    <t>420</t>
  </si>
  <si>
    <t xml:space="preserve">T. Markley</t>
  </si>
  <si>
    <t xml:space="preserve">PART TIME</t>
  </si>
  <si>
    <t>521</t>
  </si>
  <si>
    <t xml:space="preserve">A. Cossgrove</t>
  </si>
  <si>
    <t>621</t>
  </si>
  <si>
    <t xml:space="preserve">K. Gerber</t>
  </si>
  <si>
    <t>821</t>
  </si>
  <si>
    <t xml:space="preserve">B. Howe</t>
  </si>
  <si>
    <t>721</t>
  </si>
  <si>
    <t xml:space="preserve">H. Komarck</t>
  </si>
  <si>
    <t>Chief</t>
  </si>
  <si>
    <t xml:space="preserve">D. Craig F1</t>
  </si>
  <si>
    <t xml:space="preserve">Deputy Chief</t>
  </si>
  <si>
    <t xml:space="preserve">C. Wolf F2</t>
  </si>
  <si>
    <t>Engineer/FF</t>
  </si>
  <si>
    <t xml:space="preserve">T. Franklin - F12</t>
  </si>
  <si>
    <t xml:space="preserve">B. Ehrman - F13</t>
  </si>
  <si>
    <t xml:space="preserve">R. Stahly - F14</t>
  </si>
  <si>
    <t xml:space="preserve">J. Platt - F15</t>
  </si>
  <si>
    <t>215</t>
  </si>
  <si>
    <t xml:space="preserve">D.Zoda - F16</t>
  </si>
  <si>
    <t>120</t>
  </si>
  <si>
    <t xml:space="preserve">T. Elzey - F17</t>
  </si>
  <si>
    <t xml:space="preserve">A. Hannie - F18</t>
  </si>
  <si>
    <t xml:space="preserve">Kelly Engineer</t>
  </si>
  <si>
    <t xml:space="preserve">K. Osborn</t>
  </si>
  <si>
    <t xml:space="preserve">M. Moriarity</t>
  </si>
  <si>
    <t xml:space="preserve">Bluffton Fire Department Fire Run Information</t>
  </si>
  <si>
    <t xml:space="preserve">Highlight Blocks Needed</t>
  </si>
  <si>
    <t xml:space="preserve">Incident No.</t>
  </si>
  <si>
    <t>Date:</t>
  </si>
  <si>
    <t>Shift:</t>
  </si>
  <si>
    <t>O.I.C.</t>
  </si>
  <si>
    <t>SO:</t>
  </si>
  <si>
    <t>Filer:</t>
  </si>
  <si>
    <t>Fire</t>
  </si>
  <si>
    <t>Rescue</t>
  </si>
  <si>
    <t xml:space="preserve"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</si>
  <si>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</si>
  <si>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</si>
  <si>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</si>
  <si>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</si>
  <si>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</si>
  <si>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</si>
  <si>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</si>
  <si>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</si>
  <si>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</si>
  <si>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</si>
  <si>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</si>
  <si>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</si>
  <si>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 xml:space="preserve">Was station covered? (PUT 1 IN BLOCK)</t>
  </si>
  <si>
    <t>Hazmat</t>
  </si>
  <si>
    <t>FSC</t>
  </si>
  <si>
    <t>Location:</t>
  </si>
  <si>
    <t xml:space="preserve">FIRST PRESBYTERIAN CHURCH</t>
  </si>
  <si>
    <t>Status</t>
  </si>
  <si>
    <t xml:space="preserve">Run Time:</t>
  </si>
  <si>
    <t xml:space="preserve">Sig 9</t>
  </si>
  <si>
    <t xml:space="preserve">Apparatus Used:</t>
  </si>
  <si>
    <t xml:space="preserve">Mutual Aid:</t>
  </si>
  <si>
    <t xml:space="preserve">ENGINE 1</t>
  </si>
  <si>
    <t xml:space="preserve">ENGINE 2</t>
  </si>
  <si>
    <t xml:space="preserve">ENGINE 3</t>
  </si>
  <si>
    <t xml:space="preserve">TOWER 1</t>
  </si>
  <si>
    <t xml:space="preserve">Gave To: </t>
  </si>
  <si>
    <t>Man</t>
  </si>
  <si>
    <t>App</t>
  </si>
  <si>
    <t xml:space="preserve">Received From:</t>
  </si>
  <si>
    <t xml:space="preserve">TANKER 1</t>
  </si>
  <si>
    <t xml:space="preserve">GR 1</t>
  </si>
  <si>
    <t xml:space="preserve">COMMAND 1</t>
  </si>
  <si>
    <t xml:space="preserve">COMMAND 2</t>
  </si>
  <si>
    <t>Chester-</t>
  </si>
  <si>
    <t>Liberty-</t>
  </si>
  <si>
    <t xml:space="preserve">RESCUE 1</t>
  </si>
  <si>
    <t xml:space="preserve">INF Boat 1</t>
  </si>
  <si>
    <t xml:space="preserve">INF Boat 2</t>
  </si>
  <si>
    <t xml:space="preserve">Jon Boat</t>
  </si>
  <si>
    <t>Nottingham-</t>
  </si>
  <si>
    <t>Ossian-</t>
  </si>
  <si>
    <t xml:space="preserve">Hazmat Tr</t>
  </si>
  <si>
    <t xml:space="preserve">Foam Tr</t>
  </si>
  <si>
    <t xml:space="preserve">Gator 1 / Trailer</t>
  </si>
  <si>
    <t>Poneto-</t>
  </si>
  <si>
    <t>Uniondale-</t>
  </si>
  <si>
    <t>90008</t>
  </si>
  <si>
    <t xml:space="preserve"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</si>
  <si>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</si>
  <si>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</si>
  <si>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</si>
  <si>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</si>
  <si>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</si>
  <si>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</si>
  <si>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</si>
  <si>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</si>
  <si>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</si>
  <si>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</si>
  <si>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 xml:space="preserve"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</si>
  <si>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</si>
  <si>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</si>
  <si>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</si>
  <si>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</si>
  <si>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</si>
  <si>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</si>
  <si>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</si>
  <si>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</si>
  <si>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</si>
  <si>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</si>
  <si>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</si>
  <si>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</si>
  <si>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</si>
  <si>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 xml:space="preserve">Total Hrs</t>
  </si>
  <si>
    <t xml:space="preserve"> </t>
  </si>
  <si>
    <t xml:space="preserve">Sub Hrs.</t>
  </si>
  <si>
    <t xml:space="preserve">Part Time</t>
  </si>
  <si>
    <t xml:space="preserve">OD Hrs</t>
  </si>
  <si>
    <t>sta</t>
  </si>
  <si>
    <t>E2D</t>
  </si>
  <si>
    <t>E3A</t>
  </si>
  <si>
    <t>E3D</t>
  </si>
  <si>
    <t>=</t>
  </si>
  <si>
    <t xml:space="preserve">Engineer Hrs:</t>
  </si>
  <si>
    <t xml:space="preserve">Amount $</t>
  </si>
  <si>
    <t xml:space="preserve">Firefighters Hrs:</t>
  </si>
  <si>
    <t xml:space="preserve">Total Cost of Run $</t>
  </si>
  <si>
    <t xml:space="preserve"> Signature &amp; Title</t>
  </si>
  <si>
    <t xml:space="preserve">GENERAL RUN</t>
  </si>
  <si>
    <t xml:space="preserve">TO BE COMPLETED ON ALL INCIDENTS</t>
  </si>
  <si>
    <t xml:space="preserve">WHAT TYPE OF LOCATION? (STREET ADDRESS, INTERSECTION, ETC</t>
  </si>
  <si>
    <t xml:space="preserve">STREET ADDRESS</t>
  </si>
  <si>
    <t xml:space="preserve">LOCATION ADDRESS (STREET, CITY, ETC)</t>
  </si>
  <si>
    <t xml:space="preserve">215 E DUSTMAN RD</t>
  </si>
  <si>
    <t xml:space="preserve">WHAT TYPE OF INCIDENT? (FIRE, FALSE ALARM, ETC)</t>
  </si>
  <si>
    <t xml:space="preserve">PUBLIC EDUCATION</t>
  </si>
  <si>
    <t xml:space="preserve">WHAT WAS THE PRIMARY ACTION TAKEN? (EXTINGUISH, EXTRICATE, ASSIST EMS, ETC</t>
  </si>
  <si>
    <t>EDUCATE</t>
  </si>
  <si>
    <t xml:space="preserve">WHAT WAS THE PROPERTY USE? (RESIDENCE, SCHOOL, ETC)</t>
  </si>
  <si>
    <t xml:space="preserve">PRE SCHOOL / CHURCH</t>
  </si>
  <si>
    <t xml:space="preserve">WHO IS THE OWNER OF THE PROPERTY? (NAME, ADDRESS, AND PHONE NUMBER)</t>
  </si>
  <si>
    <t>NARRATIVE</t>
  </si>
  <si>
    <t xml:space="preserve">SMOKE DETECTOR -</t>
  </si>
  <si>
    <t>PRESENT</t>
  </si>
  <si>
    <t>WORKING</t>
  </si>
  <si>
    <t xml:space="preserve">REPLACED UNIT/BATTERY</t>
  </si>
  <si>
    <t xml:space="preserve">C.O. DETECTOR - </t>
  </si>
  <si>
    <t xml:space="preserve">SIGNATURE PAGE</t>
  </si>
  <si>
    <t xml:space="preserve">SCENE RELEASED TO:</t>
  </si>
  <si>
    <t xml:space="preserve">PRINT NAME:</t>
  </si>
  <si>
    <t>SIGNATURE:</t>
  </si>
  <si>
    <t xml:space="preserve">INCIDENT COMMANDER:</t>
  </si>
  <si>
    <t xml:space="preserve">DANE ZODA</t>
  </si>
  <si>
    <t xml:space="preserve">Bluffton Fire Department Med Run Information</t>
  </si>
  <si>
    <t xml:space="preserve">MEDICAL RUN</t>
  </si>
  <si>
    <t xml:space="preserve">STRUCTURE FIRES</t>
  </si>
  <si>
    <t xml:space="preserve">TO BE COMPLETED ON ALL FIRES</t>
  </si>
  <si>
    <t xml:space="preserve">WHAT IS THE NUMBER OF LIVING UNITS INVOLVED?</t>
  </si>
  <si>
    <t xml:space="preserve">HOW MANY BUILDINGS INVOLVED?</t>
  </si>
  <si>
    <t xml:space="preserve">WHERE DID THE FIRE START? (LIVING ROOM, BATHROOM, BEDROOM, ETC)</t>
  </si>
  <si>
    <t xml:space="preserve">WHAT WAS THE HEAT SOURCE? (EQUIPMENT, HOT OBJECT, ETC)</t>
  </si>
  <si>
    <t xml:space="preserve">WHAT ITEM WAS FIRST IGNITED? (FURNITURE, BED, ETC)</t>
  </si>
  <si>
    <t xml:space="preserve">WHAT TYPE OF MATERIAL WAS FIRST IGNITED? (WOOD, GAS, ETC)</t>
  </si>
  <si>
    <t xml:space="preserve">WHAT FACTORS CONTRIBUTED TO IGNITION? (MISUSE, FAILURE, ETC)</t>
  </si>
  <si>
    <t xml:space="preserve">WHAT TYPE OF MATERIALS WERE PRESENT ON-SITE? (FOOD, WALLCOVERING, ETC)</t>
  </si>
  <si>
    <t xml:space="preserve">WHAT HUMAN FACTORS CONTRIBUTED TO IGNITION? (ASLEEP, IMPAIRED, AGE, ETC)</t>
  </si>
  <si>
    <t xml:space="preserve">WHAT EQUIPMENT WAS INVOLVED? (BRAND, MODEL, PORTABLE/STATIONARY, TYPE OF EQUIPMENT POWER)</t>
  </si>
  <si>
    <t xml:space="preserve">WHAT SUPPRESSION FACTORS WERE INVOLVED? (DOORS OPEN, ROOF COLLAPSE, ETC)</t>
  </si>
  <si>
    <t xml:space="preserve">WHAT MOBILE PROPERTY WAS INVOLVED? (MODEL, YEAR, TYPE, STATE, VIN, MAKE, LICENSE PLATE NUMBER)</t>
  </si>
  <si>
    <t xml:space="preserve">TO BE COMPLETED ON STRUCTURE FIRES</t>
  </si>
  <si>
    <t xml:space="preserve">WHAT WAS THE TYPE OF STRUCTURE?</t>
  </si>
  <si>
    <t xml:space="preserve">WHAT WAS THE STATUS OF THE BUILDING? (OCCUPIED, VACANT)</t>
  </si>
  <si>
    <t xml:space="preserve">NUMBER OF STORIES?</t>
  </si>
  <si>
    <t xml:space="preserve">PROPERTY LOSS</t>
  </si>
  <si>
    <t>CONTENTS</t>
  </si>
  <si>
    <t xml:space="preserve">MAIN FLOOR SIZE? (SQ FT OR DEMINSIONS)</t>
  </si>
  <si>
    <t xml:space="preserve">STORY OF ORIGIN?</t>
  </si>
  <si>
    <t xml:space="preserve">DID THE FIRE SPREAD AND WHERE?</t>
  </si>
  <si>
    <t xml:space="preserve">NUMBER OF STORIES AND HOW MUCH DAMAGE EACH?</t>
  </si>
  <si>
    <t xml:space="preserve">ITEMS THAT CONTRIBUTED TO THE FIRE SPREAD?</t>
  </si>
  <si>
    <t xml:space="preserve">MATERIAL THAT CONTRIBUTED TO THE FIRE SPREAD? (GAS, WIND, ETC)</t>
  </si>
  <si>
    <t xml:space="preserve">SMOKE DETECTOR PRESENT?</t>
  </si>
  <si>
    <t xml:space="preserve">TYPE, POWER SUPPLY, EFFECTIVENESS, REASON FOR FAILURE</t>
  </si>
  <si>
    <t xml:space="preserve">IS THE BUILDING SPRINKLERED?</t>
  </si>
  <si>
    <t xml:space="preserve">TYPE, DID IT OPERATE, NUMBER OF HEADS, OR REASON FOR FAILURE</t>
  </si>
  <si>
    <t xml:space="preserve">CARBON MONOXIDE INCIDENTS</t>
  </si>
  <si>
    <t xml:space="preserve">TO BE COMPLETED FOR CARBON MONOXIDE</t>
  </si>
  <si>
    <t xml:space="preserve">TIME OF MEASUREMENT:</t>
  </si>
  <si>
    <t xml:space="preserve">QUESTIONS TO ASK ALL OCCUPANTS:</t>
  </si>
  <si>
    <t xml:space="preserve">Are any members of the household feeling ill?</t>
  </si>
  <si>
    <t>YES</t>
  </si>
  <si>
    <t>NO</t>
  </si>
  <si>
    <t>Headache?</t>
  </si>
  <si>
    <t>Fatigue?</t>
  </si>
  <si>
    <t>Nausea?</t>
  </si>
  <si>
    <t>Dizziness?</t>
  </si>
  <si>
    <t xml:space="preserve">Shortness of breath?</t>
  </si>
  <si>
    <t>Confusion?</t>
  </si>
  <si>
    <t xml:space="preserve">A "YES" RESPONSE TO ANY OF THE ABOVE REQUIRES AN EVALUATION BY A PARAMEDIC!</t>
  </si>
  <si>
    <t xml:space="preserve">Do you feel better when you are away from the house?</t>
  </si>
  <si>
    <t xml:space="preserve">What appliances were on at the time of activation?</t>
  </si>
  <si>
    <t xml:space="preserve">Since the detector's alarm went off, what have you done?</t>
  </si>
  <si>
    <t xml:space="preserve">Shut-off carbon monoxide sources?</t>
  </si>
  <si>
    <t xml:space="preserve">If yes, which ones?</t>
  </si>
  <si>
    <t xml:space="preserve">Let in fresh air?</t>
  </si>
  <si>
    <t xml:space="preserve">If yes, how and for how long?</t>
  </si>
  <si>
    <t xml:space="preserve">PPM ACCEPTABLE (25 PPM OR LESS)</t>
  </si>
  <si>
    <t>READING</t>
  </si>
  <si>
    <t xml:space="preserve">UTILITIES NOTIFIED?</t>
  </si>
  <si>
    <t>CHECKLIST</t>
  </si>
  <si>
    <t>LOCATION</t>
  </si>
  <si>
    <t>PPM</t>
  </si>
  <si>
    <t xml:space="preserve">Outside Reading</t>
  </si>
  <si>
    <t xml:space="preserve">Upon Entering</t>
  </si>
  <si>
    <t xml:space="preserve">Chimney: </t>
  </si>
  <si>
    <t xml:space="preserve">Clogged Flue</t>
  </si>
  <si>
    <t xml:space="preserve">Blocked Opening</t>
  </si>
  <si>
    <t xml:space="preserve">Fireplace: </t>
  </si>
  <si>
    <t>Gas</t>
  </si>
  <si>
    <t>Wood</t>
  </si>
  <si>
    <t xml:space="preserve">Gas Refrigerator:</t>
  </si>
  <si>
    <t xml:space="preserve">Kitchen Stove:</t>
  </si>
  <si>
    <t xml:space="preserve">Cook Top Vent:</t>
  </si>
  <si>
    <t xml:space="preserve">Gas Dryer:</t>
  </si>
  <si>
    <t xml:space="preserve">Water Heater-Chimney Pipe</t>
  </si>
  <si>
    <t>Furnace:</t>
  </si>
  <si>
    <t>Oil</t>
  </si>
  <si>
    <t>Flue</t>
  </si>
  <si>
    <t xml:space="preserve">Chim. Pipe</t>
  </si>
  <si>
    <t xml:space="preserve">Barbecue Grill:</t>
  </si>
  <si>
    <t xml:space="preserve">In enclosed area?</t>
  </si>
  <si>
    <t xml:space="preserve">Car Garage:</t>
  </si>
  <si>
    <t xml:space="preserve">Car started/running?</t>
  </si>
  <si>
    <t xml:space="preserve">Operating Fireplace:</t>
  </si>
  <si>
    <t xml:space="preserve">CO Detector:</t>
  </si>
  <si>
    <t>Make:</t>
  </si>
  <si>
    <t>Model</t>
  </si>
  <si>
    <t xml:space="preserve">Serial #</t>
  </si>
  <si>
    <t xml:space="preserve">Name of Firefighter Handling CO Monitor:</t>
  </si>
  <si>
    <t xml:space="preserve">Monitor Used</t>
  </si>
  <si>
    <t xml:space="preserve">Officer Completing Checklist:</t>
  </si>
  <si>
    <t>Comments:</t>
  </si>
  <si>
    <t xml:space="preserve">CARBON MONOXIDE INCIDENT</t>
  </si>
  <si>
    <t xml:space="preserve">WHAT WAS THE PRIMART ACTION TAKEN? (EXTINGUISH, EXTRICATE, ASSIST EMS, ETC</t>
  </si>
  <si>
    <t xml:space="preserve">WILDLAND FIRES</t>
  </si>
  <si>
    <t xml:space="preserve">TYPE OF AREA:</t>
  </si>
  <si>
    <t xml:space="preserve">CAUSE OF FIRE:</t>
  </si>
  <si>
    <t xml:space="preserve">FACTORS CONTRIBUTING TO FIRE:</t>
  </si>
  <si>
    <t xml:space="preserve">HUMAN FACTORS CONTRIBUTING TO THE FIRE:</t>
  </si>
  <si>
    <t xml:space="preserve">FIRE SUPPRESSION FACTORS:</t>
  </si>
  <si>
    <t xml:space="preserve">HEAT SOURCE:</t>
  </si>
  <si>
    <t xml:space="preserve">MOBILE PROPERTY TYPE:</t>
  </si>
  <si>
    <t xml:space="preserve">EQUIPMENT INVOLVED:</t>
  </si>
  <si>
    <t xml:space="preserve">NUMBER OF BUILDINGS IGNITED:</t>
  </si>
  <si>
    <t>THREATENED:</t>
  </si>
  <si>
    <t xml:space="preserve">TOTAL NUMBER OF ACRES BURNED:</t>
  </si>
  <si>
    <t xml:space="preserve">PRIMARY CROPS BURNED:</t>
  </si>
  <si>
    <t xml:space="preserve">PERSON RESPONSIBLE FOR THE FIRE (MALE/FEMALE, AGE ACTIVITY OF PERSON):</t>
  </si>
  <si>
    <t xml:space="preserve">DISTANCE TO THE RIGHT-OF-WAY:</t>
  </si>
  <si>
    <t xml:space="preserve">TYPE OF RIGHT-OF-WAY:</t>
  </si>
  <si>
    <t xml:space="preserve">WEATHER INFORMATION/TYPE OF WEATHER (CLEAR, OVERCAST, ETC):</t>
  </si>
  <si>
    <t xml:space="preserve">WIND DIRECTION:</t>
  </si>
  <si>
    <t xml:space="preserve">WIND SPEED:</t>
  </si>
  <si>
    <t xml:space="preserve">AIR TEMPERATURE:</t>
  </si>
  <si>
    <t xml:space="preserve">RELATIVE HUMIDITY:</t>
  </si>
  <si>
    <t xml:space="preserve">HAZMAT INCIDENT</t>
  </si>
  <si>
    <t xml:space="preserve">TO BE COMPLETED FOR ALL HAZ-MAT INCIDENTS</t>
  </si>
  <si>
    <t xml:space="preserve">MATERIAL INVOLVED:</t>
  </si>
  <si>
    <t xml:space="preserve">UN NUMBER:</t>
  </si>
  <si>
    <t xml:space="preserve">HAZARD CLASS:</t>
  </si>
  <si>
    <t xml:space="preserve">CAS NUMBER:</t>
  </si>
  <si>
    <t xml:space="preserve">CHEMICAL NAME:</t>
  </si>
  <si>
    <t xml:space="preserve">CONTAINER TYPE:</t>
  </si>
  <si>
    <t xml:space="preserve">ESTIMATED CONTAINER CAPACITY:</t>
  </si>
  <si>
    <t xml:space="preserve">ESTIMATED AMOUNT RELEASED:</t>
  </si>
  <si>
    <t xml:space="preserve">PHYSICAL STATE WHEN RELEASED (GAS, LIQUID, ETC):</t>
  </si>
  <si>
    <t xml:space="preserve">RELEASED INTO (AIR, WATER, ETC):</t>
  </si>
  <si>
    <t xml:space="preserve">AREA EVACUATED:</t>
  </si>
  <si>
    <t xml:space="preserve">ESTIMATED NUMBER OF PEOPLE EVACUATED:</t>
  </si>
  <si>
    <t xml:space="preserve">ESTIMATED NUMBER OF BUILDINGS EVACUATED:</t>
  </si>
  <si>
    <t xml:space="preserve">IF FIRE OR EXPLOSTION INVOLVED, WHICH OCCURRED FIRST?</t>
  </si>
  <si>
    <t xml:space="preserve">(IGNITION, RELEASE, UNDETERMINED)</t>
  </si>
  <si>
    <r>
      <t xml:space="preserve">EQUIPMENT INVOLVED IN RELEASE </t>
    </r>
    <r>
      <rPr>
        <b/>
        <sz val="9"/>
        <color theme="1"/>
        <rFont val="Calibri"/>
        <scheme val="minor"/>
      </rPr>
      <t xml:space="preserve">(BRAND, MODEL, SERIAL #, YEAR)</t>
    </r>
    <r>
      <rPr>
        <b/>
        <sz val="11"/>
        <color theme="1"/>
        <rFont val="Calibri"/>
        <scheme val="minor"/>
      </rPr>
      <t>:</t>
    </r>
  </si>
  <si>
    <t xml:space="preserve">MOBILE PROPERTY INVOLVED:</t>
  </si>
  <si>
    <t xml:space="preserve">(TYPE, MAKE, MODEL, YEAR, LICENSE PLATE NUMBER, STATE,
DOT OR ICC NUMBER, AND DISPOSITION)</t>
  </si>
  <si>
    <t xml:space="preserve">NUMBER OF CIVILIAN CASUALTIES:</t>
  </si>
  <si>
    <t xml:space="preserve">NUMBER OF CIVILIAN DEATHS:</t>
  </si>
  <si>
    <t xml:space="preserve">NUMBER OF INJURIES:</t>
  </si>
  <si>
    <t xml:space="preserve">TO BE COMPLETED ON ALL CIVILIAN FIRE CASUALTIES</t>
  </si>
  <si>
    <t xml:space="preserve">(A PAGE FOR EACH INJURIED PERSON)</t>
  </si>
  <si>
    <t xml:space="preserve">DATE OF INJURY:</t>
  </si>
  <si>
    <t xml:space="preserve">TIME OF INJURY:</t>
  </si>
  <si>
    <t>NAME:</t>
  </si>
  <si>
    <t>AGE:</t>
  </si>
  <si>
    <t>RACE:</t>
  </si>
  <si>
    <t xml:space="preserve">AFFILIATION (EMS, POLICE, OTHER):</t>
  </si>
  <si>
    <t xml:space="preserve">INJURY SEVERITY:</t>
  </si>
  <si>
    <t xml:space="preserve">CAUSE OF INJURY:</t>
  </si>
  <si>
    <t xml:space="preserve">HUMAN FACTORS CONTRIBUTING TO INJURY:</t>
  </si>
  <si>
    <t xml:space="preserve">FACTORS CONTRIBUTING TO INJURY:</t>
  </si>
  <si>
    <t xml:space="preserve">ACTIVITY WHEN INJURED:</t>
  </si>
  <si>
    <t xml:space="preserve">SPECIFIC LOCATION AT TIME OF INJURY:</t>
  </si>
  <si>
    <t xml:space="preserve">GENERAL LOCATION AT TIME OF INJURY:</t>
  </si>
  <si>
    <t xml:space="preserve">PRIMARY APPARENT SYMPTOMS:</t>
  </si>
  <si>
    <t xml:space="preserve">PRIMARY AREA OF BODY INJURED:</t>
  </si>
  <si>
    <t xml:space="preserve">TRANSPORTED TO EMERGENCY FACILITY?</t>
  </si>
  <si>
    <t>WHERE?</t>
  </si>
  <si>
    <t xml:space="preserve">CIVILIAN FIRE CASUALITIES</t>
  </si>
  <si>
    <t xml:space="preserve"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</si>
  <si>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</si>
  <si>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</si>
  <si>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</si>
  <si>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</si>
  <si>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</si>
  <si>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</si>
  <si>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</si>
  <si>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 xml:space="preserve">USUAL ASSIGNMENT:</t>
  </si>
  <si>
    <t xml:space="preserve">PHYSICAL CONDITION PRIOR TO INJURY:</t>
  </si>
  <si>
    <t xml:space="preserve">SEVERITY OF INJURY:</t>
  </si>
  <si>
    <t xml:space="preserve">TAKEN TO:</t>
  </si>
  <si>
    <t xml:space="preserve">ACTIVITY AT TIME OF INJURY:</t>
  </si>
  <si>
    <t xml:space="preserve">PRIMARY APPARENT INJURY:</t>
  </si>
  <si>
    <t xml:space="preserve">PRIMARY APPARENT SYMPTOM:</t>
  </si>
  <si>
    <t xml:space="preserve">CAUSE OF FIREFIGHTER INJURY:</t>
  </si>
  <si>
    <t xml:space="preserve">FACTORS CONTRIBUTING TO THE INJURY:</t>
  </si>
  <si>
    <t xml:space="preserve">OBJECT INVOLVED IN INJURY:</t>
  </si>
  <si>
    <t xml:space="preserve">WHERE INJURY OCCURRED:</t>
  </si>
  <si>
    <t xml:space="preserve">SPECIFIC LOCATION:</t>
  </si>
  <si>
    <t xml:space="preserve">PROTECTIVE EQUIPMENT WORN:</t>
  </si>
  <si>
    <t xml:space="preserve">FIRE SERVICE CASUALITIES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</si>
</sst>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&quot;$&quot;#,##0.00"/>
    <numFmt numFmtId="161" formatCode="000"/>
    <numFmt numFmtId="162" formatCode="0000"/>
  </numFmts>
  <fonts count="36">
    <font>
      <name val="Calibri"/>
      <color theme="1"/>
      <sz val="11.000000"/>
      <scheme val="minor"/>
    </font>
    <font>
      <name val="Calibri"/>
      <sz val="9.000000"/>
    </font>
    <font>
      <name val="Calibri"/>
      <b/>
      <sz val="9.000000"/>
    </font>
    <font>
      <name val="Calibri"/>
      <b/>
      <sz val="20.000000"/>
      <u/>
    </font>
    <font>
      <name val="Calibri"/>
      <b/>
      <sz val="10.000000"/>
      <u/>
    </font>
    <font>
      <name val="Calibri"/>
      <sz val="8.000000"/>
    </font>
    <font>
      <name val="Calibri"/>
      <color theme="1"/>
      <sz val="9.000000"/>
      <scheme val="minor"/>
    </font>
    <font>
      <name val="Calibri"/>
      <color indexed="2"/>
      <sz val="8.000000"/>
    </font>
    <font>
      <name val="Calibri"/>
      <color theme="1"/>
      <sz val="8.000000"/>
      <scheme val="minor"/>
    </font>
    <font>
      <name val="Calibri"/>
      <color theme="1"/>
      <sz val="11.000000"/>
      <u/>
      <scheme val="minor"/>
    </font>
    <font>
      <name val="Calibri"/>
      <b/>
      <sz val="11.000000"/>
      <u/>
    </font>
    <font>
      <name val="Calibri"/>
      <b/>
      <sz val="11.000000"/>
    </font>
    <font>
      <name val="Calibri"/>
      <color theme="1"/>
      <sz val="10.000000"/>
      <scheme val="minor"/>
    </font>
    <font>
      <name val="Calibri"/>
      <color theme="1"/>
      <sz val="7.000000"/>
      <scheme val="minor"/>
    </font>
    <font>
      <name val="Calibri"/>
      <sz val="10.000000"/>
    </font>
    <font>
      <name val="Calibri"/>
      <b/>
      <color theme="5"/>
      <sz val="8.000000"/>
    </font>
    <font>
      <name val="Calibri"/>
      <color theme="5"/>
      <sz val="8.000000"/>
    </font>
    <font>
      <name val="Calibri"/>
      <b/>
      <sz val="8.000000"/>
    </font>
    <font>
      <name val="Impact"/>
      <color rgb="FF00B050"/>
      <sz val="22.000000"/>
    </font>
    <font>
      <name val="Impact"/>
      <sz val="22.000000"/>
    </font>
    <font>
      <name val="Impact"/>
      <color rgb="FFC00000"/>
      <sz val="22.000000"/>
    </font>
    <font>
      <name val="Impact"/>
      <color theme="3"/>
      <sz val="22.000000"/>
    </font>
    <font>
      <name val="Calibri"/>
      <b/>
      <sz val="6.000000"/>
    </font>
    <font>
      <name val="Calibri"/>
      <b/>
      <color theme="1"/>
      <sz val="20.000000"/>
      <scheme val="minor"/>
    </font>
    <font>
      <name val="Calibri"/>
      <b/>
      <color theme="1"/>
      <sz val="18.000000"/>
      <u/>
      <scheme val="minor"/>
    </font>
    <font>
      <name val="Calibri"/>
      <b/>
      <color theme="1"/>
      <sz val="11.000000"/>
      <scheme val="minor"/>
    </font>
    <font>
      <name val="Calibri"/>
      <b/>
      <color theme="1"/>
      <sz val="12.000000"/>
      <scheme val="minor"/>
    </font>
    <font>
      <name val="Calibri"/>
      <b/>
      <color theme="1"/>
      <sz val="22.000000"/>
      <scheme val="minor"/>
    </font>
    <font>
      <name val="Calibri"/>
      <b/>
      <color theme="1"/>
      <sz val="16.000000"/>
      <scheme val="minor"/>
    </font>
    <font>
      <name val="Calibri"/>
      <b/>
      <color theme="1"/>
      <sz val="11.000000"/>
      <u/>
      <scheme val="minor"/>
    </font>
    <font>
      <name val="Calibri"/>
      <b/>
      <color theme="1"/>
      <sz val="26.000000"/>
      <scheme val="minor"/>
    </font>
    <font>
      <name val="Calibri"/>
      <b/>
      <color theme="1"/>
      <sz val="28.000000"/>
      <u/>
      <scheme val="minor"/>
    </font>
    <font>
      <name val="Calibri"/>
      <b/>
      <color theme="1"/>
      <sz val="12.000000"/>
      <u/>
      <scheme val="minor"/>
    </font>
    <font>
      <name val="Calibri"/>
      <b/>
      <color theme="1"/>
      <sz val="9.000000"/>
      <scheme val="minor"/>
    </font>
    <font>
      <name val="Calibri"/>
      <b/>
      <color theme="1"/>
      <sz val="8.000000"/>
      <scheme val="minor"/>
    </font>
    <font>
      <name val="Calibri"/>
      <b/>
      <color theme="1"/>
      <sz val="20.000000"/>
      <u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indexed="2"/>
        <bgColor indexed="2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3" tint="0.59999389629810485"/>
        <bgColor theme="3" tint="0.59999389629810485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32">
    <xf fontId="0" fillId="0" borderId="0" numFmtId="0" xfId="0"/>
    <xf fontId="1" fillId="0" borderId="0" numFmtId="0" xfId="0" applyFont="1"/>
    <xf fontId="1" fillId="0" borderId="0" numFmtId="160" xfId="0" applyNumberFormat="1" applyFont="1"/>
    <xf fontId="2" fillId="2" borderId="0" numFmtId="0" xfId="0" applyFont="1" applyFill="1"/>
    <xf fontId="2" fillId="2" borderId="0" numFmtId="0" xfId="0" applyFont="1" applyFill="1" applyAlignment="1">
      <alignment horizontal="center"/>
    </xf>
    <xf fontId="1" fillId="2" borderId="0" numFmtId="160" xfId="0" applyNumberFormat="1" applyFont="1" applyFill="1"/>
    <xf fontId="1" fillId="2" borderId="0" numFmtId="0" xfId="0" applyFont="1" applyFill="1"/>
    <xf fontId="1" fillId="0" borderId="0" numFmtId="49" xfId="0" applyNumberFormat="1" applyFont="1" applyAlignment="1">
      <alignment horizontal="left"/>
    </xf>
    <xf fontId="2" fillId="0" borderId="1" numFmtId="0" xfId="0" applyFont="1" applyBorder="1" applyAlignment="1">
      <alignment horizontal="center"/>
    </xf>
    <xf fontId="1" fillId="0" borderId="2" numFmtId="49" xfId="0" applyNumberFormat="1" applyFont="1" applyBorder="1" applyAlignment="1">
      <alignment horizontal="left"/>
    </xf>
    <xf fontId="1" fillId="0" borderId="2" numFmtId="160" xfId="0" applyNumberFormat="1" applyFont="1" applyBorder="1"/>
    <xf fontId="1" fillId="0" borderId="1" numFmtId="0" xfId="0" applyFont="1" applyBorder="1"/>
    <xf fontId="1" fillId="0" borderId="3" numFmtId="0" xfId="0" applyFont="1" applyBorder="1"/>
    <xf fontId="1" fillId="0" borderId="0" numFmtId="49" xfId="0" applyNumberFormat="1" applyFont="1"/>
    <xf fontId="2" fillId="0" borderId="3" numFmtId="0" xfId="0" applyFont="1" applyBorder="1" applyAlignment="1">
      <alignment horizontal="center"/>
    </xf>
    <xf fontId="1" fillId="0" borderId="0" numFmtId="0" xfId="0" applyFont="1" applyAlignment="1">
      <alignment horizontal="left"/>
    </xf>
    <xf fontId="2" fillId="0" borderId="4" numFmtId="0" xfId="0" applyFont="1" applyBorder="1" applyAlignment="1">
      <alignment horizontal="center"/>
    </xf>
    <xf fontId="2" fillId="0" borderId="0" numFmtId="49" xfId="0" applyNumberFormat="1" applyFont="1" applyAlignment="1">
      <alignment horizontal="center"/>
    </xf>
    <xf fontId="1" fillId="2" borderId="0" numFmtId="49" xfId="0" applyNumberFormat="1" applyFont="1" applyFill="1"/>
    <xf fontId="1" fillId="2" borderId="0" numFmtId="49" xfId="0" applyNumberFormat="1" applyFont="1" applyFill="1" applyAlignment="1">
      <alignment horizontal="left"/>
    </xf>
    <xf fontId="2" fillId="2" borderId="3" numFmtId="0" xfId="0" applyFont="1" applyFill="1" applyBorder="1" applyAlignment="1">
      <alignment horizontal="center"/>
    </xf>
    <xf fontId="1" fillId="2" borderId="3" numFmtId="0" xfId="0" applyFont="1" applyFill="1" applyBorder="1"/>
    <xf fontId="2" fillId="0" borderId="1" numFmtId="0" xfId="0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center"/>
    </xf>
    <xf fontId="1" fillId="0" borderId="2" numFmtId="49" xfId="0" applyNumberFormat="1" applyFont="1" applyBorder="1"/>
    <xf fontId="1" fillId="0" borderId="2" numFmtId="0" xfId="0" applyFont="1" applyBorder="1"/>
    <xf fontId="2" fillId="0" borderId="0" numFmtId="49" xfId="0" applyNumberFormat="1" applyFont="1"/>
    <xf fontId="1" fillId="0" borderId="0" numFmtId="161" xfId="0" applyNumberFormat="1" applyFont="1" applyAlignment="1">
      <alignment horizontal="left"/>
    </xf>
    <xf fontId="2" fillId="0" borderId="0" numFmtId="49" xfId="0" applyNumberFormat="1" applyFont="1" applyAlignment="1">
      <alignment horizontal="left"/>
    </xf>
    <xf fontId="3" fillId="3" borderId="0" numFmtId="0" xfId="0" applyFont="1" applyFill="1" applyAlignment="1">
      <alignment horizontal="center"/>
    </xf>
    <xf fontId="4" fillId="0" borderId="5" numFmtId="0" xfId="0" applyFont="1" applyBorder="1" applyAlignment="1">
      <alignment horizontal="center"/>
    </xf>
    <xf fontId="4" fillId="0" borderId="6" numFmtId="0" xfId="0" applyFont="1" applyBorder="1" applyAlignment="1">
      <alignment horizontal="center"/>
    </xf>
    <xf fontId="4" fillId="0" borderId="7" numFmtId="0" xfId="0" applyFont="1" applyBorder="1" applyAlignment="1">
      <alignment horizontal="center"/>
    </xf>
    <xf fontId="5" fillId="0" borderId="0" numFmtId="0" xfId="0" applyFont="1"/>
    <xf fontId="1" fillId="0" borderId="8" numFmtId="0" xfId="0" applyFont="1" applyBorder="1" applyAlignment="1">
      <alignment horizontal="center"/>
    </xf>
    <xf fontId="1" fillId="0" borderId="0" numFmtId="0" xfId="0" applyFont="1" applyAlignment="1">
      <alignment horizontal="right"/>
    </xf>
    <xf fontId="5" fillId="0" borderId="8" numFmtId="14" xfId="0" applyNumberFormat="1" applyFont="1" applyBorder="1" applyAlignment="1">
      <alignment horizontal="center"/>
    </xf>
    <xf fontId="6" fillId="0" borderId="8" numFmtId="0" xfId="0" applyFont="1" applyBorder="1" applyAlignment="1">
      <alignment horizontal="center"/>
    </xf>
    <xf fontId="0" fillId="0" borderId="0" numFmtId="0" xfId="0" applyAlignment="1">
      <alignment horizontal="center"/>
    </xf>
    <xf fontId="6" fillId="0" borderId="0" numFmtId="0" xfId="0" applyFont="1" applyAlignment="1">
      <alignment horizontal="right"/>
    </xf>
    <xf fontId="0" fillId="4" borderId="9" numFmtId="0" xfId="0" applyFill="1" applyBorder="1" applyAlignment="1">
      <alignment horizontal="center"/>
    </xf>
    <xf fontId="0" fillId="0" borderId="9" numFmtId="0" xfId="0" applyBorder="1" applyAlignment="1">
      <alignment horizontal="center"/>
    </xf>
    <xf fontId="7" fillId="0" borderId="0" numFmtId="0" xfId="0" applyFont="1" applyAlignment="1">
      <alignment horizontal="right"/>
    </xf>
    <xf fontId="8" fillId="0" borderId="0" numFmtId="0" xfId="0" applyFont="1" applyAlignment="1">
      <alignment horizontal="right"/>
    </xf>
    <xf fontId="0" fillId="0" borderId="10" numFmtId="0" xfId="0" applyBorder="1"/>
    <xf fontId="0" fillId="0" borderId="11" numFmtId="0" xfId="0" applyBorder="1" applyAlignment="1">
      <alignment horizontal="center"/>
    </xf>
    <xf fontId="6" fillId="0" borderId="0" numFmtId="0" xfId="0" applyFont="1" applyAlignment="1">
      <alignment horizontal="left"/>
    </xf>
    <xf fontId="1" fillId="0" borderId="8" numFmtId="162" xfId="0" applyNumberFormat="1" applyFont="1" applyBorder="1" applyAlignment="1">
      <alignment horizontal="center"/>
    </xf>
    <xf fontId="1" fillId="0" borderId="0" numFmtId="49" xfId="0" applyNumberFormat="1" applyFont="1" applyAlignment="1">
      <alignment horizontal="right"/>
    </xf>
    <xf fontId="6" fillId="0" borderId="0" numFmtId="162" xfId="0" applyNumberFormat="1" applyFont="1" applyAlignment="1">
      <alignment horizontal="center"/>
    </xf>
    <xf fontId="0" fillId="4" borderId="11" numFmtId="0" xfId="0" applyFill="1" applyBorder="1" applyAlignment="1">
      <alignment horizontal="center"/>
    </xf>
    <xf fontId="7" fillId="0" borderId="0" numFmtId="0" xfId="0" applyFont="1"/>
    <xf fontId="9" fillId="0" borderId="2" numFmtId="0" xfId="0" applyFont="1" applyBorder="1" applyAlignment="1">
      <alignment horizontal="center"/>
    </xf>
    <xf fontId="0" fillId="5" borderId="11" numFmtId="0" xfId="0" applyFill="1" applyBorder="1" applyAlignment="1">
      <alignment horizontal="center"/>
    </xf>
    <xf fontId="6" fillId="0" borderId="8" numFmtId="0" xfId="0" applyFont="1" applyBorder="1"/>
    <xf fontId="10" fillId="0" borderId="0" numFmtId="0" xfId="0" applyFont="1"/>
    <xf fontId="0" fillId="0" borderId="0" numFmtId="0" xfId="0" applyAlignment="1">
      <alignment horizontal="left"/>
    </xf>
    <xf fontId="0" fillId="0" borderId="11" numFmtId="0" xfId="0" applyBorder="1"/>
    <xf fontId="0" fillId="0" borderId="12" numFmtId="0" xfId="0" applyBorder="1"/>
    <xf fontId="1" fillId="0" borderId="12" numFmtId="0" xfId="0" applyFont="1" applyBorder="1"/>
    <xf fontId="11" fillId="0" borderId="0" numFmtId="0" xfId="0" applyFont="1" applyAlignment="1">
      <alignment horizontal="center"/>
    </xf>
    <xf fontId="11" fillId="0" borderId="13" numFmtId="0" xfId="0" applyFont="1" applyBorder="1" applyAlignment="1">
      <alignment horizontal="center"/>
    </xf>
    <xf fontId="0" fillId="0" borderId="13" numFmtId="0" xfId="0" applyBorder="1"/>
    <xf fontId="8" fillId="4" borderId="14" numFmtId="0" xfId="0" applyFont="1" applyFill="1" applyBorder="1" applyAlignment="1">
      <alignment horizontal="center"/>
    </xf>
    <xf fontId="8" fillId="5" borderId="14" numFmtId="0" xfId="0" applyFont="1" applyFill="1" applyBorder="1" applyAlignment="1">
      <alignment horizontal="center"/>
    </xf>
    <xf fontId="1" fillId="0" borderId="5" numFmtId="0" xfId="0" applyFont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12" fillId="0" borderId="0" numFmtId="0" xfId="0" applyFont="1"/>
    <xf fontId="8" fillId="0" borderId="14" numFmtId="0" xfId="0" applyFont="1" applyBorder="1" applyAlignment="1">
      <alignment horizontal="center"/>
    </xf>
    <xf fontId="13" fillId="0" borderId="14" numFmtId="0" xfId="0" applyFont="1" applyBorder="1" applyAlignment="1">
      <alignment horizontal="center"/>
    </xf>
    <xf fontId="12" fillId="0" borderId="0" numFmtId="0" xfId="0" applyFont="1" applyAlignment="1">
      <alignment horizontal="right"/>
    </xf>
    <xf fontId="12" fillId="0" borderId="0" numFmtId="0" xfId="0" applyFont="1" applyAlignment="1">
      <alignment horizontal="center"/>
    </xf>
    <xf fontId="12" fillId="0" borderId="11" numFmtId="0" xfId="0" applyFont="1" applyBorder="1"/>
    <xf fontId="12" fillId="0" borderId="0" numFmtId="49" xfId="0" applyNumberFormat="1" applyFont="1" applyAlignment="1">
      <alignment horizontal="center"/>
    </xf>
    <xf fontId="8" fillId="3" borderId="15" numFmtId="0" xfId="0" applyFont="1" applyFill="1" applyBorder="1" applyAlignment="1">
      <alignment horizontal="center"/>
    </xf>
    <xf fontId="8" fillId="3" borderId="16" numFmtId="0" xfId="0" applyFont="1" applyFill="1" applyBorder="1" applyAlignment="1">
      <alignment horizontal="center"/>
    </xf>
    <xf fontId="8" fillId="4" borderId="17" numFmtId="0" xfId="0" applyFont="1" applyFill="1" applyBorder="1" applyAlignment="1">
      <alignment horizontal="center"/>
    </xf>
    <xf fontId="8" fillId="4" borderId="18" numFmtId="0" xfId="0" applyFont="1" applyFill="1" applyBorder="1" applyAlignment="1">
      <alignment horizontal="center"/>
    </xf>
    <xf fontId="13" fillId="0" borderId="15" numFmtId="0" xfId="0" applyFont="1" applyBorder="1" applyAlignment="1">
      <alignment horizontal="center"/>
    </xf>
    <xf fontId="0" fillId="0" borderId="16" numFmtId="0" xfId="0" applyBorder="1"/>
    <xf fontId="13" fillId="0" borderId="17" numFmtId="0" xfId="0" applyFont="1" applyBorder="1" applyAlignment="1">
      <alignment horizontal="center"/>
    </xf>
    <xf fontId="0" fillId="0" borderId="18" numFmtId="0" xfId="0" applyBorder="1"/>
    <xf fontId="13" fillId="0" borderId="10" numFmtId="0" xfId="0" applyFont="1" applyBorder="1" applyAlignment="1">
      <alignment horizontal="center"/>
    </xf>
    <xf fontId="0" fillId="0" borderId="0" numFmtId="0" xfId="0" applyAlignment="1">
      <alignment wrapText="1"/>
    </xf>
    <xf fontId="0" fillId="0" borderId="0" numFmtId="49" xfId="0" applyNumberFormat="1" applyAlignment="1">
      <alignment horizontal="left"/>
    </xf>
    <xf fontId="14" fillId="0" borderId="0" numFmtId="49" xfId="0" applyNumberFormat="1" applyFont="1" applyAlignment="1">
      <alignment horizontal="right"/>
    </xf>
    <xf fontId="15" fillId="5" borderId="19" numFmtId="0" xfId="0" applyFont="1" applyFill="1" applyBorder="1" applyAlignment="1">
      <alignment horizontal="center"/>
    </xf>
    <xf fontId="15" fillId="5" borderId="20" numFmtId="0" xfId="0" applyFont="1" applyFill="1" applyBorder="1" applyAlignment="1">
      <alignment horizontal="center"/>
    </xf>
    <xf fontId="15" fillId="5" borderId="21" numFmtId="0" xfId="0" applyFont="1" applyFill="1" applyBorder="1" applyAlignment="1">
      <alignment horizontal="center"/>
    </xf>
    <xf fontId="16" fillId="0" borderId="12" numFmtId="0" xfId="0" applyFont="1" applyBorder="1" applyAlignment="1">
      <alignment horizontal="center"/>
    </xf>
    <xf fontId="0" fillId="0" borderId="12" numFmtId="0" xfId="0" applyBorder="1" applyAlignment="1">
      <alignment wrapText="1"/>
    </xf>
    <xf fontId="0" fillId="0" borderId="12" numFmtId="49" xfId="0" applyNumberFormat="1" applyBorder="1" applyAlignment="1">
      <alignment horizontal="left"/>
    </xf>
    <xf fontId="14" fillId="0" borderId="12" numFmtId="49" xfId="0" applyNumberFormat="1" applyFont="1" applyBorder="1" applyAlignment="1">
      <alignment horizontal="right"/>
    </xf>
    <xf fontId="2" fillId="0" borderId="0" numFmtId="0" xfId="0" applyFont="1"/>
    <xf fontId="2" fillId="0" borderId="0" numFmtId="0" xfId="0" applyFont="1" applyAlignment="1">
      <alignment horizontal="center"/>
    </xf>
    <xf fontId="17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1" fillId="0" borderId="15" numFmtId="49" xfId="0" applyNumberFormat="1" applyFont="1" applyBorder="1" applyAlignment="1">
      <alignment horizontal="left"/>
    </xf>
    <xf fontId="1" fillId="0" borderId="2" numFmtId="0" xfId="0" applyFont="1" applyBorder="1" applyAlignment="1">
      <alignment horizontal="left"/>
    </xf>
    <xf fontId="1" fillId="0" borderId="2" numFmtId="0" xfId="0" applyFont="1" applyBorder="1" applyAlignment="1">
      <alignment horizontal="center"/>
    </xf>
    <xf fontId="1" fillId="0" borderId="2" numFmtId="160" xfId="0" applyNumberFormat="1" applyFont="1" applyBorder="1" applyAlignment="1">
      <alignment horizontal="center"/>
    </xf>
    <xf fontId="11" fillId="0" borderId="1" numFmtId="0" xfId="0" applyFont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0" borderId="22" numFmtId="49" xfId="0" applyNumberFormat="1" applyFont="1" applyBorder="1" applyAlignment="1">
      <alignment horizontal="left"/>
    </xf>
    <xf fontId="6" fillId="0" borderId="2" numFmtId="0" xfId="0" applyFont="1" applyBorder="1" applyAlignment="1">
      <alignment horizontal="center"/>
    </xf>
    <xf fontId="18" fillId="0" borderId="1" numFmtId="0" xfId="0" applyFont="1" applyBorder="1" applyAlignment="1">
      <alignment horizontal="center" vertical="center"/>
    </xf>
    <xf fontId="6" fillId="0" borderId="0" numFmtId="0" xfId="0" applyFont="1" applyAlignment="1">
      <alignment horizontal="center"/>
    </xf>
    <xf fontId="1" fillId="0" borderId="0" numFmtId="160" xfId="0" applyNumberFormat="1" applyFont="1" applyAlignment="1">
      <alignment horizontal="center"/>
    </xf>
    <xf fontId="19" fillId="0" borderId="3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/>
    </xf>
    <xf fontId="11" fillId="0" borderId="0" numFmtId="0" xfId="0" applyFont="1" applyAlignment="1">
      <alignment vertical="center"/>
    </xf>
    <xf fontId="19" fillId="0" borderId="4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/>
    </xf>
    <xf fontId="1" fillId="0" borderId="23" numFmtId="49" xfId="0" applyNumberFormat="1" applyFont="1" applyBorder="1" applyAlignment="1">
      <alignment horizontal="left"/>
    </xf>
    <xf fontId="20" fillId="0" borderId="1" numFmtId="0" xfId="0" applyFont="1" applyBorder="1" applyAlignment="1">
      <alignment horizontal="center" vertical="center"/>
    </xf>
    <xf fontId="21" fillId="0" borderId="1" numFmtId="0" xfId="0" applyFont="1" applyBorder="1" applyAlignment="1">
      <alignment horizontal="center" vertical="center"/>
    </xf>
    <xf fontId="11" fillId="0" borderId="0" numFmtId="0" xfId="0" applyFont="1" applyAlignment="1">
      <alignment horizontal="center" vertical="center"/>
    </xf>
    <xf fontId="1" fillId="0" borderId="24" numFmtId="0" xfId="0" applyFont="1" applyBorder="1"/>
    <xf fontId="17" fillId="0" borderId="25" numFmtId="0" xfId="0" applyFont="1" applyBorder="1" applyAlignment="1">
      <alignment horizontal="center"/>
    </xf>
    <xf fontId="1" fillId="0" borderId="26" numFmtId="49" xfId="0" applyNumberFormat="1" applyFont="1" applyBorder="1" applyAlignment="1">
      <alignment horizontal="left"/>
    </xf>
    <xf fontId="1" fillId="0" borderId="8" numFmtId="49" xfId="0" applyNumberFormat="1" applyFont="1" applyBorder="1" applyAlignment="1">
      <alignment horizontal="left"/>
    </xf>
    <xf fontId="1" fillId="0" borderId="8" numFmtId="0" xfId="0" applyFont="1" applyBorder="1" applyAlignment="1">
      <alignment horizontal="left"/>
    </xf>
    <xf fontId="1" fillId="0" borderId="8" numFmtId="160" xfId="0" applyNumberFormat="1" applyFont="1" applyBorder="1" applyAlignment="1">
      <alignment horizontal="center"/>
    </xf>
    <xf fontId="1" fillId="0" borderId="27" numFmtId="0" xfId="0" applyFont="1" applyBorder="1"/>
    <xf fontId="1" fillId="0" borderId="10" numFmtId="49" xfId="0" applyNumberFormat="1" applyFont="1" applyBorder="1" applyAlignment="1">
      <alignment horizontal="left"/>
    </xf>
    <xf fontId="1" fillId="0" borderId="10" numFmtId="0" xfId="0" applyFont="1" applyBorder="1" applyAlignment="1">
      <alignment horizontal="left"/>
    </xf>
    <xf fontId="0" fillId="0" borderId="8" numFmtId="0" xfId="0" applyBorder="1" applyAlignment="1">
      <alignment horizontal="center"/>
    </xf>
    <xf fontId="2" fillId="0" borderId="18" numFmtId="0" xfId="0" applyFont="1" applyBorder="1" applyAlignment="1">
      <alignment horizontal="center"/>
    </xf>
    <xf fontId="1" fillId="0" borderId="14" numFmtId="0" xfId="0" applyFont="1" applyBorder="1" applyAlignment="1">
      <alignment horizontal="center"/>
    </xf>
    <xf fontId="0" fillId="0" borderId="2" numFmtId="0" xfId="0" applyBorder="1" applyAlignment="1">
      <alignment horizontal="center"/>
    </xf>
    <xf fontId="17" fillId="0" borderId="24" numFmtId="0" xfId="0" applyFont="1" applyBorder="1" applyAlignment="1">
      <alignment horizontal="center"/>
    </xf>
    <xf fontId="1" fillId="0" borderId="25" numFmtId="0" xfId="0" applyFont="1" applyBorder="1"/>
    <xf fontId="17" fillId="0" borderId="1" numFmtId="0" xfId="0" applyFont="1" applyBorder="1" applyAlignment="1">
      <alignment horizontal="center"/>
    </xf>
    <xf fontId="1" fillId="0" borderId="26" numFmtId="161" xfId="0" applyNumberFormat="1" applyFont="1" applyBorder="1" applyAlignment="1">
      <alignment horizontal="left"/>
    </xf>
    <xf fontId="17" fillId="0" borderId="14" numFmtId="0" xfId="0" applyFont="1" applyBorder="1" applyAlignment="1">
      <alignment horizontal="center"/>
    </xf>
    <xf fontId="2" fillId="0" borderId="2" numFmtId="0" xfId="0" applyFont="1" applyBorder="1" applyAlignment="1">
      <alignment horizontal="center"/>
    </xf>
    <xf fontId="16" fillId="0" borderId="0" numFmtId="0" xfId="0" applyFont="1" applyAlignment="1">
      <alignment horizontal="center"/>
    </xf>
    <xf fontId="22" fillId="0" borderId="0" numFmtId="0" xfId="0" applyFont="1" applyAlignment="1">
      <alignment horizontal="left"/>
    </xf>
    <xf fontId="0" fillId="0" borderId="8" numFmtId="0" xfId="0" applyBorder="1"/>
    <xf fontId="1" fillId="0" borderId="8" numFmtId="14" xfId="0" applyNumberFormat="1" applyFont="1" applyBorder="1"/>
    <xf fontId="1" fillId="0" borderId="8" numFmtId="0" xfId="0" applyFont="1" applyBorder="1"/>
    <xf fontId="2" fillId="0" borderId="8" numFmtId="0" xfId="0" applyFont="1" applyBorder="1" applyAlignment="1">
      <alignment horizontal="center"/>
    </xf>
    <xf fontId="2" fillId="0" borderId="0" numFmtId="160" xfId="0" applyNumberFormat="1" applyFont="1" applyAlignment="1">
      <alignment horizontal="center"/>
    </xf>
    <xf fontId="2" fillId="0" borderId="8" numFmtId="160" xfId="0" applyNumberFormat="1" applyFont="1" applyBorder="1" applyAlignment="1">
      <alignment horizontal="center"/>
    </xf>
    <xf fontId="11" fillId="0" borderId="8" numFmtId="0" xfId="0" applyFont="1" applyBorder="1" applyAlignment="1">
      <alignment horizontal="center"/>
    </xf>
    <xf fontId="2" fillId="0" borderId="10" numFmtId="0" xfId="0" applyFont="1" applyBorder="1" applyAlignment="1">
      <alignment horizontal="center"/>
    </xf>
    <xf fontId="1" fillId="0" borderId="8" numFmtId="160" xfId="0" applyNumberFormat="1" applyFont="1" applyBorder="1"/>
    <xf fontId="0" fillId="0" borderId="8" numFmtId="160" xfId="0" applyNumberFormat="1" applyBorder="1"/>
    <xf fontId="0" fillId="0" borderId="0" numFmtId="49" xfId="0" applyNumberFormat="1"/>
    <xf fontId="11" fillId="0" borderId="0" numFmtId="0" xfId="0" applyFont="1"/>
    <xf fontId="23" fillId="0" borderId="0" numFmtId="0" xfId="0" applyFont="1" applyAlignment="1">
      <alignment horizontal="center"/>
    </xf>
    <xf fontId="24" fillId="0" borderId="0" numFmtId="0" xfId="0" applyFont="1" applyAlignment="1">
      <alignment horizontal="center"/>
    </xf>
    <xf fontId="25" fillId="0" borderId="0" numFmtId="0" xfId="0" applyFont="1" applyAlignment="1">
      <alignment horizontal="left"/>
    </xf>
    <xf fontId="25" fillId="0" borderId="0" numFmtId="0" xfId="0" applyFont="1"/>
    <xf fontId="0" fillId="0" borderId="23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24" numFmtId="0" xfId="0" applyBorder="1" applyAlignment="1">
      <alignment horizontal="center" wrapText="1"/>
    </xf>
    <xf fontId="0" fillId="0" borderId="26" numFmtId="0" xfId="0" applyBorder="1" applyAlignment="1">
      <alignment horizontal="center" wrapText="1"/>
    </xf>
    <xf fontId="0" fillId="0" borderId="8" numFmtId="0" xfId="0" applyBorder="1" applyAlignment="1">
      <alignment horizontal="center" wrapText="1"/>
    </xf>
    <xf fontId="0" fillId="0" borderId="27" numFmtId="0" xfId="0" applyBorder="1" applyAlignment="1">
      <alignment horizontal="center" wrapText="1"/>
    </xf>
    <xf fontId="0" fillId="0" borderId="0" numFmtId="0" xfId="0"/>
    <xf fontId="26" fillId="0" borderId="2" numFmtId="0" xfId="0" applyFont="1" applyBorder="1" applyAlignment="1">
      <alignment horizontal="center"/>
    </xf>
    <xf fontId="26" fillId="0" borderId="0" numFmtId="0" xfId="0" applyFont="1" applyAlignment="1">
      <alignment horizontal="center"/>
    </xf>
    <xf fontId="25" fillId="0" borderId="0" numFmtId="0" xfId="0" applyFont="1" applyAlignment="1">
      <alignment horizontal="center"/>
    </xf>
    <xf fontId="25" fillId="0" borderId="0" numFmtId="0" xfId="0" applyFont="1" applyAlignment="1">
      <alignment horizontal="right"/>
    </xf>
    <xf fontId="0" fillId="0" borderId="23" numFmtId="0" xfId="0" applyBorder="1" applyAlignment="1">
      <alignment horizontal="center"/>
    </xf>
    <xf fontId="0" fillId="0" borderId="24" numFmtId="0" xfId="0" applyBorder="1" applyAlignment="1">
      <alignment horizontal="center"/>
    </xf>
    <xf fontId="0" fillId="0" borderId="22" numFmtId="0" xfId="0" applyBorder="1" applyAlignment="1">
      <alignment horizontal="center"/>
    </xf>
    <xf fontId="0" fillId="0" borderId="25" numFmtId="0" xfId="0" applyBorder="1" applyAlignment="1">
      <alignment horizontal="center"/>
    </xf>
    <xf fontId="0" fillId="0" borderId="26" numFmtId="0" xfId="0" applyBorder="1" applyAlignment="1">
      <alignment horizontal="center"/>
    </xf>
    <xf fontId="0" fillId="0" borderId="27" numFmtId="0" xfId="0" applyBorder="1" applyAlignment="1">
      <alignment horizontal="center"/>
    </xf>
    <xf fontId="27" fillId="0" borderId="0" numFmtId="0" xfId="0" applyFont="1" applyAlignment="1">
      <alignment horizontal="center"/>
    </xf>
    <xf fontId="3" fillId="6" borderId="0" numFmtId="0" xfId="0" applyFont="1" applyFill="1" applyAlignment="1">
      <alignment horizontal="center"/>
    </xf>
    <xf fontId="1" fillId="0" borderId="8" numFmtId="14" xfId="0" applyNumberFormat="1" applyFont="1" applyBorder="1" applyAlignment="1">
      <alignment horizontal="center"/>
    </xf>
    <xf fontId="8" fillId="0" borderId="15" numFmtId="0" xfId="0" applyFont="1" applyBorder="1" applyAlignment="1">
      <alignment horizontal="center"/>
    </xf>
    <xf fontId="8" fillId="0" borderId="16" numFmtId="0" xfId="0" applyFont="1" applyBorder="1" applyAlignment="1">
      <alignment horizontal="center"/>
    </xf>
    <xf fontId="8" fillId="0" borderId="17" numFmtId="0" xfId="0" applyFont="1" applyBorder="1" applyAlignment="1">
      <alignment horizontal="center"/>
    </xf>
    <xf fontId="8" fillId="0" borderId="18" numFmtId="0" xfId="0" applyFont="1" applyBorder="1" applyAlignment="1">
      <alignment horizontal="center"/>
    </xf>
    <xf fontId="25" fillId="0" borderId="10" numFmtId="0" xfId="0" applyFont="1" applyBorder="1" applyAlignment="1">
      <alignment horizontal="left"/>
    </xf>
    <xf fontId="25" fillId="0" borderId="10" numFmtId="0" xfId="0" applyFont="1" applyBorder="1"/>
    <xf fontId="25" fillId="0" borderId="25" numFmtId="0" xfId="0" applyFont="1" applyBorder="1" applyAlignment="1">
      <alignment horizontal="left"/>
    </xf>
    <xf fontId="0" fillId="0" borderId="15" numFmtId="0" xfId="0" applyBorder="1" applyAlignment="1">
      <alignment horizontal="center" wrapText="1"/>
    </xf>
    <xf fontId="0" fillId="0" borderId="10" numFmtId="0" xfId="0" applyBorder="1" applyAlignment="1">
      <alignment horizontal="center" wrapText="1"/>
    </xf>
    <xf fontId="0" fillId="0" borderId="18" numFmtId="0" xfId="0" applyBorder="1" applyAlignment="1">
      <alignment horizontal="center" wrapText="1"/>
    </xf>
    <xf fontId="0" fillId="0" borderId="14" numFmtId="0" xfId="0" applyBorder="1" applyAlignment="1">
      <alignment horizontal="left" wrapText="1"/>
    </xf>
    <xf fontId="0" fillId="0" borderId="23" numFmtId="0" xfId="0" applyBorder="1" applyAlignment="1">
      <alignment horizontal="left" wrapText="1"/>
    </xf>
    <xf fontId="0" fillId="0" borderId="2" numFmtId="0" xfId="0" applyBorder="1" applyAlignment="1">
      <alignment horizontal="left" wrapText="1"/>
    </xf>
    <xf fontId="0" fillId="0" borderId="25" numFmtId="0" xfId="0" applyBorder="1" applyAlignment="1">
      <alignment horizontal="left" wrapText="1"/>
    </xf>
    <xf fontId="9" fillId="0" borderId="15" numFmtId="0" xfId="0" applyFont="1" applyBorder="1" applyAlignment="1">
      <alignment horizontal="center" wrapText="1"/>
    </xf>
    <xf fontId="9" fillId="0" borderId="10" numFmtId="0" xfId="0" applyFont="1" applyBorder="1" applyAlignment="1">
      <alignment horizontal="center" wrapText="1"/>
    </xf>
    <xf fontId="9" fillId="0" borderId="18" numFmtId="0" xfId="0" applyFont="1" applyBorder="1" applyAlignment="1">
      <alignment horizontal="center" wrapText="1"/>
    </xf>
    <xf fontId="0" fillId="0" borderId="0" numFmtId="0" xfId="0" applyAlignment="1">
      <alignment horizontal="left" wrapText="1"/>
    </xf>
    <xf fontId="0" fillId="0" borderId="8" numFmtId="0" xfId="0" applyBorder="1" applyAlignment="1">
      <alignment horizontal="left" wrapText="1"/>
    </xf>
    <xf fontId="0" fillId="0" borderId="15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8" numFmtId="0" xfId="0" applyBorder="1" applyAlignment="1">
      <alignment horizontal="center"/>
    </xf>
    <xf fontId="28" fillId="0" borderId="0" numFmtId="0" xfId="0" applyFont="1" applyAlignment="1">
      <alignment horizontal="center"/>
    </xf>
    <xf fontId="0" fillId="0" borderId="0" numFmtId="0" xfId="0" applyAlignment="1">
      <alignment horizontal="right"/>
    </xf>
    <xf fontId="0" fillId="0" borderId="14" numFmtId="0" xfId="0" applyBorder="1" applyAlignment="1">
      <alignment horizontal="center"/>
    </xf>
    <xf fontId="29" fillId="0" borderId="0" numFmtId="0" xfId="0" applyFont="1" applyAlignment="1">
      <alignment horizontal="center"/>
    </xf>
    <xf fontId="0" fillId="0" borderId="25" numFmtId="0" xfId="0" applyBorder="1" applyAlignment="1">
      <alignment horizontal="right"/>
    </xf>
    <xf fontId="0" fillId="0" borderId="1" numFmtId="0" xfId="0" applyBorder="1" applyAlignment="1">
      <alignment horizontal="center"/>
    </xf>
    <xf fontId="0" fillId="0" borderId="4" numFmtId="0" xfId="0" applyBorder="1" applyAlignment="1">
      <alignment horizontal="center"/>
    </xf>
    <xf fontId="29" fillId="0" borderId="8" numFmtId="0" xfId="0" applyFont="1" applyBorder="1" applyAlignment="1">
      <alignment horizontal="center"/>
    </xf>
    <xf fontId="9" fillId="0" borderId="0" numFmtId="0" xfId="0" applyFont="1" applyAlignment="1">
      <alignment horizontal="center"/>
    </xf>
    <xf fontId="0" fillId="0" borderId="14" numFmtId="0" xfId="0" applyBorder="1" applyAlignment="1">
      <alignment horizontal="left"/>
    </xf>
    <xf fontId="0" fillId="0" borderId="14" numFmtId="0" xfId="0" applyBorder="1"/>
    <xf fontId="0" fillId="0" borderId="25" numFmtId="0" xfId="0" applyBorder="1"/>
    <xf fontId="0" fillId="0" borderId="24" numFmtId="0" xfId="0" applyBorder="1" applyAlignment="1">
      <alignment horizontal="left" wrapText="1"/>
    </xf>
    <xf fontId="0" fillId="0" borderId="26" numFmtId="0" xfId="0" applyBorder="1" applyAlignment="1">
      <alignment horizontal="left" wrapText="1"/>
    </xf>
    <xf fontId="0" fillId="0" borderId="27" numFmtId="0" xfId="0" applyBorder="1" applyAlignment="1">
      <alignment horizontal="left" wrapText="1"/>
    </xf>
    <xf fontId="30" fillId="0" borderId="0" numFmtId="0" xfId="0" applyFont="1" applyAlignment="1">
      <alignment horizontal="center"/>
    </xf>
    <xf fontId="24" fillId="0" borderId="0" numFmtId="0" xfId="0" applyFont="1" applyAlignment="1">
      <alignment horizontal="center" vertical="center"/>
    </xf>
    <xf fontId="0" fillId="0" borderId="15" numFmtId="0" xfId="0" applyBorder="1" applyAlignment="1">
      <alignment horizontal="left" wrapText="1"/>
    </xf>
    <xf fontId="0" fillId="0" borderId="10" numFmtId="0" xfId="0" applyBorder="1" applyAlignment="1">
      <alignment horizontal="left" wrapText="1"/>
    </xf>
    <xf fontId="0" fillId="0" borderId="18" numFmtId="0" xfId="0" applyBorder="1" applyAlignment="1">
      <alignment horizontal="left" wrapText="1"/>
    </xf>
    <xf fontId="31" fillId="0" borderId="0" numFmtId="0" xfId="0" applyFont="1" applyAlignment="1">
      <alignment horizontal="center"/>
    </xf>
    <xf fontId="32" fillId="0" borderId="0" numFmtId="0" xfId="0" applyFont="1" applyAlignment="1">
      <alignment horizontal="center"/>
    </xf>
    <xf fontId="33" fillId="0" borderId="0" numFmtId="0" xfId="0" applyFont="1" applyAlignment="1">
      <alignment horizontal="right" vertical="top"/>
    </xf>
    <xf fontId="34" fillId="0" borderId="0" numFmtId="0" xfId="0" applyFont="1" applyAlignment="1">
      <alignment horizontal="right" wrapText="1"/>
    </xf>
    <xf fontId="9" fillId="0" borderId="0" numFmtId="0" xfId="0" applyFont="1"/>
    <xf fontId="35" fillId="0" borderId="0" numFmtId="0" xfId="0" applyFont="1" applyAlignment="1">
      <alignment horizontal="center"/>
    </xf>
    <xf fontId="0" fillId="0" borderId="22" numFmtId="0" xfId="0" applyBorder="1" applyAlignment="1">
      <alignment horizontal="center" wrapText="1"/>
    </xf>
    <xf fontId="0" fillId="0" borderId="0" numFmtId="0" xfId="0" applyAlignment="1">
      <alignment horizontal="center" wrapText="1"/>
    </xf>
    <xf fontId="0" fillId="0" borderId="25" numFmtId="0" xfId="0" applyBorder="1" applyAlignment="1">
      <alignment horizontal="center" wrapText="1"/>
    </xf>
    <xf fontId="25" fillId="0" borderId="0" numFmtId="0" xfId="0" applyFont="1" applyAlignment="1">
      <alignment horizontal="left" vertical="top" wrapText="1"/>
    </xf>
    <xf fontId="35" fillId="0" borderId="0" numFmtId="0" xfId="0" applyFont="1"/>
    <xf fontId="25" fillId="0" borderId="14" numFmtId="0" xfId="0" applyFont="1" applyBorder="1" applyAlignment="1">
      <alignment horizontal="left"/>
    </xf>
    <xf fontId="25" fillId="0" borderId="15" numFmtId="0" xfId="0" applyFont="1" applyBorder="1" applyAlignment="1">
      <alignment horizontal="center"/>
    </xf>
    <xf fontId="25" fillId="0" borderId="10" numFmtId="0" xfId="0" applyFont="1" applyBorder="1" applyAlignment="1">
      <alignment horizontal="center"/>
    </xf>
    <xf fontId="25" fillId="0" borderId="18" numFmt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9.xml"/><Relationship  Id="rId10" Type="http://schemas.openxmlformats.org/officeDocument/2006/relationships/worksheet" Target="worksheets/sheet8.xml"/><Relationship  Id="rId9" Type="http://schemas.openxmlformats.org/officeDocument/2006/relationships/worksheet" Target="worksheets/sheet7.xml"/><Relationship  Id="rId8" Type="http://schemas.openxmlformats.org/officeDocument/2006/relationships/worksheet" Target="worksheets/sheet6.xml"/><Relationship  Id="rId7" Type="http://schemas.openxmlformats.org/officeDocument/2006/relationships/worksheet" Target="worksheets/sheet5.xml"/><Relationship  Id="rId14" Type="http://schemas.openxmlformats.org/officeDocument/2006/relationships/styles" Target="styles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12" Type="http://schemas.openxmlformats.org/officeDocument/2006/relationships/theme" Target="theme/theme1.xml"/><Relationship  Id="rId3" Type="http://schemas.openxmlformats.org/officeDocument/2006/relationships/worksheet" Target="worksheets/sheet1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/Relationships>
</file>

<file path=xl/drawings/_rels/drawing5.xml.rels><?xml version="1.0" encoding="UTF-8" standalone="yes"?><Relationships xmlns="http://schemas.openxmlformats.org/package/2006/relationships"></Relationships>
</file>

<file path=xl/drawings/_rels/drawing6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102</xdr:row>
      <xdr:rowOff>45690</xdr:rowOff>
    </xdr:from>
    <xdr:to>
      <xdr:col>17</xdr:col>
      <xdr:colOff>590549</xdr:colOff>
      <xdr:row>129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n-US" sz="1100"/>
            <a:t>ON DUTY CREW WENT TO FIRST PRESBYTERIAN CHURCH FOR A PUBLIC SAFETY DEMONSTRATION</a:t>
          </a:r>
          <a:r>
            <a:rPr lang="en-US" sz="1100"/>
            <a:t> FOR THEIR PRESCHOOL CLASS. FIRE FIGHTERS WENT OVER SAFETY PROCEDURES AND INFORMED THE PRESCHOOL CLASS OF FIRE SAFETY. 15 CHILDREN WERE PRESENT, AS WELL AS 2 ADULTS.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102</xdr:row>
      <xdr:rowOff>45690</xdr:rowOff>
    </xdr:from>
    <xdr:to>
      <xdr:col>17</xdr:col>
      <xdr:colOff>590549</xdr:colOff>
      <xdr:row>129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n-US" sz="1100"/>
            <a:t>ASSISST EMS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102</xdr:row>
      <xdr:rowOff>45690</xdr:rowOff>
    </xdr:from>
    <xdr:to>
      <xdr:col>17</xdr:col>
      <xdr:colOff>590549</xdr:colOff>
      <xdr:row>129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4" name="TextBox 1" hidden="0"/>
        <xdr:cNvSpPr txBox="1"/>
      </xdr:nvSpPr>
      <xdr:spPr bwMode="auto"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F:/FD/Run%20Reports/1%20MASTER%20Copy%20of%20Fire%20Run%20Sheets%202021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 xml:space="preserve">Capt.B. Mechling - F3</v>
          </cell>
          <cell r="D2">
            <v>27.42</v>
          </cell>
        </row>
        <row r="3">
          <cell r="A3">
            <v>203</v>
          </cell>
          <cell r="B3" t="str">
            <v xml:space="preserve">Capt. J. King - F6</v>
          </cell>
          <cell r="D3">
            <v>26.11</v>
          </cell>
        </row>
        <row r="4">
          <cell r="A4">
            <v>413</v>
          </cell>
          <cell r="B4" t="str">
            <v xml:space="preserve">Lt. J. Ehrman - F9</v>
          </cell>
          <cell r="D4">
            <v>21.89</v>
          </cell>
        </row>
        <row r="5">
          <cell r="A5" t="str">
            <v>513</v>
          </cell>
          <cell r="B5" t="str">
            <v xml:space="preserve">K. Morphew</v>
          </cell>
          <cell r="D5">
            <v>21.89</v>
          </cell>
        </row>
        <row r="6">
          <cell r="A6">
            <v>716</v>
          </cell>
          <cell r="B6" t="str">
            <v xml:space="preserve">B. Speidel</v>
          </cell>
          <cell r="D6">
            <v>20.41</v>
          </cell>
        </row>
        <row r="7">
          <cell r="A7" t="str">
            <v>317</v>
          </cell>
          <cell r="B7" t="str">
            <v xml:space="preserve">D. Moser</v>
          </cell>
          <cell r="D7">
            <v>18.66</v>
          </cell>
        </row>
        <row r="8">
          <cell r="A8" t="str">
            <v>218</v>
          </cell>
          <cell r="B8" t="str">
            <v xml:space="preserve">D. Fiscus</v>
          </cell>
          <cell r="D8">
            <v>18.66</v>
          </cell>
        </row>
        <row r="9">
          <cell r="A9" t="str">
            <v>418</v>
          </cell>
          <cell r="B9" t="str">
            <v xml:space="preserve">S. Gehring</v>
          </cell>
          <cell r="D9">
            <v>18.66</v>
          </cell>
        </row>
        <row r="10">
          <cell r="A10" t="str">
            <v>221</v>
          </cell>
          <cell r="B10" t="str">
            <v xml:space="preserve">C. Harris</v>
          </cell>
          <cell r="D10">
            <v>16.45</v>
          </cell>
        </row>
        <row r="11">
          <cell r="A11" t="str">
            <v>1021</v>
          </cell>
          <cell r="B11" t="str">
            <v xml:space="preserve">E. Duffey</v>
          </cell>
          <cell r="D11">
            <v>16.45</v>
          </cell>
        </row>
        <row r="13">
          <cell r="A13" t="str">
            <v>111</v>
          </cell>
          <cell r="B13" t="str">
            <v xml:space="preserve">R. Crist - F4</v>
          </cell>
          <cell r="D13">
            <v>26.11</v>
          </cell>
        </row>
        <row r="14">
          <cell r="A14" t="str">
            <v>115</v>
          </cell>
          <cell r="B14" t="str">
            <v xml:space="preserve">Lt. J. Heckel - F10</v>
          </cell>
          <cell r="D14">
            <v>20.41</v>
          </cell>
        </row>
        <row r="15">
          <cell r="A15">
            <v>406</v>
          </cell>
          <cell r="B15" t="str">
            <v xml:space="preserve">D. Gerwig</v>
          </cell>
          <cell r="D15">
            <v>23.4</v>
          </cell>
        </row>
        <row r="16">
          <cell r="A16" t="str">
            <v>409</v>
          </cell>
          <cell r="B16" t="str">
            <v xml:space="preserve">S. Bennett</v>
          </cell>
          <cell r="D16">
            <v>23.4</v>
          </cell>
        </row>
        <row r="17">
          <cell r="A17" t="str">
            <v>417</v>
          </cell>
          <cell r="B17" t="str">
            <v xml:space="preserve">L. Eads</v>
          </cell>
          <cell r="D17">
            <v>18.66</v>
          </cell>
        </row>
        <row r="18">
          <cell r="A18" t="str">
            <v>318</v>
          </cell>
          <cell r="B18" t="str">
            <v xml:space="preserve">C. Rittmeyer</v>
          </cell>
          <cell r="D18">
            <v>18.66</v>
          </cell>
        </row>
        <row r="19">
          <cell r="A19" t="str">
            <v>220</v>
          </cell>
          <cell r="B19" t="str">
            <v xml:space="preserve">C. Herndon</v>
          </cell>
          <cell r="D19">
            <v>18.66</v>
          </cell>
        </row>
        <row r="20">
          <cell r="A20" t="str">
            <v>121</v>
          </cell>
          <cell r="B20" t="str">
            <v xml:space="preserve">F. Leist</v>
          </cell>
          <cell r="D20">
            <v>16.45</v>
          </cell>
        </row>
        <row r="21">
          <cell r="A21" t="str">
            <v>321</v>
          </cell>
          <cell r="B21" t="str">
            <v xml:space="preserve">S. Breide</v>
          </cell>
          <cell r="D21">
            <v>16.45</v>
          </cell>
        </row>
        <row r="23">
          <cell r="A23">
            <v>211</v>
          </cell>
          <cell r="B23" t="str">
            <v xml:space="preserve">Capt. M. Harris - F5</v>
          </cell>
          <cell r="D23">
            <v>26.11</v>
          </cell>
        </row>
        <row r="24">
          <cell r="A24" t="str">
            <v>210</v>
          </cell>
          <cell r="B24" t="str">
            <v xml:space="preserve">Lt. J. Gerdom - F7</v>
          </cell>
          <cell r="D24">
            <v>23.4</v>
          </cell>
        </row>
        <row r="25">
          <cell r="A25">
            <v>385</v>
          </cell>
          <cell r="B25" t="str">
            <v xml:space="preserve">K. Thompson</v>
          </cell>
          <cell r="D25">
            <v>23.4</v>
          </cell>
        </row>
        <row r="26">
          <cell r="A26" t="str">
            <v>314</v>
          </cell>
          <cell r="B26" t="str">
            <v xml:space="preserve">Z. Gaskill</v>
          </cell>
          <cell r="D26">
            <v>16.45</v>
          </cell>
        </row>
        <row r="27">
          <cell r="A27" t="str">
            <v>414</v>
          </cell>
          <cell r="B27" t="str">
            <v xml:space="preserve">J. Wolf</v>
          </cell>
          <cell r="D27">
            <v>20.41</v>
          </cell>
        </row>
        <row r="28">
          <cell r="A28" t="str">
            <v>516</v>
          </cell>
          <cell r="B28" t="str">
            <v xml:space="preserve">J. Moriarity</v>
          </cell>
          <cell r="D28">
            <v>20.41</v>
          </cell>
        </row>
        <row r="29">
          <cell r="A29" t="str">
            <v>421</v>
          </cell>
          <cell r="B29" t="str">
            <v xml:space="preserve">M. Burkholder</v>
          </cell>
          <cell r="D29">
            <v>16.45</v>
          </cell>
        </row>
        <row r="30">
          <cell r="A30" t="str">
            <v>921</v>
          </cell>
          <cell r="B30" t="str">
            <v xml:space="preserve"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 xml:space="preserve">T. Markley</v>
          </cell>
          <cell r="D33">
            <v>14.5</v>
          </cell>
        </row>
        <row r="34">
          <cell r="A34" t="str">
            <v>521</v>
          </cell>
          <cell r="B34" t="str">
            <v xml:space="preserve">A. Cossgrove</v>
          </cell>
          <cell r="D34">
            <v>14.5</v>
          </cell>
        </row>
        <row r="35">
          <cell r="A35" t="str">
            <v>621</v>
          </cell>
          <cell r="B35" t="str">
            <v xml:space="preserve">K. Gerber</v>
          </cell>
          <cell r="D35">
            <v>14.5</v>
          </cell>
        </row>
        <row r="36">
          <cell r="A36" t="str">
            <v>821</v>
          </cell>
          <cell r="B36" t="str">
            <v xml:space="preserve">B. Howe</v>
          </cell>
          <cell r="D36">
            <v>14.5</v>
          </cell>
        </row>
        <row r="37">
          <cell r="A37" t="str">
            <v>721</v>
          </cell>
          <cell r="B37" t="str">
            <v xml:space="preserve">H. Komarck</v>
          </cell>
          <cell r="D37">
            <v>14.5</v>
          </cell>
        </row>
        <row r="41">
          <cell r="A41">
            <v>306</v>
          </cell>
          <cell r="B41" t="str">
            <v xml:space="preserve">D. Craig F1</v>
          </cell>
        </row>
        <row r="44">
          <cell r="A44">
            <v>394</v>
          </cell>
          <cell r="B44" t="str">
            <v xml:space="preserve">C. Wolf F2</v>
          </cell>
        </row>
        <row r="47">
          <cell r="A47">
            <v>195</v>
          </cell>
          <cell r="B47" t="str">
            <v xml:space="preserve">T. Franklin - F12</v>
          </cell>
          <cell r="D47">
            <v>27.48</v>
          </cell>
        </row>
        <row r="48">
          <cell r="A48">
            <v>509</v>
          </cell>
          <cell r="B48" t="str">
            <v xml:space="preserve">B. Ehrman - F13</v>
          </cell>
          <cell r="D48">
            <v>27.48</v>
          </cell>
        </row>
        <row r="49">
          <cell r="A49">
            <v>213</v>
          </cell>
          <cell r="B49" t="str">
            <v xml:space="preserve">R. Stahly - F14</v>
          </cell>
          <cell r="D49">
            <v>27.48</v>
          </cell>
        </row>
        <row r="50">
          <cell r="A50">
            <v>615</v>
          </cell>
          <cell r="B50" t="str">
            <v xml:space="preserve">J. Platt - F15</v>
          </cell>
          <cell r="D50">
            <v>27.48</v>
          </cell>
        </row>
        <row r="51">
          <cell r="A51" t="str">
            <v>215</v>
          </cell>
          <cell r="B51" t="str">
            <v xml:space="preserve">D.Zoda - F16</v>
          </cell>
          <cell r="D51">
            <v>27.48</v>
          </cell>
        </row>
        <row r="52">
          <cell r="A52" t="str">
            <v>120</v>
          </cell>
          <cell r="B52" t="str">
            <v xml:space="preserve">T. Elzey - F17</v>
          </cell>
          <cell r="D52">
            <v>27.48</v>
          </cell>
        </row>
        <row r="53">
          <cell r="A53">
            <v>520</v>
          </cell>
          <cell r="B53" t="str">
            <v xml:space="preserve">A. Hannie - F18</v>
          </cell>
          <cell r="D53">
            <v>27.48</v>
          </cell>
        </row>
        <row r="55">
          <cell r="A55">
            <v>190</v>
          </cell>
          <cell r="B55" t="str">
            <v xml:space="preserve">K. Osborn</v>
          </cell>
        </row>
        <row r="56">
          <cell r="A56">
            <v>204</v>
          </cell>
          <cell r="B56" t="str">
            <v xml:space="preserve"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howOutlineSymbols="1" summaryBelow="1" summaryRight="1"/>
    <pageSetUpPr autoPageBreaks="1" fitToPage="0"/>
  </sheetPr>
  <sheetViews>
    <sheetView workbookViewId="0" zoomScale="100">
      <selection activeCell="G39" activeCellId="0" sqref="G39"/>
    </sheetView>
  </sheetViews>
  <sheetFormatPr defaultColWidth="9.140625" defaultRowHeight="14.25"/>
  <cols>
    <col bestFit="1" min="1" max="3" style="1" width="9.140625"/>
    <col bestFit="1" min="4" max="4" style="2" width="9.140625"/>
    <col bestFit="1" min="5" max="16384" style="1" width="9.140625"/>
  </cols>
  <sheetData>
    <row r="1">
      <c r="A1" s="3" t="s">
        <v>0</v>
      </c>
      <c r="B1" s="4"/>
      <c r="C1" s="4"/>
      <c r="D1" s="5"/>
      <c r="E1" s="6"/>
    </row>
    <row r="2">
      <c r="A2" s="7" t="s">
        <v>1</v>
      </c>
      <c r="B2" s="7" t="s">
        <v>2</v>
      </c>
      <c r="C2" s="7"/>
      <c r="D2" s="2">
        <v>27.420000000000002</v>
      </c>
      <c r="E2" s="8" t="s">
        <v>3</v>
      </c>
    </row>
    <row r="3">
      <c r="A3" s="9">
        <v>203</v>
      </c>
      <c r="B3" s="9" t="s">
        <v>4</v>
      </c>
      <c r="C3" s="9"/>
      <c r="D3" s="10">
        <v>26.109999999999999</v>
      </c>
      <c r="E3" s="11"/>
    </row>
    <row r="4">
      <c r="A4" s="7">
        <v>413</v>
      </c>
      <c r="B4" s="7" t="s">
        <v>5</v>
      </c>
      <c r="C4" s="7"/>
      <c r="D4" s="2">
        <v>21.890000000000001</v>
      </c>
      <c r="E4" s="12"/>
      <c r="F4" s="7"/>
      <c r="G4" s="13"/>
      <c r="H4" s="13"/>
      <c r="I4" s="2"/>
    </row>
    <row r="5">
      <c r="A5" s="7" t="s">
        <v>6</v>
      </c>
      <c r="B5" s="7" t="s">
        <v>7</v>
      </c>
      <c r="C5" s="7"/>
      <c r="D5" s="2">
        <v>21.890000000000001</v>
      </c>
      <c r="E5" s="12"/>
      <c r="F5" s="7"/>
      <c r="G5" s="13"/>
      <c r="H5" s="13"/>
      <c r="I5" s="2"/>
    </row>
    <row r="6">
      <c r="A6" s="7">
        <v>716</v>
      </c>
      <c r="B6" s="7" t="s">
        <v>8</v>
      </c>
      <c r="C6" s="7"/>
      <c r="D6" s="2">
        <v>20.41</v>
      </c>
      <c r="E6" s="12"/>
      <c r="F6" s="7"/>
      <c r="G6" s="13"/>
      <c r="H6" s="13"/>
      <c r="I6" s="2"/>
    </row>
    <row r="7">
      <c r="A7" s="7" t="s">
        <v>9</v>
      </c>
      <c r="B7" s="7" t="s">
        <v>10</v>
      </c>
      <c r="C7" s="7"/>
      <c r="D7" s="2">
        <v>18.66</v>
      </c>
      <c r="E7" s="14" t="s">
        <v>11</v>
      </c>
      <c r="F7" s="7"/>
      <c r="G7" s="13"/>
      <c r="H7" s="13"/>
      <c r="I7" s="2"/>
    </row>
    <row r="8">
      <c r="A8" s="7" t="s">
        <v>12</v>
      </c>
      <c r="B8" s="7" t="s">
        <v>13</v>
      </c>
      <c r="C8" s="7"/>
      <c r="D8" s="2">
        <v>18.66</v>
      </c>
      <c r="E8" s="14"/>
      <c r="F8" s="7"/>
    </row>
    <row r="9">
      <c r="A9" s="13" t="s">
        <v>14</v>
      </c>
      <c r="B9" s="15" t="s">
        <v>15</v>
      </c>
      <c r="C9" s="15"/>
      <c r="D9" s="2">
        <v>18.66</v>
      </c>
      <c r="E9" s="14"/>
      <c r="F9" s="7"/>
      <c r="G9" s="13"/>
      <c r="H9" s="13"/>
      <c r="I9" s="2"/>
    </row>
    <row r="10">
      <c r="A10" s="13" t="s">
        <v>16</v>
      </c>
      <c r="B10" s="7" t="s">
        <v>17</v>
      </c>
      <c r="C10" s="7"/>
      <c r="D10" s="2">
        <v>16.449999999999999</v>
      </c>
      <c r="E10" s="14"/>
      <c r="F10" s="13"/>
      <c r="G10" s="13"/>
      <c r="H10" s="13"/>
      <c r="I10" s="2"/>
    </row>
    <row r="11">
      <c r="A11" s="13" t="s">
        <v>18</v>
      </c>
      <c r="B11" s="7" t="s">
        <v>19</v>
      </c>
      <c r="C11" s="7"/>
      <c r="D11" s="2">
        <v>16.449999999999999</v>
      </c>
      <c r="E11" s="16"/>
      <c r="F11" s="13"/>
      <c r="G11" s="17"/>
      <c r="H11" s="13"/>
      <c r="I11" s="2"/>
    </row>
    <row r="12">
      <c r="A12" s="18"/>
      <c r="B12" s="19"/>
      <c r="C12" s="19"/>
      <c r="D12" s="5"/>
      <c r="E12" s="20"/>
      <c r="F12" s="7"/>
      <c r="G12" s="13"/>
      <c r="H12" s="13"/>
      <c r="I12" s="2"/>
    </row>
    <row r="13">
      <c r="A13" s="7" t="s">
        <v>20</v>
      </c>
      <c r="B13" s="7" t="s">
        <v>21</v>
      </c>
      <c r="C13" s="7"/>
      <c r="D13" s="2">
        <v>26.109999999999999</v>
      </c>
      <c r="E13" s="8"/>
      <c r="F13" s="7"/>
      <c r="G13" s="7"/>
      <c r="H13" s="13"/>
      <c r="I13" s="13"/>
      <c r="J13" s="2"/>
    </row>
    <row r="14">
      <c r="A14" s="7" t="s">
        <v>22</v>
      </c>
      <c r="B14" s="7" t="s">
        <v>23</v>
      </c>
      <c r="C14" s="7"/>
      <c r="D14" s="2">
        <v>20.41</v>
      </c>
      <c r="E14" s="14"/>
      <c r="F14" s="7"/>
      <c r="G14" s="7"/>
      <c r="H14" s="13"/>
      <c r="I14" s="13"/>
      <c r="J14" s="2"/>
    </row>
    <row r="15">
      <c r="A15" s="7">
        <v>406</v>
      </c>
      <c r="B15" s="7" t="s">
        <v>24</v>
      </c>
      <c r="C15" s="7"/>
      <c r="D15" s="2">
        <v>23.399999999999999</v>
      </c>
      <c r="E15" s="14"/>
      <c r="F15" s="7"/>
      <c r="G15" s="7"/>
      <c r="H15" s="13"/>
      <c r="I15" s="13"/>
      <c r="J15" s="2"/>
    </row>
    <row r="16">
      <c r="A16" s="7" t="s">
        <v>25</v>
      </c>
      <c r="B16" s="7" t="s">
        <v>26</v>
      </c>
      <c r="C16" s="7"/>
      <c r="D16" s="2">
        <v>23.399999999999999</v>
      </c>
      <c r="E16" s="14"/>
      <c r="F16" s="7"/>
      <c r="G16" s="7"/>
      <c r="H16" s="13"/>
      <c r="I16" s="13"/>
      <c r="J16" s="2"/>
    </row>
    <row r="17">
      <c r="A17" s="7" t="s">
        <v>27</v>
      </c>
      <c r="B17" s="7" t="s">
        <v>28</v>
      </c>
      <c r="C17" s="7"/>
      <c r="D17" s="2">
        <v>18.66</v>
      </c>
      <c r="E17" s="14" t="s">
        <v>29</v>
      </c>
      <c r="F17" s="7"/>
      <c r="G17" s="7"/>
      <c r="H17" s="13"/>
      <c r="I17" s="13"/>
      <c r="J17" s="2"/>
    </row>
    <row r="18">
      <c r="A18" s="7" t="s">
        <v>30</v>
      </c>
      <c r="B18" s="7" t="s">
        <v>31</v>
      </c>
      <c r="C18" s="7"/>
      <c r="D18" s="2">
        <v>18.66</v>
      </c>
      <c r="E18" s="14"/>
      <c r="F18" s="7"/>
      <c r="G18" s="7"/>
      <c r="H18" s="13"/>
      <c r="I18" s="13"/>
      <c r="J18" s="2"/>
    </row>
    <row r="19">
      <c r="A19" s="7" t="s">
        <v>32</v>
      </c>
      <c r="B19" s="7" t="s">
        <v>33</v>
      </c>
      <c r="C19" s="7"/>
      <c r="D19" s="2">
        <v>18.66</v>
      </c>
      <c r="E19" s="14"/>
      <c r="F19" s="13"/>
      <c r="G19" s="13"/>
      <c r="H19" s="13"/>
      <c r="I19" s="2"/>
    </row>
    <row r="20">
      <c r="A20" s="7" t="s">
        <v>34</v>
      </c>
      <c r="B20" s="7" t="s">
        <v>35</v>
      </c>
      <c r="C20" s="7"/>
      <c r="D20" s="2">
        <v>16.449999999999999</v>
      </c>
      <c r="E20" s="14"/>
      <c r="F20" s="7"/>
      <c r="G20" s="7"/>
      <c r="H20" s="13"/>
      <c r="I20" s="13"/>
      <c r="J20" s="2"/>
    </row>
    <row r="21">
      <c r="A21" s="13" t="s">
        <v>36</v>
      </c>
      <c r="B21" s="7" t="s">
        <v>37</v>
      </c>
      <c r="C21" s="7"/>
      <c r="D21" s="2">
        <v>16.449999999999999</v>
      </c>
      <c r="E21" s="16"/>
      <c r="F21" s="7"/>
      <c r="G21" s="13"/>
      <c r="H21" s="13"/>
      <c r="I21" s="2"/>
    </row>
    <row r="22">
      <c r="A22" s="18"/>
      <c r="B22" s="19"/>
      <c r="C22" s="19"/>
      <c r="D22" s="5"/>
      <c r="E22" s="20"/>
      <c r="F22" s="7"/>
      <c r="G22" s="7"/>
      <c r="H22" s="13"/>
      <c r="I22" s="13"/>
      <c r="J22" s="2"/>
    </row>
    <row r="23">
      <c r="A23" s="7">
        <v>211</v>
      </c>
      <c r="B23" s="7" t="s">
        <v>38</v>
      </c>
      <c r="C23" s="7"/>
      <c r="D23" s="2">
        <v>26.109999999999999</v>
      </c>
      <c r="E23" s="8"/>
      <c r="F23" s="7"/>
      <c r="G23" s="7"/>
      <c r="H23" s="13"/>
      <c r="I23" s="13"/>
      <c r="J23" s="2"/>
    </row>
    <row r="24">
      <c r="A24" s="7" t="s">
        <v>39</v>
      </c>
      <c r="B24" s="7" t="s">
        <v>40</v>
      </c>
      <c r="C24" s="7"/>
      <c r="D24" s="2">
        <v>23.399999999999999</v>
      </c>
      <c r="E24" s="14"/>
      <c r="F24" s="7"/>
      <c r="G24" s="7"/>
      <c r="H24" s="13"/>
      <c r="I24" s="13"/>
      <c r="J24" s="2"/>
    </row>
    <row r="25">
      <c r="A25" s="7">
        <v>385</v>
      </c>
      <c r="B25" s="7" t="s">
        <v>41</v>
      </c>
      <c r="C25" s="7"/>
      <c r="D25" s="2">
        <v>23.399999999999999</v>
      </c>
      <c r="E25" s="14"/>
      <c r="F25" s="7"/>
      <c r="G25" s="7"/>
      <c r="H25" s="13"/>
      <c r="I25" s="13"/>
      <c r="J25" s="2"/>
    </row>
    <row r="26">
      <c r="A26" s="7" t="s">
        <v>42</v>
      </c>
      <c r="B26" s="7" t="s">
        <v>43</v>
      </c>
      <c r="C26" s="7"/>
      <c r="D26" s="2">
        <v>16.449999999999999</v>
      </c>
      <c r="E26" s="14"/>
      <c r="F26" s="7"/>
      <c r="G26" s="7"/>
      <c r="H26" s="13"/>
      <c r="I26" s="13"/>
      <c r="J26" s="2"/>
    </row>
    <row r="27">
      <c r="A27" s="7" t="s">
        <v>44</v>
      </c>
      <c r="B27" s="7" t="s">
        <v>45</v>
      </c>
      <c r="C27" s="7"/>
      <c r="D27" s="2">
        <v>20.41</v>
      </c>
      <c r="E27" s="14" t="s">
        <v>46</v>
      </c>
      <c r="F27" s="7"/>
      <c r="G27" s="7"/>
      <c r="H27" s="13"/>
      <c r="I27" s="13"/>
      <c r="J27" s="2"/>
    </row>
    <row r="28">
      <c r="A28" s="7" t="s">
        <v>47</v>
      </c>
      <c r="B28" s="7" t="s">
        <v>48</v>
      </c>
      <c r="C28" s="7"/>
      <c r="D28" s="2">
        <v>20.41</v>
      </c>
      <c r="E28" s="14"/>
      <c r="F28" s="13"/>
      <c r="G28" s="13"/>
      <c r="H28" s="13"/>
      <c r="I28" s="13"/>
      <c r="J28" s="2"/>
    </row>
    <row r="29">
      <c r="A29" s="7" t="s">
        <v>49</v>
      </c>
      <c r="B29" s="7" t="s">
        <v>50</v>
      </c>
      <c r="C29" s="7"/>
      <c r="D29" s="2">
        <v>16.449999999999999</v>
      </c>
      <c r="E29" s="14"/>
      <c r="F29" s="13"/>
      <c r="G29" s="17"/>
      <c r="H29" s="17"/>
      <c r="I29" s="2"/>
    </row>
    <row r="30">
      <c r="A30" s="13" t="s">
        <v>51</v>
      </c>
      <c r="B30" s="7" t="s">
        <v>52</v>
      </c>
      <c r="C30" s="7"/>
      <c r="D30" s="2">
        <v>16.449999999999999</v>
      </c>
      <c r="E30" s="12"/>
      <c r="F30" s="7"/>
      <c r="G30" s="13"/>
      <c r="H30" s="13"/>
      <c r="I30" s="2"/>
    </row>
    <row r="31">
      <c r="A31" s="13" t="s">
        <v>53</v>
      </c>
      <c r="B31" s="7" t="s">
        <v>54</v>
      </c>
      <c r="C31" s="7"/>
      <c r="D31" s="2">
        <v>0</v>
      </c>
      <c r="E31" s="12"/>
      <c r="F31" s="7"/>
      <c r="G31" s="13"/>
      <c r="H31" s="13"/>
      <c r="I31" s="2"/>
    </row>
    <row r="32">
      <c r="A32" s="18"/>
      <c r="B32" s="19"/>
      <c r="C32" s="19"/>
      <c r="D32" s="5"/>
      <c r="E32" s="21"/>
      <c r="F32" s="7"/>
      <c r="G32" s="13"/>
      <c r="H32" s="13"/>
      <c r="I32" s="2"/>
    </row>
    <row r="33" ht="15" customHeight="1">
      <c r="A33" s="13" t="s">
        <v>55</v>
      </c>
      <c r="B33" s="7" t="s">
        <v>56</v>
      </c>
      <c r="C33" s="7"/>
      <c r="D33" s="2">
        <v>14.5</v>
      </c>
      <c r="E33" s="22" t="s">
        <v>57</v>
      </c>
      <c r="F33" s="7"/>
      <c r="G33" s="13"/>
      <c r="H33" s="13"/>
      <c r="I33" s="2"/>
    </row>
    <row r="34">
      <c r="A34" s="13" t="s">
        <v>58</v>
      </c>
      <c r="B34" s="7" t="s">
        <v>59</v>
      </c>
      <c r="C34" s="7"/>
      <c r="D34" s="2">
        <v>14.5</v>
      </c>
      <c r="E34" s="23"/>
      <c r="F34" s="7"/>
      <c r="G34" s="13"/>
      <c r="H34" s="13"/>
      <c r="I34" s="2"/>
    </row>
    <row r="35">
      <c r="A35" s="13" t="s">
        <v>60</v>
      </c>
      <c r="B35" s="7" t="s">
        <v>61</v>
      </c>
      <c r="C35" s="7"/>
      <c r="D35" s="2">
        <v>14.5</v>
      </c>
      <c r="E35" s="23"/>
      <c r="F35" s="7"/>
      <c r="G35" s="13"/>
      <c r="H35" s="13"/>
      <c r="I35" s="2"/>
    </row>
    <row r="36">
      <c r="A36" s="13" t="s">
        <v>62</v>
      </c>
      <c r="B36" s="7" t="s">
        <v>63</v>
      </c>
      <c r="C36" s="7"/>
      <c r="D36" s="2">
        <v>14.5</v>
      </c>
      <c r="E36" s="23"/>
      <c r="F36" s="7"/>
      <c r="G36" s="13"/>
      <c r="H36" s="13"/>
      <c r="I36" s="2"/>
    </row>
    <row r="37">
      <c r="A37" s="13" t="s">
        <v>64</v>
      </c>
      <c r="B37" s="7" t="s">
        <v>65</v>
      </c>
      <c r="C37" s="7"/>
      <c r="D37" s="2">
        <v>14.5</v>
      </c>
      <c r="E37" s="23"/>
      <c r="F37" s="7"/>
      <c r="G37" s="13"/>
      <c r="H37" s="13"/>
      <c r="I37" s="2"/>
    </row>
    <row r="38">
      <c r="A38" s="24"/>
      <c r="B38" s="9"/>
      <c r="C38" s="9"/>
      <c r="D38" s="10"/>
      <c r="E38" s="25"/>
      <c r="F38" s="7"/>
      <c r="G38" s="13"/>
      <c r="H38" s="13"/>
      <c r="I38" s="2"/>
    </row>
    <row r="39">
      <c r="A39" s="13"/>
      <c r="B39" s="7"/>
      <c r="C39" s="7"/>
      <c r="F39" s="7"/>
      <c r="G39" s="13"/>
      <c r="H39" s="13"/>
      <c r="I39" s="2"/>
    </row>
    <row r="40">
      <c r="A40" s="13"/>
      <c r="B40" s="26" t="s">
        <v>66</v>
      </c>
      <c r="C40" s="13"/>
      <c r="F40" s="7"/>
      <c r="G40" s="13"/>
      <c r="H40" s="13"/>
      <c r="I40" s="2"/>
    </row>
    <row r="41">
      <c r="A41" s="7">
        <v>306</v>
      </c>
      <c r="B41" s="7" t="s">
        <v>67</v>
      </c>
      <c r="C41" s="7"/>
      <c r="F41" s="13"/>
      <c r="G41" s="13"/>
      <c r="H41" s="13"/>
      <c r="I41" s="2"/>
    </row>
    <row r="42">
      <c r="A42" s="13"/>
      <c r="B42" s="13"/>
      <c r="C42" s="13"/>
    </row>
    <row r="43">
      <c r="A43" s="13"/>
      <c r="B43" s="26" t="s">
        <v>68</v>
      </c>
      <c r="C43" s="13"/>
    </row>
    <row r="44">
      <c r="A44" s="7">
        <v>394</v>
      </c>
      <c r="B44" s="7" t="s">
        <v>69</v>
      </c>
      <c r="C44" s="7"/>
    </row>
    <row r="45">
      <c r="A45" s="13"/>
      <c r="B45" s="13"/>
      <c r="C45" s="13"/>
    </row>
    <row r="46">
      <c r="A46" s="13"/>
      <c r="B46" s="26" t="s">
        <v>70</v>
      </c>
      <c r="C46" s="13"/>
    </row>
    <row r="47">
      <c r="A47" s="7">
        <v>195</v>
      </c>
      <c r="B47" s="7" t="s">
        <v>71</v>
      </c>
      <c r="C47" s="7"/>
      <c r="D47" s="2">
        <v>27.48</v>
      </c>
    </row>
    <row r="48">
      <c r="A48" s="7">
        <v>509</v>
      </c>
      <c r="B48" s="7" t="s">
        <v>72</v>
      </c>
      <c r="C48" s="7"/>
      <c r="D48" s="2">
        <v>27.48</v>
      </c>
    </row>
    <row r="49">
      <c r="A49" s="7">
        <v>213</v>
      </c>
      <c r="B49" s="7" t="s">
        <v>73</v>
      </c>
      <c r="C49" s="7"/>
      <c r="D49" s="2">
        <v>27.48</v>
      </c>
    </row>
    <row r="50">
      <c r="A50" s="7">
        <v>615</v>
      </c>
      <c r="B50" s="7" t="s">
        <v>74</v>
      </c>
      <c r="C50" s="7"/>
      <c r="D50" s="2">
        <v>27.48</v>
      </c>
    </row>
    <row r="51">
      <c r="A51" s="7" t="s">
        <v>75</v>
      </c>
      <c r="B51" s="7" t="s">
        <v>76</v>
      </c>
      <c r="C51" s="7"/>
      <c r="D51" s="2">
        <v>27.48</v>
      </c>
    </row>
    <row r="52">
      <c r="A52" s="7" t="s">
        <v>77</v>
      </c>
      <c r="B52" s="7" t="s">
        <v>78</v>
      </c>
      <c r="C52" s="7"/>
      <c r="D52" s="2">
        <v>27.48</v>
      </c>
    </row>
    <row r="53">
      <c r="A53" s="27">
        <v>520</v>
      </c>
      <c r="B53" s="1" t="s">
        <v>79</v>
      </c>
      <c r="D53" s="2">
        <v>27.48</v>
      </c>
    </row>
    <row r="54">
      <c r="A54" s="7"/>
      <c r="B54" s="28" t="s">
        <v>80</v>
      </c>
      <c r="C54" s="13"/>
    </row>
    <row r="55">
      <c r="A55" s="7">
        <v>190</v>
      </c>
      <c r="B55" s="7" t="s">
        <v>81</v>
      </c>
      <c r="C55" s="7"/>
      <c r="D55" s="2">
        <v>23.399999999999999</v>
      </c>
    </row>
    <row r="56">
      <c r="A56" s="7">
        <v>204</v>
      </c>
      <c r="B56" s="7" t="s">
        <v>82</v>
      </c>
      <c r="C56" s="7"/>
      <c r="D56" s="2">
        <v>23.399999999999999</v>
      </c>
    </row>
    <row r="57">
      <c r="A57" s="7"/>
      <c r="B57" s="7"/>
      <c r="C57" s="13"/>
    </row>
    <row r="58">
      <c r="A58" s="7"/>
      <c r="B58" s="7"/>
      <c r="C58" s="13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</sheetData>
  <mergeCells count="43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B25:C25"/>
    <mergeCell ref="B26:C26"/>
    <mergeCell ref="B27:C27"/>
    <mergeCell ref="B28:C28"/>
    <mergeCell ref="B30:C30"/>
    <mergeCell ref="B31:C31"/>
    <mergeCell ref="B33:C33"/>
    <mergeCell ref="E33:E37"/>
    <mergeCell ref="B34:C34"/>
    <mergeCell ref="B35:C35"/>
    <mergeCell ref="B36:C36"/>
    <mergeCell ref="B37:C37"/>
    <mergeCell ref="B41:C41"/>
    <mergeCell ref="B44:C44"/>
    <mergeCell ref="B47:C47"/>
    <mergeCell ref="B48:C48"/>
    <mergeCell ref="B49:C49"/>
    <mergeCell ref="B50:C50"/>
    <mergeCell ref="B51:C51"/>
    <mergeCell ref="B52:C52"/>
    <mergeCell ref="B55:C55"/>
    <mergeCell ref="B56:C5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100" useFirstPageNumber="0" usePrinterDefaults="1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A1" activeCellId="0" sqref="A1:R79"/>
    </sheetView>
  </sheetViews>
  <sheetFormatPr defaultRowHeight="14.25"/>
  <cols>
    <col bestFit="1" customWidth="1" min="12" max="12" width="15"/>
    <col bestFit="1" customWidth="1" min="13" max="13" width="2.7109375"/>
  </cols>
  <sheetData>
    <row r="1" ht="27" customHeight="1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6.5" customHeight="1">
      <c r="O2" s="30" t="s">
        <v>84</v>
      </c>
      <c r="P2" s="31"/>
      <c r="Q2" s="31"/>
      <c r="R2" s="32"/>
    </row>
    <row r="3" ht="16.5" customHeight="1">
      <c r="A3" s="33" t="s">
        <v>85</v>
      </c>
      <c r="B3" s="34">
        <v>569</v>
      </c>
      <c r="C3" s="35" t="s">
        <v>86</v>
      </c>
      <c r="D3" s="36">
        <v>44495</v>
      </c>
      <c r="E3" s="35" t="s">
        <v>87</v>
      </c>
      <c r="F3" s="34" t="s">
        <v>46</v>
      </c>
      <c r="G3" s="35" t="s">
        <v>88</v>
      </c>
      <c r="H3" s="34">
        <v>16</v>
      </c>
      <c r="I3" s="35" t="s">
        <v>89</v>
      </c>
      <c r="J3" s="34">
        <v>13</v>
      </c>
      <c r="K3" s="35" t="s">
        <v>90</v>
      </c>
      <c r="L3" s="37">
        <v>16</v>
      </c>
      <c r="M3" s="38"/>
      <c r="N3" s="39" t="s">
        <v>91</v>
      </c>
      <c r="O3" s="40"/>
      <c r="Q3" s="41"/>
      <c r="R3" s="15" t="s">
        <v>92</v>
      </c>
    </row>
    <row r="4" ht="16.5" customHeight="1">
      <c r="A4" s="1"/>
      <c r="B4" s="42" t="s">
        <v>93</v>
      </c>
      <c r="C4" s="42"/>
      <c r="D4" s="42"/>
      <c r="E4" s="43" t="s">
        <v>94</v>
      </c>
      <c r="F4" s="44"/>
      <c r="G4" s="43" t="s">
        <v>95</v>
      </c>
      <c r="H4" s="44">
        <v>1</v>
      </c>
      <c r="I4" s="1"/>
      <c r="J4" s="1"/>
      <c r="K4" s="1"/>
      <c r="N4" s="39" t="s">
        <v>96</v>
      </c>
      <c r="O4" s="45"/>
      <c r="Q4" s="45"/>
      <c r="R4" s="46" t="s">
        <v>97</v>
      </c>
    </row>
    <row r="5" ht="16.5" customHeight="1">
      <c r="A5" s="1" t="s">
        <v>98</v>
      </c>
      <c r="B5" s="47">
        <v>930</v>
      </c>
      <c r="C5" s="35" t="s">
        <v>99</v>
      </c>
      <c r="D5" s="47"/>
      <c r="E5" s="48" t="s">
        <v>100</v>
      </c>
      <c r="F5" s="47">
        <v>930</v>
      </c>
      <c r="G5" s="48" t="s">
        <v>101</v>
      </c>
      <c r="H5" s="47">
        <v>1010</v>
      </c>
      <c r="I5" s="35" t="s">
        <v>102</v>
      </c>
      <c r="J5" s="47"/>
      <c r="K5" s="48" t="s">
        <v>103</v>
      </c>
      <c r="L5" s="49">
        <v>1010</v>
      </c>
      <c r="N5" s="39" t="s">
        <v>104</v>
      </c>
      <c r="O5" s="45"/>
      <c r="Q5" s="50"/>
      <c r="R5" s="46" t="s">
        <v>105</v>
      </c>
    </row>
    <row r="6" ht="16.5" customHeight="1">
      <c r="A6" s="42" t="s">
        <v>106</v>
      </c>
      <c r="B6" s="42"/>
      <c r="C6" s="42"/>
      <c r="D6" s="42"/>
      <c r="E6" s="43" t="s">
        <v>94</v>
      </c>
      <c r="F6" s="44">
        <v>1</v>
      </c>
      <c r="G6" s="43" t="s">
        <v>95</v>
      </c>
      <c r="H6" s="44"/>
      <c r="K6" s="51"/>
      <c r="L6" s="52"/>
      <c r="N6" s="39" t="s">
        <v>107</v>
      </c>
      <c r="O6" s="45"/>
      <c r="Q6" s="53"/>
      <c r="R6" s="46" t="s">
        <v>108</v>
      </c>
    </row>
    <row r="7" ht="16.5" customHeight="1">
      <c r="A7" s="1" t="s">
        <v>109</v>
      </c>
      <c r="B7" s="34" t="s">
        <v>110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N7" s="55" t="s">
        <v>111</v>
      </c>
      <c r="O7" s="38"/>
      <c r="P7" s="56"/>
      <c r="Q7" s="38"/>
    </row>
    <row r="8" ht="16.5" customHeight="1">
      <c r="A8" s="1" t="s">
        <v>112</v>
      </c>
      <c r="B8" s="34">
        <v>1</v>
      </c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7"/>
      <c r="P8" s="39">
        <v>901</v>
      </c>
      <c r="Q8" s="57"/>
    </row>
    <row r="9" ht="16.5" customHeight="1">
      <c r="A9" s="58"/>
      <c r="B9" s="58"/>
      <c r="C9" s="59"/>
      <c r="D9" s="59"/>
      <c r="E9" s="59"/>
      <c r="F9" s="59"/>
      <c r="G9" s="59"/>
      <c r="H9" s="59"/>
      <c r="I9" s="59"/>
      <c r="J9" s="59"/>
      <c r="K9" s="59"/>
      <c r="L9" s="58"/>
      <c r="M9" s="58"/>
      <c r="N9" s="58"/>
      <c r="O9" s="58"/>
      <c r="P9" s="58"/>
      <c r="Q9" s="58"/>
    </row>
    <row r="10" ht="16.5" customHeight="1">
      <c r="A10" s="60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61" t="s">
        <v>115</v>
      </c>
      <c r="L10" s="61"/>
      <c r="R10" s="62"/>
    </row>
    <row r="11" ht="16.5" customHeight="1">
      <c r="A11" s="63" t="s">
        <v>116</v>
      </c>
      <c r="B11" s="64" t="s">
        <v>117</v>
      </c>
      <c r="C11" s="64" t="s">
        <v>118</v>
      </c>
      <c r="D11" s="63" t="s">
        <v>119</v>
      </c>
      <c r="E11" s="1"/>
      <c r="F11" s="65" t="s">
        <v>120</v>
      </c>
      <c r="G11" s="66"/>
      <c r="H11" s="67"/>
      <c r="I11" s="68" t="s">
        <v>121</v>
      </c>
      <c r="J11" s="68" t="s">
        <v>122</v>
      </c>
      <c r="L11" s="65" t="s">
        <v>123</v>
      </c>
      <c r="M11" s="66"/>
      <c r="N11" s="67"/>
      <c r="O11" s="68" t="s">
        <v>121</v>
      </c>
      <c r="P11" s="68" t="s">
        <v>122</v>
      </c>
    </row>
    <row r="12" ht="15.75">
      <c r="A12" s="69" t="s">
        <v>124</v>
      </c>
      <c r="B12" s="69" t="s">
        <v>125</v>
      </c>
      <c r="C12" s="70" t="s">
        <v>126</v>
      </c>
      <c r="D12" s="70" t="s">
        <v>127</v>
      </c>
      <c r="E12" s="1"/>
      <c r="F12" s="71" t="s">
        <v>128</v>
      </c>
      <c r="G12" s="71"/>
      <c r="H12" s="72">
        <v>90002</v>
      </c>
      <c r="I12" s="73"/>
      <c r="J12" s="73"/>
      <c r="L12" s="71" t="s">
        <v>129</v>
      </c>
      <c r="M12" s="71"/>
      <c r="N12" s="74">
        <v>90003</v>
      </c>
      <c r="O12" s="73"/>
      <c r="P12" s="73"/>
    </row>
    <row r="13" ht="16.5" customHeight="1">
      <c r="A13" s="69" t="s">
        <v>130</v>
      </c>
      <c r="B13" s="69" t="s">
        <v>131</v>
      </c>
      <c r="C13" s="69" t="s">
        <v>132</v>
      </c>
      <c r="D13" s="69" t="s">
        <v>133</v>
      </c>
      <c r="E13" s="1"/>
      <c r="F13" s="71" t="s">
        <v>134</v>
      </c>
      <c r="G13" s="71"/>
      <c r="H13" s="72">
        <v>90004</v>
      </c>
      <c r="I13" s="73"/>
      <c r="J13" s="73"/>
      <c r="L13" s="71" t="s">
        <v>135</v>
      </c>
      <c r="M13" s="71"/>
      <c r="N13" s="74">
        <v>90006</v>
      </c>
      <c r="O13" s="73"/>
      <c r="P13" s="73"/>
    </row>
    <row r="14" ht="16.5" customHeight="1">
      <c r="A14" s="69" t="s">
        <v>136</v>
      </c>
      <c r="B14" s="69" t="s">
        <v>137</v>
      </c>
      <c r="C14" s="69" t="s">
        <v>138</v>
      </c>
      <c r="D14" s="69"/>
      <c r="E14" s="1"/>
      <c r="F14" s="71" t="s">
        <v>139</v>
      </c>
      <c r="G14" s="71"/>
      <c r="H14" s="72">
        <v>90005</v>
      </c>
      <c r="I14" s="73"/>
      <c r="J14" s="73"/>
      <c r="L14" s="71" t="s">
        <v>140</v>
      </c>
      <c r="M14" s="71"/>
      <c r="N14" s="74" t="s">
        <v>141</v>
      </c>
      <c r="O14" s="73"/>
      <c r="P14" s="73"/>
    </row>
    <row r="15" ht="16.5" customHeight="1">
      <c r="A15" s="60" t="s">
        <v>142</v>
      </c>
      <c r="B15" s="38"/>
      <c r="C15" s="38"/>
      <c r="D15" s="38"/>
      <c r="E15" s="1"/>
      <c r="F15" s="71" t="s">
        <v>143</v>
      </c>
      <c r="G15" s="71"/>
      <c r="H15" s="74" t="s">
        <v>144</v>
      </c>
      <c r="I15" s="73"/>
      <c r="J15" s="73"/>
      <c r="L15" s="71" t="s">
        <v>145</v>
      </c>
      <c r="M15" s="71"/>
      <c r="N15" s="74" t="s">
        <v>146</v>
      </c>
      <c r="O15" s="73"/>
      <c r="P15" s="73"/>
    </row>
    <row r="16" ht="15.75" customHeight="1">
      <c r="A16" s="75" t="s">
        <v>147</v>
      </c>
      <c r="B16" s="76"/>
      <c r="C16" s="77" t="s">
        <v>148</v>
      </c>
      <c r="D16" s="78"/>
      <c r="E16" s="1"/>
      <c r="F16" s="71" t="s">
        <v>149</v>
      </c>
      <c r="G16" s="71"/>
      <c r="H16" s="74" t="s">
        <v>150</v>
      </c>
      <c r="I16" s="73"/>
      <c r="J16" s="73"/>
      <c r="L16" s="71" t="s">
        <v>151</v>
      </c>
      <c r="M16" s="71"/>
      <c r="N16" s="74" t="s">
        <v>152</v>
      </c>
      <c r="O16" s="73"/>
      <c r="P16" s="73"/>
    </row>
    <row r="17" ht="15.75" customHeight="1">
      <c r="A17" s="79" t="s">
        <v>153</v>
      </c>
      <c r="B17" s="80">
        <v>1</v>
      </c>
      <c r="C17" s="81" t="s">
        <v>153</v>
      </c>
      <c r="D17" s="82"/>
      <c r="E17" s="1"/>
      <c r="F17" s="71" t="s">
        <v>154</v>
      </c>
      <c r="G17" s="71"/>
      <c r="H17" s="74" t="s">
        <v>155</v>
      </c>
      <c r="I17" s="73"/>
      <c r="J17" s="73"/>
      <c r="L17" s="71" t="s">
        <v>156</v>
      </c>
      <c r="M17" s="71"/>
      <c r="N17" s="74" t="s">
        <v>157</v>
      </c>
      <c r="O17" s="73"/>
      <c r="P17" s="73"/>
    </row>
    <row r="18" ht="16.5" customHeight="1">
      <c r="A18" s="79" t="s">
        <v>158</v>
      </c>
      <c r="B18" s="80"/>
      <c r="C18" s="83" t="s">
        <v>158</v>
      </c>
      <c r="D18" s="82"/>
      <c r="E18" s="1"/>
      <c r="F18" s="1"/>
      <c r="I18" s="84"/>
      <c r="J18" s="85"/>
      <c r="P18" s="86"/>
    </row>
    <row r="19" ht="15.75">
      <c r="A19" s="87" t="s">
        <v>159</v>
      </c>
      <c r="B19" s="88"/>
      <c r="C19" s="88"/>
      <c r="D19" s="89"/>
      <c r="E19" s="90" t="s">
        <v>159</v>
      </c>
      <c r="F19" s="90"/>
      <c r="G19" s="90"/>
      <c r="H19" s="90"/>
      <c r="I19" s="91"/>
      <c r="J19" s="92"/>
      <c r="K19" s="58"/>
      <c r="L19" s="58"/>
      <c r="M19" s="58"/>
      <c r="N19" s="58"/>
      <c r="O19" s="58"/>
      <c r="P19" s="93"/>
      <c r="Q19" s="58"/>
    </row>
    <row r="20" ht="15.75">
      <c r="A20" s="94" t="s">
        <v>160</v>
      </c>
      <c r="B20" s="95"/>
      <c r="C20" s="95"/>
      <c r="D20" s="95" t="s">
        <v>161</v>
      </c>
      <c r="E20" s="95" t="s">
        <v>162</v>
      </c>
      <c r="F20" s="95" t="s">
        <v>163</v>
      </c>
      <c r="G20" s="95" t="s">
        <v>164</v>
      </c>
      <c r="H20" s="95" t="s">
        <v>165</v>
      </c>
      <c r="I20" s="95"/>
      <c r="J20" s="95" t="s">
        <v>166</v>
      </c>
      <c r="K20" s="96" t="s">
        <v>167</v>
      </c>
      <c r="L20" s="95" t="s">
        <v>168</v>
      </c>
      <c r="M20" s="97"/>
      <c r="N20" s="97"/>
      <c r="O20" s="95" t="s">
        <v>169</v>
      </c>
      <c r="Q20" s="97"/>
      <c r="R20" s="62"/>
    </row>
    <row r="21">
      <c r="A21" s="98" t="str">
        <f>[1]Pay!A2</f>
        <v>299</v>
      </c>
      <c r="B21" s="9" t="str">
        <f>[1]Pay!B2</f>
        <v xml:space="preserve">Capt.B. Mechling - F3</v>
      </c>
      <c r="C21" s="99"/>
      <c r="D21" s="100"/>
      <c r="E21" s="100"/>
      <c r="F21" s="100"/>
      <c r="G21" s="100"/>
      <c r="H21" s="101">
        <f>[1]Pay!D2</f>
        <v>27.420000000000002</v>
      </c>
      <c r="I21" s="100"/>
      <c r="J21" s="101">
        <f t="shared" ref="J21:J55" si="0">H21*K21*F21</f>
        <v>0</v>
      </c>
      <c r="K21" s="25">
        <f>F21*B8-O21</f>
        <v>0</v>
      </c>
      <c r="L21" s="102"/>
      <c r="M21" s="97"/>
      <c r="N21" s="97"/>
      <c r="O21" s="103"/>
      <c r="Q21" s="38"/>
    </row>
    <row r="22" ht="15" customHeight="1">
      <c r="A22" s="104">
        <f>[1]Pay!A3</f>
        <v>203</v>
      </c>
      <c r="B22" s="9" t="str">
        <f>[1]Pay!B3</f>
        <v xml:space="preserve">Capt. J. King - F6</v>
      </c>
      <c r="C22" s="99"/>
      <c r="D22" s="105"/>
      <c r="E22" s="100"/>
      <c r="F22" s="100"/>
      <c r="G22" s="100"/>
      <c r="H22" s="101">
        <f>[1]Pay!D3</f>
        <v>26.109999999999999</v>
      </c>
      <c r="I22" s="100"/>
      <c r="J22" s="101">
        <f t="shared" si="0"/>
        <v>0</v>
      </c>
      <c r="K22" s="25">
        <f>F22*B8-O22</f>
        <v>0</v>
      </c>
      <c r="L22" s="106" t="s">
        <v>11</v>
      </c>
      <c r="M22" s="97"/>
      <c r="N22" s="97"/>
      <c r="O22" s="103"/>
      <c r="Q22" s="38"/>
    </row>
    <row r="23" ht="15" customHeight="1">
      <c r="A23" s="104">
        <f>[1]Pay!A4</f>
        <v>413</v>
      </c>
      <c r="B23" s="7" t="str">
        <f>[1]Pay!B4</f>
        <v xml:space="preserve">Lt. J. Ehrman - F9</v>
      </c>
      <c r="C23" s="15"/>
      <c r="D23" s="107"/>
      <c r="E23" s="97"/>
      <c r="F23" s="97"/>
      <c r="G23" s="97"/>
      <c r="H23" s="108">
        <f>[1]Pay!D4</f>
        <v>21.890000000000001</v>
      </c>
      <c r="I23" s="97"/>
      <c r="J23" s="108">
        <f t="shared" si="0"/>
        <v>0</v>
      </c>
      <c r="K23" s="1">
        <f>F23*B8-O23</f>
        <v>0</v>
      </c>
      <c r="L23" s="109"/>
      <c r="M23" s="97"/>
      <c r="N23" s="97"/>
      <c r="O23" s="110"/>
      <c r="Q23" s="38"/>
    </row>
    <row r="24" ht="15" customHeight="1">
      <c r="A24" s="104" t="str">
        <f>[1]Pay!A5</f>
        <v>513</v>
      </c>
      <c r="B24" s="7" t="str">
        <f>[1]Pay!B5</f>
        <v xml:space="preserve">K. Morphew</v>
      </c>
      <c r="C24" s="15"/>
      <c r="D24" s="107"/>
      <c r="E24" s="97"/>
      <c r="F24" s="97"/>
      <c r="G24" s="97"/>
      <c r="H24" s="108">
        <f>[1]Pay!D5</f>
        <v>21.890000000000001</v>
      </c>
      <c r="I24" s="97"/>
      <c r="J24" s="108">
        <f t="shared" si="0"/>
        <v>0</v>
      </c>
      <c r="K24" s="1">
        <f>F24*B8-O24</f>
        <v>0</v>
      </c>
      <c r="L24" s="109"/>
      <c r="M24" s="97"/>
      <c r="N24" s="97"/>
      <c r="O24" s="110"/>
      <c r="Q24" s="38"/>
    </row>
    <row r="25" ht="15" customHeight="1">
      <c r="A25" s="104">
        <f>[1]Pay!A6</f>
        <v>716</v>
      </c>
      <c r="B25" s="7" t="str">
        <f>[1]Pay!B6</f>
        <v xml:space="preserve">B. Speidel</v>
      </c>
      <c r="C25" s="15"/>
      <c r="D25" s="107"/>
      <c r="E25" s="97"/>
      <c r="F25" s="97"/>
      <c r="G25" s="97"/>
      <c r="H25" s="108">
        <f>[1]Pay!D6</f>
        <v>20.41</v>
      </c>
      <c r="I25" s="97"/>
      <c r="J25" s="108">
        <f t="shared" si="0"/>
        <v>0</v>
      </c>
      <c r="K25" s="1">
        <f>F25*B8-O25</f>
        <v>0</v>
      </c>
      <c r="L25" s="109"/>
      <c r="M25" s="97"/>
      <c r="N25" s="111"/>
      <c r="O25" s="110"/>
      <c r="Q25" s="38"/>
    </row>
    <row r="26" ht="15" customHeight="1">
      <c r="A26" s="104" t="str">
        <f>[1]Pay!A7</f>
        <v>317</v>
      </c>
      <c r="B26" s="7" t="str">
        <f>[1]Pay!B7</f>
        <v xml:space="preserve">D. Moser</v>
      </c>
      <c r="C26" s="15"/>
      <c r="D26" s="107"/>
      <c r="E26" s="97"/>
      <c r="F26" s="97"/>
      <c r="G26" s="97"/>
      <c r="H26" s="108">
        <f>[1]Pay!D7</f>
        <v>18.66</v>
      </c>
      <c r="I26" s="97"/>
      <c r="J26" s="108">
        <f t="shared" si="0"/>
        <v>0</v>
      </c>
      <c r="K26" s="1">
        <f>F26*B8-O26</f>
        <v>0</v>
      </c>
      <c r="L26" s="109"/>
      <c r="M26" s="97"/>
      <c r="N26" s="111"/>
      <c r="O26" s="110"/>
      <c r="Q26" s="38"/>
    </row>
    <row r="27" ht="15" customHeight="1">
      <c r="A27" s="104" t="str">
        <f>[1]Pay!A8</f>
        <v>218</v>
      </c>
      <c r="B27" s="7" t="str">
        <f>[1]Pay!B8</f>
        <v xml:space="preserve">D. Fiscus</v>
      </c>
      <c r="C27" s="15"/>
      <c r="D27" s="107"/>
      <c r="E27" s="97"/>
      <c r="F27" s="97"/>
      <c r="G27" s="97"/>
      <c r="H27" s="108">
        <f>[1]Pay!D8</f>
        <v>18.66</v>
      </c>
      <c r="I27" s="97"/>
      <c r="J27" s="108">
        <f t="shared" si="0"/>
        <v>0</v>
      </c>
      <c r="K27" s="1">
        <f>F27*B8-O27</f>
        <v>0</v>
      </c>
      <c r="L27" s="109"/>
      <c r="M27" s="97"/>
      <c r="N27" s="111"/>
      <c r="O27" s="110"/>
      <c r="Q27" s="38"/>
    </row>
    <row r="28" ht="15" customHeight="1">
      <c r="A28" s="104" t="str">
        <f>[1]Pay!A9</f>
        <v>418</v>
      </c>
      <c r="B28" s="7" t="str">
        <f>[1]Pay!B9</f>
        <v xml:space="preserve">S. Gehring</v>
      </c>
      <c r="C28" s="15"/>
      <c r="D28" s="107"/>
      <c r="E28" s="97"/>
      <c r="F28" s="97"/>
      <c r="G28" s="97"/>
      <c r="H28" s="108">
        <f>[1]Pay!D9</f>
        <v>18.66</v>
      </c>
      <c r="I28" s="97"/>
      <c r="J28" s="108">
        <f t="shared" si="0"/>
        <v>0</v>
      </c>
      <c r="K28" s="1">
        <f>F28*B8-O28</f>
        <v>0</v>
      </c>
      <c r="L28" s="109"/>
      <c r="N28" s="111"/>
      <c r="O28" s="110"/>
    </row>
    <row r="29" ht="15" customHeight="1">
      <c r="A29" s="104" t="str">
        <f>[1]Pay!A10</f>
        <v>221</v>
      </c>
      <c r="B29" s="7" t="str">
        <f>[1]Pay!B10</f>
        <v xml:space="preserve">C. Harris</v>
      </c>
      <c r="C29" s="15"/>
      <c r="D29" s="107"/>
      <c r="E29" s="97"/>
      <c r="F29" s="97"/>
      <c r="G29" s="97"/>
      <c r="H29" s="108">
        <f>[1]Pay!D10</f>
        <v>16.449999999999999</v>
      </c>
      <c r="I29" s="97"/>
      <c r="J29" s="108">
        <f t="shared" si="0"/>
        <v>0</v>
      </c>
      <c r="K29" s="1">
        <f>F29*B8-O29</f>
        <v>0</v>
      </c>
      <c r="L29" s="109"/>
      <c r="O29" s="110"/>
    </row>
    <row r="30" ht="15" customHeight="1">
      <c r="A30" s="104" t="str">
        <f>[1]Pay!A11</f>
        <v>1021</v>
      </c>
      <c r="B30" s="7" t="str">
        <f>[1]Pay!B11</f>
        <v xml:space="preserve">E. Duffey</v>
      </c>
      <c r="C30" s="15"/>
      <c r="D30" s="107"/>
      <c r="E30" s="97"/>
      <c r="F30" s="97"/>
      <c r="G30" s="97"/>
      <c r="H30" s="108">
        <f>[1]Pay!D11</f>
        <v>16.449999999999999</v>
      </c>
      <c r="I30" s="97"/>
      <c r="J30" s="108">
        <f t="shared" si="0"/>
        <v>0</v>
      </c>
      <c r="K30" s="1">
        <f>F30*B8-O30</f>
        <v>0</v>
      </c>
      <c r="L30" s="112"/>
      <c r="O30" s="113"/>
    </row>
    <row r="31" ht="15" customHeight="1">
      <c r="A31" s="114" t="str">
        <f>[1]Pay!A13</f>
        <v>111</v>
      </c>
      <c r="B31" s="9" t="str">
        <f>[1]Pay!B13</f>
        <v xml:space="preserve">R. Crist - F4</v>
      </c>
      <c r="C31" s="99"/>
      <c r="D31" s="105" t="s">
        <v>168</v>
      </c>
      <c r="E31" s="100"/>
      <c r="F31" s="100"/>
      <c r="G31" s="100"/>
      <c r="H31" s="101">
        <f>[1]Pay!D13</f>
        <v>26.109999999999999</v>
      </c>
      <c r="I31" s="100"/>
      <c r="J31" s="101">
        <f t="shared" si="0"/>
        <v>0</v>
      </c>
      <c r="K31" s="25">
        <f>F31*B8-O31</f>
        <v>0</v>
      </c>
      <c r="L31" s="115" t="s">
        <v>29</v>
      </c>
      <c r="O31" s="103"/>
    </row>
    <row r="32" ht="15" customHeight="1">
      <c r="A32" s="104" t="str">
        <f>[1]Pay!A14</f>
        <v>115</v>
      </c>
      <c r="B32" s="7" t="str">
        <f>[1]Pay!B14</f>
        <v xml:space="preserve">Lt. J. Heckel - F10</v>
      </c>
      <c r="C32" s="15"/>
      <c r="D32" s="107"/>
      <c r="E32" s="97"/>
      <c r="F32" s="97"/>
      <c r="G32" s="97"/>
      <c r="H32" s="108">
        <f>[1]Pay!D14</f>
        <v>20.41</v>
      </c>
      <c r="I32" s="97"/>
      <c r="J32" s="108">
        <f t="shared" si="0"/>
        <v>0</v>
      </c>
      <c r="K32" s="1">
        <f>F32*B8-O32</f>
        <v>0</v>
      </c>
      <c r="L32" s="109"/>
      <c r="O32" s="110"/>
    </row>
    <row r="33" ht="15" customHeight="1">
      <c r="A33" s="104">
        <f>[1]Pay!A15</f>
        <v>406</v>
      </c>
      <c r="B33" s="7" t="str">
        <f>[1]Pay!B15</f>
        <v xml:space="preserve">D. Gerwig</v>
      </c>
      <c r="C33" s="15"/>
      <c r="D33" s="107"/>
      <c r="E33" s="97"/>
      <c r="F33" s="97"/>
      <c r="G33" s="97"/>
      <c r="H33" s="108">
        <f>[1]Pay!D15</f>
        <v>23.399999999999999</v>
      </c>
      <c r="I33" s="97"/>
      <c r="J33" s="108">
        <f t="shared" si="0"/>
        <v>0</v>
      </c>
      <c r="K33" s="1">
        <f>F33*B8-O33</f>
        <v>0</v>
      </c>
      <c r="L33" s="109"/>
      <c r="O33" s="110"/>
    </row>
    <row r="34" ht="15" customHeight="1">
      <c r="A34" s="104" t="str">
        <f>[1]Pay!A16</f>
        <v>409</v>
      </c>
      <c r="B34" s="7" t="str">
        <f>[1]Pay!B16</f>
        <v xml:space="preserve">S. Bennett</v>
      </c>
      <c r="C34" s="15"/>
      <c r="D34" s="107"/>
      <c r="E34" s="97"/>
      <c r="F34" s="97"/>
      <c r="G34" s="97"/>
      <c r="H34" s="108">
        <f>[1]Pay!D16</f>
        <v>23.399999999999999</v>
      </c>
      <c r="I34" s="97"/>
      <c r="J34" s="108">
        <f t="shared" si="0"/>
        <v>0</v>
      </c>
      <c r="K34" s="1">
        <f>F34*B8-O34</f>
        <v>0</v>
      </c>
      <c r="L34" s="109"/>
      <c r="O34" s="110"/>
    </row>
    <row r="35" ht="15" customHeight="1">
      <c r="A35" s="104" t="str">
        <f>[1]Pay!A17</f>
        <v>417</v>
      </c>
      <c r="B35" s="7" t="str">
        <f>[1]Pay!B17</f>
        <v xml:space="preserve">L. Eads</v>
      </c>
      <c r="C35" s="15"/>
      <c r="D35" s="107"/>
      <c r="E35" s="97"/>
      <c r="F35" s="97"/>
      <c r="G35" s="97"/>
      <c r="H35" s="108">
        <f>[1]Pay!D17</f>
        <v>18.66</v>
      </c>
      <c r="I35" s="97"/>
      <c r="J35" s="108">
        <f t="shared" si="0"/>
        <v>0</v>
      </c>
      <c r="K35" s="1">
        <f>F35*B8-O35</f>
        <v>0</v>
      </c>
      <c r="L35" s="109"/>
      <c r="O35" s="110"/>
    </row>
    <row r="36" ht="15" customHeight="1">
      <c r="A36" s="104" t="str">
        <f>[1]Pay!A18</f>
        <v>318</v>
      </c>
      <c r="B36" s="7" t="str">
        <f>[1]Pay!B18</f>
        <v xml:space="preserve">C. Rittmeyer</v>
      </c>
      <c r="C36" s="15"/>
      <c r="D36" s="107"/>
      <c r="E36" s="97"/>
      <c r="F36" s="97"/>
      <c r="G36" s="97"/>
      <c r="H36" s="108">
        <f>[1]Pay!D18</f>
        <v>18.66</v>
      </c>
      <c r="I36" s="97"/>
      <c r="J36" s="108">
        <f t="shared" si="0"/>
        <v>0</v>
      </c>
      <c r="K36" s="1">
        <f>F36*B8-O36</f>
        <v>0</v>
      </c>
      <c r="L36" s="109"/>
      <c r="M36" s="97"/>
      <c r="N36" s="97"/>
      <c r="O36" s="110"/>
      <c r="Q36" s="97"/>
    </row>
    <row r="37" ht="15" customHeight="1">
      <c r="A37" s="104" t="str">
        <f>[1]Pay!A19</f>
        <v>220</v>
      </c>
      <c r="B37" s="7" t="str">
        <f>[1]Pay!B19</f>
        <v xml:space="preserve">C. Herndon</v>
      </c>
      <c r="C37" s="15"/>
      <c r="D37" s="107"/>
      <c r="E37" s="97"/>
      <c r="F37" s="97"/>
      <c r="G37" s="97"/>
      <c r="H37" s="108">
        <f>[1]Pay!D19</f>
        <v>18.66</v>
      </c>
      <c r="I37" s="97"/>
      <c r="J37" s="108">
        <f t="shared" si="0"/>
        <v>0</v>
      </c>
      <c r="K37" s="1">
        <f>F37*B8-O37</f>
        <v>0</v>
      </c>
      <c r="L37" s="109"/>
      <c r="M37" s="97"/>
      <c r="N37" s="97"/>
      <c r="O37" s="110"/>
      <c r="Q37" s="38"/>
    </row>
    <row r="38" ht="15" customHeight="1">
      <c r="A38" s="104" t="str">
        <f>[1]Pay!A20</f>
        <v>121</v>
      </c>
      <c r="B38" s="7" t="str">
        <f>[1]Pay!B20</f>
        <v xml:space="preserve">F. Leist</v>
      </c>
      <c r="C38" s="15"/>
      <c r="D38" s="107"/>
      <c r="E38" s="97"/>
      <c r="F38" s="97"/>
      <c r="G38" s="97"/>
      <c r="H38" s="108">
        <f>[1]Pay!D20</f>
        <v>16.449999999999999</v>
      </c>
      <c r="I38" s="97"/>
      <c r="J38" s="108">
        <f t="shared" si="0"/>
        <v>0</v>
      </c>
      <c r="K38" s="1">
        <f>F38*B8-O38</f>
        <v>0</v>
      </c>
      <c r="L38" s="109"/>
      <c r="M38" s="97"/>
      <c r="N38" s="97"/>
      <c r="O38" s="110"/>
      <c r="Q38" s="38"/>
    </row>
    <row r="39" ht="15" customHeight="1">
      <c r="A39" s="104" t="str">
        <f>[1]Pay!A21</f>
        <v>321</v>
      </c>
      <c r="B39" s="7" t="str">
        <f>[1]Pay!B21</f>
        <v xml:space="preserve">S. Breide</v>
      </c>
      <c r="C39" s="15"/>
      <c r="D39" s="107"/>
      <c r="E39" s="97"/>
      <c r="F39" s="97"/>
      <c r="G39" s="97"/>
      <c r="H39" s="108">
        <f>[1]Pay!D21</f>
        <v>16.449999999999999</v>
      </c>
      <c r="I39" s="97"/>
      <c r="J39" s="108">
        <f t="shared" si="0"/>
        <v>0</v>
      </c>
      <c r="K39" s="1">
        <f>F39*B8-O39</f>
        <v>0</v>
      </c>
      <c r="L39" s="112"/>
      <c r="M39" s="97"/>
      <c r="N39" s="97"/>
      <c r="O39" s="113"/>
      <c r="Q39" s="38"/>
    </row>
    <row r="40" ht="15" customHeight="1">
      <c r="A40" s="114">
        <f>[1]Pay!A23</f>
        <v>211</v>
      </c>
      <c r="B40" s="9" t="str">
        <f>[1]Pay!B23</f>
        <v xml:space="preserve">Capt. M. Harris - F5</v>
      </c>
      <c r="C40" s="99"/>
      <c r="D40" s="105"/>
      <c r="E40" s="100"/>
      <c r="F40" s="100"/>
      <c r="G40" s="100"/>
      <c r="H40" s="101">
        <f>[1]Pay!D23</f>
        <v>26.109999999999999</v>
      </c>
      <c r="I40" s="100"/>
      <c r="J40" s="101">
        <f t="shared" si="0"/>
        <v>0</v>
      </c>
      <c r="K40" s="25">
        <f>F40*B8-O40</f>
        <v>0</v>
      </c>
      <c r="L40" s="116" t="s">
        <v>46</v>
      </c>
      <c r="M40" s="97"/>
      <c r="N40" s="97"/>
      <c r="O40" s="103"/>
      <c r="Q40" s="38"/>
    </row>
    <row r="41" ht="15" customHeight="1">
      <c r="A41" s="104" t="str">
        <f>[1]Pay!A24</f>
        <v>210</v>
      </c>
      <c r="B41" s="7" t="str">
        <f>[1]Pay!B24</f>
        <v xml:space="preserve">Lt. J. Gerdom - F7</v>
      </c>
      <c r="C41" s="15"/>
      <c r="D41" s="107"/>
      <c r="E41" s="97"/>
      <c r="F41" s="97"/>
      <c r="G41" s="97"/>
      <c r="H41" s="108">
        <f>[1]Pay!D24</f>
        <v>23.399999999999999</v>
      </c>
      <c r="I41" s="97"/>
      <c r="J41" s="108">
        <f t="shared" si="0"/>
        <v>0</v>
      </c>
      <c r="K41" s="1">
        <f>F41*B8-O41</f>
        <v>0</v>
      </c>
      <c r="L41" s="109"/>
      <c r="M41" s="97"/>
      <c r="N41" s="117"/>
      <c r="O41" s="110"/>
      <c r="Q41" s="38"/>
    </row>
    <row r="42" ht="15" customHeight="1">
      <c r="A42" s="104">
        <f>[1]Pay!A25</f>
        <v>385</v>
      </c>
      <c r="B42" s="7" t="str">
        <f>[1]Pay!B25</f>
        <v xml:space="preserve">K. Thompson</v>
      </c>
      <c r="C42" s="15"/>
      <c r="D42" s="107"/>
      <c r="E42" s="97"/>
      <c r="F42" s="97"/>
      <c r="G42" s="97"/>
      <c r="H42" s="108">
        <f>[1]Pay!D25</f>
        <v>23.399999999999999</v>
      </c>
      <c r="I42" s="97"/>
      <c r="J42" s="108">
        <f t="shared" si="0"/>
        <v>0</v>
      </c>
      <c r="K42" s="1">
        <f>F42*B8-O42</f>
        <v>0</v>
      </c>
      <c r="L42" s="109"/>
      <c r="M42" s="97"/>
      <c r="N42" s="117"/>
      <c r="O42" s="110"/>
      <c r="Q42" s="38"/>
    </row>
    <row r="43" ht="15" customHeight="1">
      <c r="A43" s="104" t="str">
        <f>[1]Pay!A26</f>
        <v>314</v>
      </c>
      <c r="B43" s="7" t="str">
        <f>[1]Pay!B26</f>
        <v xml:space="preserve">Z. Gaskill</v>
      </c>
      <c r="C43" s="15"/>
      <c r="D43" s="107"/>
      <c r="E43" s="97"/>
      <c r="F43" s="97"/>
      <c r="G43" s="97"/>
      <c r="H43" s="108">
        <f>[1]Pay!D26</f>
        <v>16.449999999999999</v>
      </c>
      <c r="I43" s="97"/>
      <c r="J43" s="108">
        <f t="shared" si="0"/>
        <v>0</v>
      </c>
      <c r="K43" s="1">
        <f>F43*B8-O43</f>
        <v>0</v>
      </c>
      <c r="L43" s="109"/>
      <c r="M43" s="97"/>
      <c r="N43" s="117"/>
      <c r="O43" s="110"/>
      <c r="Q43" s="38"/>
    </row>
    <row r="44" ht="15" customHeight="1">
      <c r="A44" s="104" t="str">
        <f>[1]Pay!A27</f>
        <v>414</v>
      </c>
      <c r="B44" s="7" t="str">
        <f>[1]Pay!B27</f>
        <v xml:space="preserve">J. Wolf</v>
      </c>
      <c r="C44" s="15"/>
      <c r="D44" s="107"/>
      <c r="E44" s="97"/>
      <c r="F44" s="97"/>
      <c r="G44" s="97"/>
      <c r="H44" s="108">
        <f>[1]Pay!D27</f>
        <v>20.41</v>
      </c>
      <c r="I44" s="97"/>
      <c r="J44" s="108">
        <f t="shared" si="0"/>
        <v>0</v>
      </c>
      <c r="K44" s="1">
        <f>F44*B8-O44</f>
        <v>0</v>
      </c>
      <c r="L44" s="109"/>
      <c r="N44" s="117"/>
      <c r="O44" s="110"/>
    </row>
    <row r="45" ht="15" customHeight="1">
      <c r="A45" s="104" t="str">
        <f>[1]Pay!A28</f>
        <v>516</v>
      </c>
      <c r="B45" s="7" t="str">
        <f>[1]Pay!B28</f>
        <v xml:space="preserve">J. Moriarity</v>
      </c>
      <c r="C45" s="15"/>
      <c r="D45" s="107"/>
      <c r="E45" s="97"/>
      <c r="F45" s="97"/>
      <c r="G45" s="97"/>
      <c r="H45" s="108">
        <f>[1]Pay!D28</f>
        <v>20.41</v>
      </c>
      <c r="I45" s="97"/>
      <c r="J45" s="108">
        <f t="shared" si="0"/>
        <v>0</v>
      </c>
      <c r="K45" s="1">
        <f>F45*B8-O45</f>
        <v>0</v>
      </c>
      <c r="L45" s="109"/>
      <c r="O45" s="110"/>
    </row>
    <row r="46" ht="15" customHeight="1">
      <c r="A46" s="104" t="str">
        <f>[1]Pay!A29</f>
        <v>421</v>
      </c>
      <c r="B46" s="7" t="str">
        <f>[1]Pay!B29</f>
        <v xml:space="preserve">M. Burkholder</v>
      </c>
      <c r="C46" s="15"/>
      <c r="D46" s="107"/>
      <c r="E46" s="97"/>
      <c r="F46" s="97"/>
      <c r="G46" s="97"/>
      <c r="H46" s="108">
        <f>[1]Pay!D29</f>
        <v>16.449999999999999</v>
      </c>
      <c r="I46" s="97"/>
      <c r="J46" s="108">
        <f t="shared" si="0"/>
        <v>0</v>
      </c>
      <c r="K46" s="1">
        <f>F46*B8-O46</f>
        <v>0</v>
      </c>
      <c r="L46" s="109"/>
      <c r="O46" s="110"/>
    </row>
    <row r="47" ht="15" customHeight="1">
      <c r="A47" s="104" t="str">
        <f>[1]Pay!A30</f>
        <v>921</v>
      </c>
      <c r="B47" s="7" t="str">
        <f>[1]Pay!B30</f>
        <v xml:space="preserve">N. Bueter</v>
      </c>
      <c r="C47" s="15"/>
      <c r="D47" s="107"/>
      <c r="E47" s="97"/>
      <c r="F47" s="97"/>
      <c r="G47" s="97"/>
      <c r="H47" s="108">
        <f>[1]Pay!D30</f>
        <v>16.449999999999999</v>
      </c>
      <c r="I47" s="97"/>
      <c r="J47" s="108">
        <f t="shared" si="0"/>
        <v>0</v>
      </c>
      <c r="K47" s="1">
        <f>F47*B8-O47</f>
        <v>0</v>
      </c>
      <c r="L47" s="109"/>
      <c r="O47" s="110"/>
    </row>
    <row r="48" ht="15" customHeight="1">
      <c r="A48" s="104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8">
        <f>[1]Pay!D31</f>
        <v>0</v>
      </c>
      <c r="I48" s="97"/>
      <c r="J48" s="108">
        <f t="shared" si="0"/>
        <v>0</v>
      </c>
      <c r="K48" s="1">
        <f>F48*B8-O48</f>
        <v>0</v>
      </c>
      <c r="L48" s="112"/>
      <c r="O48" s="113"/>
    </row>
    <row r="49">
      <c r="A49" s="114" t="str">
        <f>[1]Pay!A33</f>
        <v>420</v>
      </c>
      <c r="B49" s="9" t="str">
        <f>[1]Pay!B33</f>
        <v xml:space="preserve">T. Markley</v>
      </c>
      <c r="C49" s="99"/>
      <c r="D49" s="107"/>
      <c r="E49" s="97"/>
      <c r="F49" s="97"/>
      <c r="G49" s="97"/>
      <c r="H49" s="101">
        <f>[1]Pay!D33</f>
        <v>14.5</v>
      </c>
      <c r="I49" s="100"/>
      <c r="J49" s="101">
        <f t="shared" si="0"/>
        <v>0</v>
      </c>
      <c r="K49" s="118">
        <f>F49*B8-O49</f>
        <v>0</v>
      </c>
      <c r="L49" s="22" t="s">
        <v>170</v>
      </c>
      <c r="O49" s="110"/>
    </row>
    <row r="50">
      <c r="A50" s="104" t="str">
        <f>[1]Pay!A34</f>
        <v>521</v>
      </c>
      <c r="B50" s="7" t="str">
        <f>[1]Pay!B34</f>
        <v xml:space="preserve">A. Cossgrove</v>
      </c>
      <c r="C50" s="15"/>
      <c r="D50" s="107"/>
      <c r="E50" s="97"/>
      <c r="F50" s="97"/>
      <c r="G50" s="97"/>
      <c r="H50" s="108">
        <f>[1]Pay!D34</f>
        <v>14.5</v>
      </c>
      <c r="I50" s="97"/>
      <c r="J50" s="108">
        <f t="shared" si="0"/>
        <v>0</v>
      </c>
      <c r="K50" s="1">
        <f>F50*B8-O50</f>
        <v>0</v>
      </c>
      <c r="L50" s="23"/>
      <c r="O50" s="103"/>
    </row>
    <row r="51">
      <c r="A51" s="104" t="str">
        <f>[1]Pay!A35</f>
        <v>621</v>
      </c>
      <c r="B51" s="7" t="str">
        <f>[1]Pay!B35</f>
        <v xml:space="preserve">K. Gerber</v>
      </c>
      <c r="C51" s="15"/>
      <c r="D51" s="107"/>
      <c r="E51" s="97"/>
      <c r="F51" s="97"/>
      <c r="G51" s="97"/>
      <c r="H51" s="108">
        <f>[1]Pay!D35</f>
        <v>14.5</v>
      </c>
      <c r="I51" s="97"/>
      <c r="J51" s="108">
        <f t="shared" si="0"/>
        <v>0</v>
      </c>
      <c r="K51" s="1">
        <f>F51*B8-O51</f>
        <v>0</v>
      </c>
      <c r="L51" s="23"/>
      <c r="O51" s="110"/>
    </row>
    <row r="52">
      <c r="A52" s="104" t="str">
        <f>[1]Pay!A36</f>
        <v>821</v>
      </c>
      <c r="B52" s="7" t="str">
        <f>[1]Pay!B36</f>
        <v xml:space="preserve">B. Howe</v>
      </c>
      <c r="C52" s="15"/>
      <c r="D52" s="107"/>
      <c r="E52" s="97"/>
      <c r="F52" s="97"/>
      <c r="G52" s="97"/>
      <c r="H52" s="108">
        <f>[1]Pay!D36</f>
        <v>14.5</v>
      </c>
      <c r="I52" s="97"/>
      <c r="J52" s="108">
        <f t="shared" si="0"/>
        <v>0</v>
      </c>
      <c r="K52" s="1">
        <f>F52*B8-O52</f>
        <v>0</v>
      </c>
      <c r="L52" s="23"/>
      <c r="O52" s="113"/>
    </row>
    <row r="53">
      <c r="A53" s="104" t="str">
        <f>[1]Pay!A37</f>
        <v>721</v>
      </c>
      <c r="B53" s="7" t="str">
        <f>[1]Pay!B37</f>
        <v xml:space="preserve">H. Komarck</v>
      </c>
      <c r="C53" s="15"/>
      <c r="D53" s="107"/>
      <c r="E53" s="97"/>
      <c r="F53" s="97"/>
      <c r="G53" s="97"/>
      <c r="H53" s="108">
        <f>[1]Pay!D37</f>
        <v>14.5</v>
      </c>
      <c r="I53" s="97"/>
      <c r="J53" s="108">
        <f t="shared" si="0"/>
        <v>0</v>
      </c>
      <c r="K53" s="1">
        <f>F53*B8-O53</f>
        <v>0</v>
      </c>
      <c r="L53" s="23"/>
      <c r="O53" s="110"/>
    </row>
    <row r="54">
      <c r="A54" s="114">
        <f>[1]Pay!A55</f>
        <v>190</v>
      </c>
      <c r="B54" s="9" t="str">
        <f>[1]Pay!B55</f>
        <v xml:space="preserve">K. Osborn</v>
      </c>
      <c r="C54" s="99"/>
      <c r="D54" s="105"/>
      <c r="E54" s="100"/>
      <c r="F54" s="100"/>
      <c r="G54" s="100"/>
      <c r="H54" s="101">
        <f>[2]Pay!D51</f>
        <v>23.399999999999999</v>
      </c>
      <c r="I54" s="101"/>
      <c r="J54" s="101">
        <f t="shared" si="0"/>
        <v>0</v>
      </c>
      <c r="K54" s="118">
        <f>F54*B8-O54</f>
        <v>0</v>
      </c>
      <c r="L54" s="119" t="s">
        <v>80</v>
      </c>
      <c r="O54" s="103"/>
    </row>
    <row r="55">
      <c r="A55" s="120">
        <f>[1]Pay!A56</f>
        <v>204</v>
      </c>
      <c r="B55" s="121" t="str">
        <f>[1]Pay!B56</f>
        <v xml:space="preserve">M. Moriarity</v>
      </c>
      <c r="C55" s="122"/>
      <c r="D55" s="37"/>
      <c r="E55" s="34"/>
      <c r="F55" s="34"/>
      <c r="G55" s="34"/>
      <c r="H55" s="123">
        <f>[2]Pay!D52</f>
        <v>23.399999999999999</v>
      </c>
      <c r="I55" s="123"/>
      <c r="J55" s="123">
        <f t="shared" si="0"/>
        <v>0</v>
      </c>
      <c r="K55" s="124">
        <f>F55*B8-O55</f>
        <v>0</v>
      </c>
      <c r="L55" s="119" t="s">
        <v>80</v>
      </c>
      <c r="N55" s="95" t="s">
        <v>171</v>
      </c>
      <c r="O55" s="113"/>
    </row>
    <row r="56">
      <c r="A56" s="120">
        <f>[1]Pay!A41</f>
        <v>306</v>
      </c>
      <c r="B56" s="125" t="str">
        <f>[1]Pay!B41</f>
        <v xml:space="preserve">D. Craig F1</v>
      </c>
      <c r="C56" s="126"/>
      <c r="D56" s="37" t="s">
        <v>172</v>
      </c>
      <c r="E56" s="34"/>
      <c r="F56" s="34"/>
      <c r="G56" s="34">
        <v>1</v>
      </c>
      <c r="H56" s="34"/>
      <c r="I56" s="34"/>
      <c r="J56" s="127"/>
      <c r="K56" s="124">
        <f>F56*B8-O56</f>
        <v>0</v>
      </c>
      <c r="L56" s="128" t="s">
        <v>66</v>
      </c>
      <c r="N56" s="35">
        <f>G56*B8-O56</f>
        <v>1</v>
      </c>
      <c r="O56" s="129"/>
    </row>
    <row r="57">
      <c r="A57" s="114">
        <f>[1]Pay!A44</f>
        <v>394</v>
      </c>
      <c r="B57" s="9" t="str">
        <f>[1]Pay!B44</f>
        <v xml:space="preserve">C. Wolf F2</v>
      </c>
      <c r="C57" s="99"/>
      <c r="D57" s="105" t="s">
        <v>172</v>
      </c>
      <c r="E57" s="100"/>
      <c r="F57" s="100"/>
      <c r="G57" s="100">
        <v>1</v>
      </c>
      <c r="H57" s="100"/>
      <c r="I57" s="100"/>
      <c r="J57" s="130"/>
      <c r="K57" s="118">
        <f>F57*B8-O57</f>
        <v>0</v>
      </c>
      <c r="L57" s="128" t="s">
        <v>68</v>
      </c>
      <c r="N57" s="35">
        <f>G57*B8-O57</f>
        <v>1</v>
      </c>
      <c r="O57" s="129"/>
    </row>
    <row r="58">
      <c r="A58" s="114">
        <f>[1]Pay!A47</f>
        <v>195</v>
      </c>
      <c r="B58" s="9" t="str">
        <f>[1]Pay!B47</f>
        <v xml:space="preserve">T. Franklin - F12</v>
      </c>
      <c r="C58" s="99"/>
      <c r="D58" s="105"/>
      <c r="E58" s="100"/>
      <c r="F58" s="100"/>
      <c r="G58" s="100"/>
      <c r="H58" s="101"/>
      <c r="I58" s="101"/>
      <c r="J58" s="101">
        <f>[1]Pay!D47</f>
        <v>27.48</v>
      </c>
      <c r="K58" s="118">
        <f>F58*B8-O58</f>
        <v>0</v>
      </c>
      <c r="L58" s="131" t="s">
        <v>70</v>
      </c>
      <c r="N58" s="35">
        <f>G58*B8-O58</f>
        <v>0</v>
      </c>
      <c r="O58" s="110"/>
    </row>
    <row r="59">
      <c r="A59" s="104">
        <f>[1]Pay!A48</f>
        <v>509</v>
      </c>
      <c r="B59" s="7" t="str">
        <f>[1]Pay!B48</f>
        <v xml:space="preserve">B. Ehrman - F13</v>
      </c>
      <c r="C59" s="15"/>
      <c r="D59" s="107" t="s">
        <v>173</v>
      </c>
      <c r="E59" s="97"/>
      <c r="F59" s="97"/>
      <c r="G59" s="97">
        <v>1</v>
      </c>
      <c r="H59" s="108"/>
      <c r="I59" s="108"/>
      <c r="J59" s="108">
        <f>[1]Pay!D48</f>
        <v>27.48</v>
      </c>
      <c r="K59" s="132">
        <f>F59*B8-O59</f>
        <v>0</v>
      </c>
      <c r="L59" s="131" t="s">
        <v>70</v>
      </c>
      <c r="N59" s="35">
        <f>G59*B8-O59</f>
        <v>1</v>
      </c>
      <c r="O59" s="110"/>
    </row>
    <row r="60">
      <c r="A60" s="104">
        <f>[1]Pay!A49</f>
        <v>213</v>
      </c>
      <c r="B60" s="7" t="str">
        <f>[1]Pay!B49</f>
        <v xml:space="preserve">R. Stahly - F14</v>
      </c>
      <c r="C60" s="15"/>
      <c r="D60" s="107"/>
      <c r="E60" s="97"/>
      <c r="F60" s="97"/>
      <c r="G60" s="97"/>
      <c r="H60" s="108"/>
      <c r="I60" s="108"/>
      <c r="J60" s="108">
        <f>[1]Pay!D49</f>
        <v>27.48</v>
      </c>
      <c r="K60" s="132">
        <f>F60*B8-O60</f>
        <v>0</v>
      </c>
      <c r="L60" s="131" t="s">
        <v>70</v>
      </c>
      <c r="N60" s="35">
        <f>G60*B8-O60</f>
        <v>0</v>
      </c>
      <c r="O60" s="110"/>
    </row>
    <row r="61">
      <c r="A61" s="104">
        <f>[1]Pay!A50</f>
        <v>615</v>
      </c>
      <c r="B61" s="7" t="str">
        <f>[1]Pay!B50</f>
        <v xml:space="preserve">J. Platt - F15</v>
      </c>
      <c r="C61" s="15"/>
      <c r="D61" s="107"/>
      <c r="E61" s="97"/>
      <c r="F61" s="97"/>
      <c r="G61" s="97"/>
      <c r="H61" s="108"/>
      <c r="I61" s="108"/>
      <c r="J61" s="108">
        <f>[1]Pay!D50</f>
        <v>27.48</v>
      </c>
      <c r="K61" s="132">
        <f>F61*B8-O61</f>
        <v>0</v>
      </c>
      <c r="L61" s="131" t="s">
        <v>70</v>
      </c>
      <c r="N61" s="35">
        <f>G61*B8-O61</f>
        <v>0</v>
      </c>
      <c r="O61" s="110"/>
    </row>
    <row r="62">
      <c r="A62" s="104" t="str">
        <f>[1]Pay!A51</f>
        <v>215</v>
      </c>
      <c r="B62" s="7" t="str">
        <f>[1]Pay!B51</f>
        <v xml:space="preserve">D.Zoda - F16</v>
      </c>
      <c r="C62" s="15"/>
      <c r="D62" s="107" t="s">
        <v>174</v>
      </c>
      <c r="E62" s="97"/>
      <c r="F62" s="97"/>
      <c r="G62" s="97">
        <v>1</v>
      </c>
      <c r="H62" s="108"/>
      <c r="I62" s="108"/>
      <c r="J62" s="108">
        <f>[1]Pay!D51</f>
        <v>27.48</v>
      </c>
      <c r="K62" s="132">
        <f>F62*B8-O62</f>
        <v>0</v>
      </c>
      <c r="L62" s="131" t="s">
        <v>70</v>
      </c>
      <c r="N62" s="35">
        <f>G62*B8-O62</f>
        <v>1</v>
      </c>
      <c r="O62" s="110"/>
    </row>
    <row r="63">
      <c r="A63" s="104" t="str">
        <f>[1]Pay!A52</f>
        <v>120</v>
      </c>
      <c r="B63" s="7" t="str">
        <f>[1]Pay!B52</f>
        <v xml:space="preserve">T. Elzey - F17</v>
      </c>
      <c r="C63" s="15"/>
      <c r="D63" s="107"/>
      <c r="E63" s="97"/>
      <c r="F63" s="97"/>
      <c r="G63" s="97"/>
      <c r="H63" s="108"/>
      <c r="I63" s="108"/>
      <c r="J63" s="108">
        <f>[1]Pay!D52</f>
        <v>27.48</v>
      </c>
      <c r="K63" s="132">
        <f>F63*B8-O63</f>
        <v>0</v>
      </c>
      <c r="L63" s="133" t="s">
        <v>70</v>
      </c>
      <c r="N63" s="35">
        <f>G63*B8-O63</f>
        <v>0</v>
      </c>
      <c r="O63" s="113"/>
    </row>
    <row r="64">
      <c r="A64" s="134">
        <f>[1]Pay!A53</f>
        <v>520</v>
      </c>
      <c r="B64" s="121" t="str">
        <f>[1]Pay!B53</f>
        <v xml:space="preserve">A. Hannie - F18</v>
      </c>
      <c r="C64" s="122"/>
      <c r="D64" s="37" t="s">
        <v>175</v>
      </c>
      <c r="E64" s="34"/>
      <c r="F64" s="34"/>
      <c r="G64" s="34">
        <v>1</v>
      </c>
      <c r="H64" s="108"/>
      <c r="I64" s="123"/>
      <c r="J64" s="123">
        <f>[1]Pay!D53</f>
        <v>27.48</v>
      </c>
      <c r="K64" s="124">
        <f>F64*B8-O64</f>
        <v>0</v>
      </c>
      <c r="L64" s="135" t="s">
        <v>70</v>
      </c>
      <c r="N64" s="35">
        <f>G64*B8-O64</f>
        <v>1</v>
      </c>
      <c r="O64" s="97"/>
    </row>
    <row r="65">
      <c r="A65" s="15"/>
      <c r="B65" s="15"/>
      <c r="C65" s="1"/>
      <c r="D65" s="95" t="s">
        <v>161</v>
      </c>
      <c r="E65" s="95" t="s">
        <v>162</v>
      </c>
      <c r="F65" s="95" t="s">
        <v>163</v>
      </c>
      <c r="G65" s="95" t="s">
        <v>164</v>
      </c>
      <c r="H65" s="136" t="s">
        <v>165</v>
      </c>
      <c r="I65" s="94"/>
      <c r="J65" s="95" t="s">
        <v>166</v>
      </c>
      <c r="K65" s="96" t="s">
        <v>167</v>
      </c>
      <c r="L65" s="95" t="s">
        <v>176</v>
      </c>
      <c r="N65">
        <f>SUM(K21:K64)</f>
        <v>0</v>
      </c>
      <c r="O65" s="94" t="s">
        <v>169</v>
      </c>
    </row>
    <row r="66">
      <c r="A66" s="15"/>
      <c r="B66" s="15"/>
      <c r="C66" s="1"/>
      <c r="D66" s="1"/>
      <c r="E66" s="137" t="s">
        <v>159</v>
      </c>
      <c r="F66" s="137"/>
      <c r="G66" s="137"/>
      <c r="H66" s="137"/>
      <c r="I66" s="2"/>
      <c r="J66" s="2"/>
      <c r="K66" s="1"/>
    </row>
    <row r="67">
      <c r="A67" s="138" t="s">
        <v>85</v>
      </c>
      <c r="B67" s="122">
        <f>B3</f>
        <v>569</v>
      </c>
      <c r="C67" s="139"/>
      <c r="D67" s="1"/>
      <c r="E67" s="94" t="s">
        <v>86</v>
      </c>
      <c r="F67" s="140">
        <f>D3</f>
        <v>44495</v>
      </c>
      <c r="G67" s="139"/>
      <c r="H67" s="1"/>
      <c r="I67" s="94" t="s">
        <v>112</v>
      </c>
      <c r="J67" s="1"/>
      <c r="K67" s="141">
        <f>B8</f>
        <v>1</v>
      </c>
      <c r="L67" s="139"/>
      <c r="M67" s="139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2"/>
      <c r="B69" s="143">
        <v>26.109999999999999</v>
      </c>
      <c r="C69" s="144">
        <f>A69*B69*B8</f>
        <v>0</v>
      </c>
      <c r="D69" s="145"/>
      <c r="E69" s="1"/>
      <c r="F69" s="1"/>
      <c r="G69" s="1"/>
      <c r="H69" s="1"/>
      <c r="I69" s="1"/>
      <c r="J69" s="1"/>
      <c r="K69" s="1"/>
    </row>
    <row r="70">
      <c r="A70" s="146"/>
      <c r="B70" s="143">
        <v>23.399999999999999</v>
      </c>
      <c r="C70" s="144">
        <f>A70*B70*B8</f>
        <v>0</v>
      </c>
      <c r="D70" s="145"/>
      <c r="E70" s="1"/>
      <c r="F70" s="1"/>
      <c r="G70" s="94" t="s">
        <v>177</v>
      </c>
      <c r="H70" s="1"/>
      <c r="I70" s="141">
        <f>SUM(K58:K63)</f>
        <v>0</v>
      </c>
      <c r="J70" s="139"/>
      <c r="K70" s="1"/>
      <c r="L70" s="94" t="s">
        <v>178</v>
      </c>
      <c r="M70" s="1"/>
      <c r="N70" s="147">
        <f>25.15*I70</f>
        <v>0</v>
      </c>
      <c r="O70" s="147"/>
      <c r="P70" s="148"/>
      <c r="Q70" s="1"/>
    </row>
    <row r="71">
      <c r="A71" s="146"/>
      <c r="B71" s="143">
        <v>21.890000000000001</v>
      </c>
      <c r="C71" s="144">
        <f>A71*B71*B8</f>
        <v>0</v>
      </c>
      <c r="D71" s="14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6"/>
      <c r="B72" s="143">
        <v>20.41</v>
      </c>
      <c r="C72" s="144">
        <f>A72*B72*B8</f>
        <v>0</v>
      </c>
      <c r="D72" s="145"/>
      <c r="E72" s="1"/>
      <c r="F72" s="1"/>
      <c r="G72" s="94" t="s">
        <v>179</v>
      </c>
      <c r="H72" s="1"/>
      <c r="I72" s="141">
        <f>SUM(K21:K52)+K54+K55</f>
        <v>0</v>
      </c>
      <c r="J72" s="139"/>
      <c r="K72" s="1"/>
      <c r="L72" s="94" t="s">
        <v>178</v>
      </c>
      <c r="M72" s="1"/>
      <c r="N72" s="147">
        <f>SUM(J21:J55)</f>
        <v>0</v>
      </c>
      <c r="O72" s="147"/>
      <c r="P72" s="148"/>
      <c r="Q72" s="1"/>
    </row>
    <row r="73">
      <c r="A73" s="146"/>
      <c r="B73" s="143">
        <v>18.66</v>
      </c>
      <c r="C73" s="144">
        <f>A73*B73*B8</f>
        <v>0</v>
      </c>
      <c r="D73" s="14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6"/>
      <c r="B74" s="143">
        <v>16.449999999999999</v>
      </c>
      <c r="C74" s="144">
        <f>A74*B74*B8</f>
        <v>0</v>
      </c>
      <c r="D74" s="145"/>
      <c r="E74" s="1"/>
      <c r="F74" s="1"/>
      <c r="G74" s="1"/>
      <c r="H74" s="1"/>
      <c r="I74" s="1"/>
      <c r="J74" s="1"/>
      <c r="K74" s="94" t="s">
        <v>180</v>
      </c>
      <c r="L74" s="94"/>
      <c r="M74" s="1"/>
      <c r="N74" s="147">
        <f>N70+N72</f>
        <v>0</v>
      </c>
      <c r="O74" s="147"/>
      <c r="P74" s="148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"/>
    </row>
    <row r="78">
      <c r="G78" s="150" t="s">
        <v>181</v>
      </c>
      <c r="L78" s="1"/>
      <c r="M78" s="1"/>
      <c r="N78" s="1"/>
      <c r="O78" s="1"/>
      <c r="P78" s="1"/>
      <c r="Q78" s="1"/>
    </row>
    <row r="79" ht="51" customHeight="1">
      <c r="A79" s="151" t="s">
        <v>182</v>
      </c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</row>
    <row r="80">
      <c r="L80" s="1"/>
      <c r="M80" s="1"/>
      <c r="N80" s="1"/>
      <c r="O80" s="1"/>
      <c r="P80" s="1"/>
      <c r="Q80" s="1"/>
    </row>
    <row r="81" ht="23.25">
      <c r="A81" s="152" t="s">
        <v>183</v>
      </c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</row>
    <row r="83">
      <c r="A83" s="153" t="s">
        <v>184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4"/>
      <c r="L83" s="154"/>
      <c r="M83" s="154"/>
      <c r="N83" s="154"/>
      <c r="O83" s="154"/>
      <c r="P83" s="154"/>
      <c r="Q83" s="154"/>
    </row>
    <row r="84">
      <c r="A84" s="155" t="s">
        <v>185</v>
      </c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7"/>
    </row>
    <row r="85">
      <c r="A85" s="158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60"/>
    </row>
    <row r="86">
      <c r="A86" s="153" t="s">
        <v>186</v>
      </c>
      <c r="B86" s="153"/>
      <c r="C86" s="153"/>
      <c r="D86" s="153"/>
      <c r="E86" s="153"/>
    </row>
    <row r="87">
      <c r="A87" s="155" t="s">
        <v>187</v>
      </c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7"/>
    </row>
    <row r="88">
      <c r="A88" s="158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60"/>
    </row>
    <row r="89">
      <c r="A89" s="153" t="s">
        <v>188</v>
      </c>
      <c r="B89" s="153"/>
      <c r="C89" s="153"/>
      <c r="D89" s="153"/>
      <c r="E89" s="153"/>
      <c r="F89" s="153"/>
      <c r="G89" s="153"/>
      <c r="H89" s="38"/>
      <c r="I89" s="38"/>
      <c r="J89" s="38"/>
      <c r="K89" s="38"/>
      <c r="L89" s="38"/>
      <c r="M89" s="38"/>
      <c r="N89" s="38"/>
      <c r="O89" s="38"/>
      <c r="P89" s="38"/>
      <c r="Q89" s="38"/>
    </row>
    <row r="90">
      <c r="A90" s="155" t="s">
        <v>189</v>
      </c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7"/>
    </row>
    <row r="91">
      <c r="A91" s="158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60"/>
    </row>
    <row r="92">
      <c r="A92" s="153" t="s">
        <v>190</v>
      </c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</row>
    <row r="93">
      <c r="A93" s="155" t="s">
        <v>191</v>
      </c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7"/>
    </row>
    <row r="94">
      <c r="A94" s="158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60"/>
    </row>
    <row r="9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</row>
    <row r="96">
      <c r="A96" s="153" t="s">
        <v>192</v>
      </c>
      <c r="B96" s="153"/>
      <c r="C96" s="153"/>
      <c r="D96" s="153"/>
      <c r="E96" s="153"/>
      <c r="F96" s="153"/>
      <c r="G96" s="153"/>
      <c r="H96" s="153"/>
      <c r="I96" s="153"/>
      <c r="J96" s="38"/>
      <c r="K96" s="38"/>
      <c r="L96" s="38"/>
      <c r="M96" s="38"/>
      <c r="N96" s="38"/>
      <c r="O96" s="38"/>
      <c r="P96" s="38"/>
      <c r="Q96" s="38"/>
    </row>
    <row r="97">
      <c r="A97" s="155" t="s">
        <v>193</v>
      </c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7"/>
    </row>
    <row r="98">
      <c r="A98" s="158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60"/>
    </row>
    <row r="99">
      <c r="A99" s="153" t="s">
        <v>194</v>
      </c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</row>
    <row r="100">
      <c r="A100" s="155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7"/>
    </row>
    <row r="101">
      <c r="A101" s="158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60"/>
    </row>
    <row r="102" ht="15.75">
      <c r="A102" s="162" t="s">
        <v>195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</row>
    <row r="131" ht="15.75">
      <c r="A131" s="163" t="s">
        <v>196</v>
      </c>
      <c r="B131" s="163"/>
      <c r="C131" s="163"/>
      <c r="D131" s="154" t="s">
        <v>197</v>
      </c>
      <c r="E131" s="127"/>
      <c r="F131" s="127"/>
      <c r="G131" s="164" t="s">
        <v>198</v>
      </c>
      <c r="H131" s="164"/>
      <c r="I131" s="127"/>
      <c r="J131" s="127"/>
      <c r="K131" s="164" t="s">
        <v>199</v>
      </c>
      <c r="L131" s="164"/>
      <c r="M131" s="164"/>
      <c r="N131" s="164"/>
      <c r="O131" s="164"/>
    </row>
    <row r="132" ht="15.75">
      <c r="A132" s="163" t="s">
        <v>200</v>
      </c>
      <c r="B132" s="163"/>
      <c r="C132" s="163"/>
      <c r="D132" s="154" t="s">
        <v>197</v>
      </c>
      <c r="E132" s="127"/>
      <c r="F132" s="127"/>
      <c r="G132" s="164" t="s">
        <v>198</v>
      </c>
      <c r="H132" s="164"/>
      <c r="I132" s="127"/>
      <c r="J132" s="127"/>
      <c r="K132" s="164" t="s">
        <v>199</v>
      </c>
      <c r="L132" s="164"/>
      <c r="M132" s="164"/>
      <c r="N132" s="164"/>
      <c r="O132" s="164"/>
    </row>
    <row r="157" ht="26.25">
      <c r="A157" s="151" t="s">
        <v>182</v>
      </c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</row>
    <row r="159" ht="23.25">
      <c r="A159" s="152" t="s">
        <v>201</v>
      </c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</row>
    <row r="161">
      <c r="A161" s="153" t="s">
        <v>202</v>
      </c>
      <c r="B161" s="153"/>
      <c r="C161" s="153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</row>
    <row r="163">
      <c r="A163" s="165" t="s">
        <v>203</v>
      </c>
      <c r="B163" s="165"/>
      <c r="C163" s="165"/>
      <c r="D163" s="166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67"/>
    </row>
    <row r="164">
      <c r="A164" s="56"/>
      <c r="B164" s="56"/>
      <c r="C164" s="56"/>
      <c r="D164" s="16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169"/>
    </row>
    <row r="165">
      <c r="A165" s="56"/>
      <c r="B165" s="56"/>
      <c r="C165" s="56"/>
      <c r="D165" s="170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71"/>
    </row>
    <row r="166">
      <c r="A166" s="165" t="s">
        <v>204</v>
      </c>
      <c r="B166" s="165"/>
      <c r="C166" s="165"/>
      <c r="D166" s="166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67"/>
    </row>
    <row r="167">
      <c r="A167" s="56"/>
      <c r="B167" s="56"/>
      <c r="C167" s="56"/>
      <c r="D167" s="16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169"/>
    </row>
    <row r="168">
      <c r="A168" s="56"/>
      <c r="B168" s="56"/>
      <c r="C168" s="56"/>
      <c r="D168" s="16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169"/>
    </row>
    <row r="169">
      <c r="A169" s="56"/>
      <c r="B169" s="56"/>
      <c r="C169" s="56"/>
      <c r="D169" s="16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169"/>
    </row>
    <row r="170">
      <c r="A170" s="56"/>
      <c r="B170" s="56"/>
      <c r="C170" s="56"/>
      <c r="D170" s="16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169"/>
    </row>
    <row r="171">
      <c r="A171" s="56"/>
      <c r="B171" s="56"/>
      <c r="C171" s="56"/>
      <c r="D171" s="16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169"/>
    </row>
    <row r="172">
      <c r="A172" s="56"/>
      <c r="B172" s="56"/>
      <c r="C172" s="56"/>
      <c r="D172" s="16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169"/>
    </row>
    <row r="173">
      <c r="A173" s="56"/>
      <c r="B173" s="56"/>
      <c r="C173" s="56"/>
      <c r="D173" s="170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71"/>
    </row>
    <row r="174">
      <c r="A174" s="56"/>
      <c r="B174" s="56"/>
      <c r="C174" s="5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>
      <c r="A175" s="153" t="s">
        <v>205</v>
      </c>
      <c r="B175" s="153"/>
      <c r="C175" s="153"/>
      <c r="D175" s="166" t="s">
        <v>206</v>
      </c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67"/>
    </row>
    <row r="176">
      <c r="A176" s="56"/>
      <c r="B176" s="56"/>
      <c r="C176" s="56"/>
      <c r="D176" s="16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169"/>
    </row>
    <row r="177">
      <c r="A177" s="56"/>
      <c r="B177" s="56"/>
      <c r="C177" s="56"/>
      <c r="D177" s="170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71"/>
    </row>
    <row r="178">
      <c r="A178" s="165" t="s">
        <v>204</v>
      </c>
      <c r="B178" s="165"/>
      <c r="C178" s="165"/>
      <c r="D178" s="166">
        <v>16</v>
      </c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67"/>
    </row>
    <row r="179">
      <c r="A179" s="56"/>
      <c r="B179" s="56"/>
      <c r="C179" s="56"/>
      <c r="D179" s="16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169"/>
    </row>
    <row r="180">
      <c r="A180" s="56"/>
      <c r="B180" s="56"/>
      <c r="C180" s="56"/>
      <c r="D180" s="16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169"/>
    </row>
    <row r="181">
      <c r="A181" s="56"/>
      <c r="B181" s="56"/>
      <c r="C181" s="56"/>
      <c r="D181" s="16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169"/>
    </row>
    <row r="182">
      <c r="A182" s="56"/>
      <c r="B182" s="56"/>
      <c r="C182" s="56"/>
      <c r="D182" s="16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169"/>
    </row>
    <row r="183">
      <c r="A183" s="56"/>
      <c r="B183" s="56"/>
      <c r="C183" s="56"/>
      <c r="D183" s="16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169"/>
    </row>
    <row r="184">
      <c r="A184" s="56"/>
      <c r="B184" s="56"/>
      <c r="C184" s="56"/>
      <c r="D184" s="16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9"/>
    </row>
    <row r="185">
      <c r="A185" s="56"/>
      <c r="B185" s="56"/>
      <c r="C185" s="56"/>
      <c r="D185" s="170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71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37" ht="28.5">
      <c r="A237" s="172" t="s">
        <v>201</v>
      </c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</row>
  </sheetData>
  <mergeCells count="127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G89"/>
    <mergeCell ref="H89:Q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A132:C132"/>
    <mergeCell ref="E132:F132"/>
    <mergeCell ref="G132:H132"/>
    <mergeCell ref="I132:J132"/>
    <mergeCell ref="K132:O132"/>
    <mergeCell ref="A157:R157"/>
    <mergeCell ref="A159:R159"/>
    <mergeCell ref="A161:C161"/>
    <mergeCell ref="A163:C163"/>
    <mergeCell ref="D163:R165"/>
    <mergeCell ref="A166:C166"/>
    <mergeCell ref="D166:R173"/>
    <mergeCell ref="A175:C175"/>
    <mergeCell ref="D175:R177"/>
    <mergeCell ref="A178:C178"/>
    <mergeCell ref="D178:R185"/>
    <mergeCell ref="A237:R23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1200" orientation="portrait" pageOrder="downThenOver" paperSize="9" scale="55" useFirstPageNumber="0" usePrinterDefaults="1" verticalDpi="1200"/>
  <headerFooter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4" activeCellId="0" sqref="K64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173" t="s">
        <v>207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174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1"/>
      <c r="Q3" s="41"/>
      <c r="R3" s="15" t="s">
        <v>92</v>
      </c>
    </row>
    <row r="4" ht="15.75">
      <c r="A4" s="1"/>
      <c r="B4" s="42" t="s">
        <v>93</v>
      </c>
      <c r="C4" s="42"/>
      <c r="D4" s="42"/>
      <c r="E4" s="43" t="s">
        <v>94</v>
      </c>
      <c r="F4" s="44"/>
      <c r="G4" s="43" t="s">
        <v>95</v>
      </c>
      <c r="H4" s="44"/>
      <c r="I4" s="1"/>
      <c r="J4" s="1"/>
      <c r="K4" s="1"/>
      <c r="N4" s="39" t="s">
        <v>96</v>
      </c>
      <c r="O4" s="45"/>
      <c r="Q4" s="45"/>
      <c r="R4" s="46" t="s">
        <v>97</v>
      </c>
    </row>
    <row r="5" ht="15.75">
      <c r="A5" s="1" t="s">
        <v>98</v>
      </c>
      <c r="B5" s="47"/>
      <c r="C5" s="35" t="s">
        <v>99</v>
      </c>
      <c r="D5" s="47"/>
      <c r="E5" s="48" t="s">
        <v>100</v>
      </c>
      <c r="F5" s="47"/>
      <c r="G5" s="48" t="s">
        <v>101</v>
      </c>
      <c r="H5" s="47"/>
      <c r="I5" s="35" t="s">
        <v>102</v>
      </c>
      <c r="J5" s="47"/>
      <c r="K5" s="48" t="s">
        <v>103</v>
      </c>
      <c r="L5" s="49"/>
      <c r="N5" s="39" t="s">
        <v>104</v>
      </c>
      <c r="O5" s="45"/>
      <c r="Q5" s="45"/>
      <c r="R5" s="46" t="s">
        <v>105</v>
      </c>
    </row>
    <row r="6" ht="15.75">
      <c r="A6" s="42" t="s">
        <v>106</v>
      </c>
      <c r="B6" s="42"/>
      <c r="C6" s="42"/>
      <c r="D6" s="42"/>
      <c r="E6" s="43" t="s">
        <v>94</v>
      </c>
      <c r="F6" s="44"/>
      <c r="G6" s="43" t="s">
        <v>95</v>
      </c>
      <c r="H6" s="44"/>
      <c r="K6" s="51"/>
      <c r="L6" s="52"/>
      <c r="N6" s="39" t="s">
        <v>107</v>
      </c>
      <c r="O6" s="45"/>
      <c r="Q6" s="45"/>
      <c r="R6" s="46" t="s">
        <v>108</v>
      </c>
    </row>
    <row r="7" ht="15.75">
      <c r="A7" s="1" t="s">
        <v>109</v>
      </c>
      <c r="B7" s="34"/>
      <c r="C7" s="54"/>
      <c r="D7" s="54"/>
      <c r="E7" s="54"/>
      <c r="F7" s="54"/>
      <c r="G7" s="54"/>
      <c r="H7" s="54"/>
      <c r="I7" s="54"/>
      <c r="J7" s="54"/>
      <c r="K7" s="54"/>
      <c r="L7" s="54"/>
      <c r="N7" s="55" t="s">
        <v>111</v>
      </c>
      <c r="O7" s="38"/>
      <c r="P7" s="56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7"/>
      <c r="P8" s="39">
        <v>901</v>
      </c>
      <c r="Q8" s="57"/>
    </row>
    <row r="9" ht="15.75">
      <c r="A9" s="58"/>
      <c r="B9" s="58"/>
      <c r="C9" s="59"/>
      <c r="D9" s="59"/>
      <c r="E9" s="59"/>
      <c r="F9" s="59"/>
      <c r="G9" s="59"/>
      <c r="H9" s="59"/>
      <c r="I9" s="59"/>
      <c r="J9" s="59"/>
      <c r="K9" s="59"/>
      <c r="L9" s="58"/>
      <c r="M9" s="58"/>
      <c r="N9" s="58"/>
      <c r="O9" s="58"/>
      <c r="P9" s="58"/>
      <c r="Q9" s="58"/>
    </row>
    <row r="10" ht="16.5">
      <c r="A10" s="60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61" t="s">
        <v>115</v>
      </c>
      <c r="L10" s="61"/>
      <c r="R10" s="62"/>
    </row>
    <row r="11" ht="15.75">
      <c r="A11" s="69" t="s">
        <v>116</v>
      </c>
      <c r="B11" s="69" t="s">
        <v>117</v>
      </c>
      <c r="C11" s="69" t="s">
        <v>118</v>
      </c>
      <c r="D11" s="69" t="s">
        <v>119</v>
      </c>
      <c r="E11" s="1"/>
      <c r="F11" s="65" t="s">
        <v>120</v>
      </c>
      <c r="G11" s="66"/>
      <c r="H11" s="67"/>
      <c r="I11" s="68" t="s">
        <v>121</v>
      </c>
      <c r="J11" s="68" t="s">
        <v>122</v>
      </c>
      <c r="L11" s="65" t="s">
        <v>123</v>
      </c>
      <c r="M11" s="66"/>
      <c r="N11" s="67"/>
      <c r="O11" s="68" t="s">
        <v>121</v>
      </c>
      <c r="P11" s="68" t="s">
        <v>122</v>
      </c>
    </row>
    <row r="12" ht="15.75">
      <c r="A12" s="69" t="s">
        <v>124</v>
      </c>
      <c r="B12" s="69" t="s">
        <v>125</v>
      </c>
      <c r="C12" s="70" t="s">
        <v>126</v>
      </c>
      <c r="D12" s="70" t="s">
        <v>127</v>
      </c>
      <c r="E12" s="1"/>
      <c r="F12" s="71" t="s">
        <v>128</v>
      </c>
      <c r="G12" s="71"/>
      <c r="H12" s="72">
        <v>90002</v>
      </c>
      <c r="I12" s="73"/>
      <c r="J12" s="73"/>
      <c r="L12" s="71" t="s">
        <v>129</v>
      </c>
      <c r="M12" s="71"/>
      <c r="N12" s="74">
        <v>90003</v>
      </c>
      <c r="O12" s="73"/>
      <c r="P12" s="73"/>
    </row>
    <row r="13" ht="15.75">
      <c r="A13" s="69" t="s">
        <v>130</v>
      </c>
      <c r="B13" s="69" t="s">
        <v>131</v>
      </c>
      <c r="C13" s="69" t="s">
        <v>132</v>
      </c>
      <c r="D13" s="69" t="s">
        <v>133</v>
      </c>
      <c r="E13" s="1"/>
      <c r="F13" s="71" t="s">
        <v>134</v>
      </c>
      <c r="G13" s="71"/>
      <c r="H13" s="72">
        <v>90004</v>
      </c>
      <c r="I13" s="73"/>
      <c r="J13" s="73"/>
      <c r="L13" s="71" t="s">
        <v>135</v>
      </c>
      <c r="M13" s="71"/>
      <c r="N13" s="74">
        <v>90006</v>
      </c>
      <c r="O13" s="73"/>
      <c r="P13" s="73"/>
    </row>
    <row r="14" ht="15.75">
      <c r="A14" s="69" t="s">
        <v>136</v>
      </c>
      <c r="B14" s="69" t="s">
        <v>137</v>
      </c>
      <c r="C14" s="69" t="s">
        <v>138</v>
      </c>
      <c r="D14" s="69"/>
      <c r="E14" s="1"/>
      <c r="F14" s="71" t="s">
        <v>139</v>
      </c>
      <c r="G14" s="71"/>
      <c r="H14" s="72">
        <v>90005</v>
      </c>
      <c r="I14" s="73"/>
      <c r="J14" s="73"/>
      <c r="L14" s="71" t="s">
        <v>140</v>
      </c>
      <c r="M14" s="71"/>
      <c r="N14" s="74" t="s">
        <v>141</v>
      </c>
      <c r="O14" s="73"/>
      <c r="P14" s="73"/>
    </row>
    <row r="15" ht="15.75">
      <c r="A15" s="60" t="s">
        <v>142</v>
      </c>
      <c r="B15" s="38"/>
      <c r="C15" s="38"/>
      <c r="D15" s="38"/>
      <c r="E15" s="1"/>
      <c r="F15" s="71" t="s">
        <v>143</v>
      </c>
      <c r="G15" s="71"/>
      <c r="H15" s="74" t="s">
        <v>144</v>
      </c>
      <c r="I15" s="73"/>
      <c r="J15" s="73"/>
      <c r="L15" s="71" t="s">
        <v>145</v>
      </c>
      <c r="M15" s="71"/>
      <c r="N15" s="74" t="s">
        <v>146</v>
      </c>
      <c r="O15" s="73"/>
      <c r="P15" s="73"/>
    </row>
    <row r="16" ht="15.75">
      <c r="A16" s="175" t="s">
        <v>147</v>
      </c>
      <c r="B16" s="176"/>
      <c r="C16" s="177" t="s">
        <v>148</v>
      </c>
      <c r="D16" s="178"/>
      <c r="E16" s="1"/>
      <c r="F16" s="71" t="s">
        <v>149</v>
      </c>
      <c r="G16" s="71"/>
      <c r="H16" s="74" t="s">
        <v>150</v>
      </c>
      <c r="I16" s="73"/>
      <c r="J16" s="73"/>
      <c r="L16" s="71" t="s">
        <v>151</v>
      </c>
      <c r="M16" s="71"/>
      <c r="N16" s="74" t="s">
        <v>152</v>
      </c>
      <c r="O16" s="73"/>
      <c r="P16" s="73"/>
    </row>
    <row r="17" ht="15.75">
      <c r="A17" s="79" t="s">
        <v>153</v>
      </c>
      <c r="B17" s="80"/>
      <c r="C17" s="81" t="s">
        <v>153</v>
      </c>
      <c r="D17" s="82"/>
      <c r="E17" s="1"/>
      <c r="F17" s="71" t="s">
        <v>154</v>
      </c>
      <c r="G17" s="71"/>
      <c r="H17" s="74" t="s">
        <v>155</v>
      </c>
      <c r="I17" s="73"/>
      <c r="J17" s="73"/>
      <c r="L17" s="71" t="s">
        <v>156</v>
      </c>
      <c r="M17" s="71"/>
      <c r="N17" s="74" t="s">
        <v>157</v>
      </c>
      <c r="O17" s="73"/>
      <c r="P17" s="73"/>
    </row>
    <row r="18">
      <c r="A18" s="79" t="s">
        <v>158</v>
      </c>
      <c r="B18" s="80"/>
      <c r="C18" s="83" t="s">
        <v>158</v>
      </c>
      <c r="D18" s="82"/>
      <c r="E18" s="1"/>
      <c r="F18" s="1"/>
      <c r="I18" s="84"/>
      <c r="J18" s="85"/>
      <c r="P18" s="86"/>
    </row>
    <row r="19" ht="15.75">
      <c r="A19" s="87" t="s">
        <v>159</v>
      </c>
      <c r="B19" s="88"/>
      <c r="C19" s="88"/>
      <c r="D19" s="89"/>
      <c r="E19" s="90" t="s">
        <v>159</v>
      </c>
      <c r="F19" s="90"/>
      <c r="G19" s="90"/>
      <c r="H19" s="90"/>
      <c r="I19" s="91"/>
      <c r="J19" s="92"/>
      <c r="K19" s="58"/>
      <c r="L19" s="58"/>
      <c r="M19" s="58"/>
      <c r="N19" s="58"/>
      <c r="O19" s="58"/>
      <c r="P19" s="93"/>
      <c r="Q19" s="58"/>
    </row>
    <row r="20" ht="15.75">
      <c r="A20" s="94" t="s">
        <v>160</v>
      </c>
      <c r="B20" s="95"/>
      <c r="C20" s="95"/>
      <c r="D20" s="95" t="s">
        <v>161</v>
      </c>
      <c r="E20" s="95" t="s">
        <v>162</v>
      </c>
      <c r="F20" s="95" t="s">
        <v>163</v>
      </c>
      <c r="G20" s="95" t="s">
        <v>164</v>
      </c>
      <c r="H20" s="95" t="s">
        <v>165</v>
      </c>
      <c r="I20" s="95"/>
      <c r="J20" s="95" t="s">
        <v>166</v>
      </c>
      <c r="K20" s="96" t="s">
        <v>167</v>
      </c>
      <c r="L20" s="95" t="s">
        <v>168</v>
      </c>
      <c r="M20" s="97"/>
      <c r="N20" s="97"/>
      <c r="O20" s="95" t="s">
        <v>169</v>
      </c>
      <c r="Q20" s="97"/>
      <c r="R20" s="62"/>
    </row>
    <row r="21">
      <c r="A21" s="98" t="str">
        <f>[1]Pay!A2</f>
        <v>299</v>
      </c>
      <c r="B21" s="9" t="str">
        <f>[1]Pay!B2</f>
        <v xml:space="preserve">Capt.B. Mechling - F3</v>
      </c>
      <c r="C21" s="99"/>
      <c r="D21" s="100"/>
      <c r="E21" s="100"/>
      <c r="F21" s="100"/>
      <c r="G21" s="100"/>
      <c r="H21" s="101">
        <f>[1]Pay!D2</f>
        <v>27.420000000000002</v>
      </c>
      <c r="I21" s="100"/>
      <c r="J21" s="101">
        <f t="shared" ref="J21:J55" si="1">H21*K21*F21</f>
        <v>0</v>
      </c>
      <c r="K21" s="25">
        <f>F21*B8-O21</f>
        <v>0</v>
      </c>
      <c r="L21" s="102"/>
      <c r="M21" s="97"/>
      <c r="N21" s="97"/>
      <c r="O21" s="103"/>
      <c r="Q21" s="38"/>
    </row>
    <row r="22" ht="15" customHeight="1">
      <c r="A22" s="104">
        <f>[1]Pay!A3</f>
        <v>203</v>
      </c>
      <c r="B22" s="9" t="str">
        <f>[1]Pay!B3</f>
        <v xml:space="preserve">Capt. J. King - F6</v>
      </c>
      <c r="C22" s="99"/>
      <c r="D22" s="105"/>
      <c r="E22" s="100"/>
      <c r="F22" s="100"/>
      <c r="G22" s="100"/>
      <c r="H22" s="101">
        <f>[1]Pay!D3</f>
        <v>26.109999999999999</v>
      </c>
      <c r="I22" s="100"/>
      <c r="J22" s="101">
        <f t="shared" si="1"/>
        <v>0</v>
      </c>
      <c r="K22" s="25">
        <f>F22*B8-O22</f>
        <v>0</v>
      </c>
      <c r="L22" s="106" t="s">
        <v>11</v>
      </c>
      <c r="M22" s="97"/>
      <c r="N22" s="97"/>
      <c r="O22" s="103"/>
      <c r="Q22" s="38"/>
    </row>
    <row r="23" ht="15" customHeight="1">
      <c r="A23" s="104">
        <f>[1]Pay!A4</f>
        <v>413</v>
      </c>
      <c r="B23" s="7" t="str">
        <f>[1]Pay!B4</f>
        <v xml:space="preserve">Lt. J. Ehrman - F9</v>
      </c>
      <c r="C23" s="15"/>
      <c r="D23" s="107"/>
      <c r="E23" s="97"/>
      <c r="F23" s="97"/>
      <c r="G23" s="97"/>
      <c r="H23" s="108">
        <f>[1]Pay!D4</f>
        <v>21.890000000000001</v>
      </c>
      <c r="I23" s="97"/>
      <c r="J23" s="108">
        <f t="shared" si="1"/>
        <v>0</v>
      </c>
      <c r="K23" s="1">
        <f>F23*B8-O23</f>
        <v>0</v>
      </c>
      <c r="L23" s="109"/>
      <c r="M23" s="97"/>
      <c r="N23" s="97"/>
      <c r="O23" s="110"/>
      <c r="Q23" s="38"/>
    </row>
    <row r="24" ht="15" customHeight="1">
      <c r="A24" s="104" t="str">
        <f>[1]Pay!A5</f>
        <v>513</v>
      </c>
      <c r="B24" s="7" t="str">
        <f>[1]Pay!B5</f>
        <v xml:space="preserve">K. Morphew</v>
      </c>
      <c r="C24" s="15"/>
      <c r="D24" s="107"/>
      <c r="E24" s="97"/>
      <c r="F24" s="97"/>
      <c r="G24" s="97"/>
      <c r="H24" s="108">
        <f>[1]Pay!D5</f>
        <v>21.890000000000001</v>
      </c>
      <c r="I24" s="97"/>
      <c r="J24" s="108">
        <f t="shared" si="1"/>
        <v>0</v>
      </c>
      <c r="K24" s="1">
        <f>F24*B8-O24</f>
        <v>0</v>
      </c>
      <c r="L24" s="109"/>
      <c r="M24" s="97"/>
      <c r="N24" s="97"/>
      <c r="O24" s="110"/>
      <c r="Q24" s="38"/>
    </row>
    <row r="25" ht="15" customHeight="1">
      <c r="A25" s="104">
        <f>[1]Pay!A6</f>
        <v>716</v>
      </c>
      <c r="B25" s="7" t="str">
        <f>[1]Pay!B6</f>
        <v xml:space="preserve">B. Speidel</v>
      </c>
      <c r="C25" s="15"/>
      <c r="D25" s="107"/>
      <c r="E25" s="97"/>
      <c r="F25" s="97"/>
      <c r="G25" s="97"/>
      <c r="H25" s="108">
        <f>[1]Pay!D6</f>
        <v>20.41</v>
      </c>
      <c r="I25" s="97"/>
      <c r="J25" s="108">
        <f t="shared" si="1"/>
        <v>0</v>
      </c>
      <c r="K25" s="1">
        <f>F25*B8-O25</f>
        <v>0</v>
      </c>
      <c r="L25" s="109"/>
      <c r="M25" s="97"/>
      <c r="N25" s="111"/>
      <c r="O25" s="110"/>
      <c r="Q25" s="38"/>
    </row>
    <row r="26" ht="15" customHeight="1">
      <c r="A26" s="104" t="str">
        <f>[1]Pay!A7</f>
        <v>317</v>
      </c>
      <c r="B26" s="7" t="str">
        <f>[1]Pay!B7</f>
        <v xml:space="preserve">D. Moser</v>
      </c>
      <c r="C26" s="15"/>
      <c r="D26" s="107"/>
      <c r="E26" s="97"/>
      <c r="F26" s="97"/>
      <c r="G26" s="97"/>
      <c r="H26" s="108">
        <f>[1]Pay!D7</f>
        <v>18.66</v>
      </c>
      <c r="I26" s="97"/>
      <c r="J26" s="108">
        <f t="shared" si="1"/>
        <v>0</v>
      </c>
      <c r="K26" s="1">
        <f>F26*B8-O26</f>
        <v>0</v>
      </c>
      <c r="L26" s="109"/>
      <c r="M26" s="97"/>
      <c r="N26" s="111"/>
      <c r="O26" s="110"/>
      <c r="Q26" s="38"/>
    </row>
    <row r="27" ht="15" customHeight="1">
      <c r="A27" s="104" t="str">
        <f>[1]Pay!A8</f>
        <v>218</v>
      </c>
      <c r="B27" s="7" t="str">
        <f>[1]Pay!B8</f>
        <v xml:space="preserve">D. Fiscus</v>
      </c>
      <c r="C27" s="15"/>
      <c r="D27" s="107"/>
      <c r="E27" s="97"/>
      <c r="F27" s="97"/>
      <c r="G27" s="97"/>
      <c r="H27" s="108">
        <f>[1]Pay!D8</f>
        <v>18.66</v>
      </c>
      <c r="I27" s="97"/>
      <c r="J27" s="108">
        <f t="shared" si="1"/>
        <v>0</v>
      </c>
      <c r="K27" s="1">
        <f>F27*B8-O27</f>
        <v>0</v>
      </c>
      <c r="L27" s="109"/>
      <c r="M27" s="97"/>
      <c r="N27" s="111"/>
      <c r="O27" s="110"/>
      <c r="Q27" s="38"/>
    </row>
    <row r="28" ht="15" customHeight="1">
      <c r="A28" s="104" t="str">
        <f>[1]Pay!A9</f>
        <v>418</v>
      </c>
      <c r="B28" s="7" t="str">
        <f>[1]Pay!B9</f>
        <v xml:space="preserve">S. Gehring</v>
      </c>
      <c r="C28" s="15"/>
      <c r="D28" s="107"/>
      <c r="E28" s="97"/>
      <c r="F28" s="97"/>
      <c r="G28" s="97"/>
      <c r="H28" s="108">
        <f>[1]Pay!D9</f>
        <v>18.66</v>
      </c>
      <c r="I28" s="97"/>
      <c r="J28" s="108">
        <f t="shared" si="1"/>
        <v>0</v>
      </c>
      <c r="K28" s="1">
        <f>F28*B8-O28</f>
        <v>0</v>
      </c>
      <c r="L28" s="109"/>
      <c r="N28" s="111"/>
      <c r="O28" s="110"/>
    </row>
    <row r="29" ht="15" customHeight="1">
      <c r="A29" s="104" t="str">
        <f>[1]Pay!A10</f>
        <v>221</v>
      </c>
      <c r="B29" s="7" t="str">
        <f>[1]Pay!B10</f>
        <v xml:space="preserve">C. Harris</v>
      </c>
      <c r="C29" s="15"/>
      <c r="D29" s="107"/>
      <c r="E29" s="97"/>
      <c r="F29" s="97"/>
      <c r="G29" s="97"/>
      <c r="H29" s="108">
        <f>[1]Pay!D10</f>
        <v>16.449999999999999</v>
      </c>
      <c r="I29" s="97"/>
      <c r="J29" s="108">
        <f t="shared" si="1"/>
        <v>0</v>
      </c>
      <c r="K29" s="1">
        <f>F29*B8-O29</f>
        <v>0</v>
      </c>
      <c r="L29" s="109"/>
      <c r="O29" s="110"/>
    </row>
    <row r="30" ht="15" customHeight="1">
      <c r="A30" s="104" t="str">
        <f>[1]Pay!A11</f>
        <v>1021</v>
      </c>
      <c r="B30" s="7" t="str">
        <f>[1]Pay!B11</f>
        <v xml:space="preserve">E. Duffey</v>
      </c>
      <c r="C30" s="15"/>
      <c r="D30" s="107"/>
      <c r="E30" s="97"/>
      <c r="F30" s="97"/>
      <c r="G30" s="97"/>
      <c r="H30" s="108">
        <f>[1]Pay!D11</f>
        <v>16.449999999999999</v>
      </c>
      <c r="I30" s="97"/>
      <c r="J30" s="108">
        <f t="shared" si="1"/>
        <v>0</v>
      </c>
      <c r="K30" s="1">
        <f>F30*B8-O30</f>
        <v>0</v>
      </c>
      <c r="L30" s="112"/>
      <c r="O30" s="113"/>
    </row>
    <row r="31" ht="15" customHeight="1">
      <c r="A31" s="114" t="str">
        <f>[1]Pay!A13</f>
        <v>111</v>
      </c>
      <c r="B31" s="9" t="str">
        <f>[1]Pay!B13</f>
        <v xml:space="preserve">R. Crist - F4</v>
      </c>
      <c r="C31" s="99"/>
      <c r="D31" s="105" t="s">
        <v>168</v>
      </c>
      <c r="E31" s="100"/>
      <c r="F31" s="100"/>
      <c r="G31" s="100"/>
      <c r="H31" s="101">
        <f>[1]Pay!D13</f>
        <v>26.109999999999999</v>
      </c>
      <c r="I31" s="100"/>
      <c r="J31" s="101">
        <f t="shared" si="1"/>
        <v>0</v>
      </c>
      <c r="K31" s="25">
        <f>F31*B8-O31</f>
        <v>0</v>
      </c>
      <c r="L31" s="115" t="s">
        <v>29</v>
      </c>
      <c r="O31" s="103"/>
    </row>
    <row r="32" ht="15" customHeight="1">
      <c r="A32" s="104" t="str">
        <f>[1]Pay!A14</f>
        <v>115</v>
      </c>
      <c r="B32" s="7" t="str">
        <f>[1]Pay!B14</f>
        <v xml:space="preserve">Lt. J. Heckel - F10</v>
      </c>
      <c r="C32" s="15"/>
      <c r="D32" s="107"/>
      <c r="E32" s="97"/>
      <c r="F32" s="97"/>
      <c r="G32" s="97"/>
      <c r="H32" s="108">
        <f>[1]Pay!D14</f>
        <v>20.41</v>
      </c>
      <c r="I32" s="97"/>
      <c r="J32" s="108">
        <f t="shared" si="1"/>
        <v>0</v>
      </c>
      <c r="K32" s="1">
        <f>F32*B8-O32</f>
        <v>0</v>
      </c>
      <c r="L32" s="109"/>
      <c r="O32" s="110"/>
    </row>
    <row r="33" ht="15" customHeight="1">
      <c r="A33" s="104">
        <f>[1]Pay!A15</f>
        <v>406</v>
      </c>
      <c r="B33" s="7" t="str">
        <f>[1]Pay!B15</f>
        <v xml:space="preserve">D. Gerwig</v>
      </c>
      <c r="C33" s="15"/>
      <c r="D33" s="107"/>
      <c r="E33" s="97"/>
      <c r="F33" s="97"/>
      <c r="G33" s="97"/>
      <c r="H33" s="108">
        <f>[1]Pay!D15</f>
        <v>23.399999999999999</v>
      </c>
      <c r="I33" s="97"/>
      <c r="J33" s="108">
        <f t="shared" si="1"/>
        <v>0</v>
      </c>
      <c r="K33" s="1">
        <f>F33*B8-O33</f>
        <v>0</v>
      </c>
      <c r="L33" s="109"/>
      <c r="O33" s="110"/>
    </row>
    <row r="34" ht="15" customHeight="1">
      <c r="A34" s="104" t="str">
        <f>[1]Pay!A16</f>
        <v>409</v>
      </c>
      <c r="B34" s="7" t="str">
        <f>[1]Pay!B16</f>
        <v xml:space="preserve">S. Bennett</v>
      </c>
      <c r="C34" s="15"/>
      <c r="D34" s="107"/>
      <c r="E34" s="97"/>
      <c r="F34" s="97"/>
      <c r="G34" s="97"/>
      <c r="H34" s="108">
        <f>[1]Pay!D16</f>
        <v>23.399999999999999</v>
      </c>
      <c r="I34" s="97"/>
      <c r="J34" s="108">
        <f t="shared" si="1"/>
        <v>0</v>
      </c>
      <c r="K34" s="1">
        <f>F34*B8-O34</f>
        <v>0</v>
      </c>
      <c r="L34" s="109"/>
      <c r="O34" s="110"/>
    </row>
    <row r="35" ht="15" customHeight="1">
      <c r="A35" s="104" t="str">
        <f>[1]Pay!A17</f>
        <v>417</v>
      </c>
      <c r="B35" s="7" t="str">
        <f>[1]Pay!B17</f>
        <v xml:space="preserve">L. Eads</v>
      </c>
      <c r="C35" s="15"/>
      <c r="D35" s="107"/>
      <c r="E35" s="97"/>
      <c r="F35" s="97"/>
      <c r="G35" s="97"/>
      <c r="H35" s="108">
        <f>[1]Pay!D17</f>
        <v>18.66</v>
      </c>
      <c r="I35" s="97"/>
      <c r="J35" s="108">
        <f t="shared" si="1"/>
        <v>0</v>
      </c>
      <c r="K35" s="1">
        <f>F35*B8-O35</f>
        <v>0</v>
      </c>
      <c r="L35" s="109"/>
      <c r="O35" s="110"/>
    </row>
    <row r="36" ht="15" customHeight="1">
      <c r="A36" s="104" t="str">
        <f>[1]Pay!A18</f>
        <v>318</v>
      </c>
      <c r="B36" s="7" t="str">
        <f>[1]Pay!B18</f>
        <v xml:space="preserve">C. Rittmeyer</v>
      </c>
      <c r="C36" s="15"/>
      <c r="D36" s="107"/>
      <c r="E36" s="97"/>
      <c r="F36" s="97"/>
      <c r="G36" s="97"/>
      <c r="H36" s="108">
        <f>[1]Pay!D18</f>
        <v>18.66</v>
      </c>
      <c r="I36" s="97"/>
      <c r="J36" s="108">
        <f t="shared" si="1"/>
        <v>0</v>
      </c>
      <c r="K36" s="1">
        <f>F36*B8-O36</f>
        <v>0</v>
      </c>
      <c r="L36" s="109"/>
      <c r="M36" s="97"/>
      <c r="N36" s="97"/>
      <c r="O36" s="110"/>
      <c r="Q36" s="97"/>
    </row>
    <row r="37" ht="15" customHeight="1">
      <c r="A37" s="104" t="str">
        <f>[1]Pay!A19</f>
        <v>220</v>
      </c>
      <c r="B37" s="7" t="str">
        <f>[1]Pay!B19</f>
        <v xml:space="preserve">C. Herndon</v>
      </c>
      <c r="C37" s="15"/>
      <c r="D37" s="107"/>
      <c r="E37" s="97"/>
      <c r="F37" s="97"/>
      <c r="G37" s="97"/>
      <c r="H37" s="108">
        <f>[1]Pay!D19</f>
        <v>18.66</v>
      </c>
      <c r="I37" s="97"/>
      <c r="J37" s="108">
        <f t="shared" si="1"/>
        <v>0</v>
      </c>
      <c r="K37" s="1">
        <f>F37*B8-O37</f>
        <v>0</v>
      </c>
      <c r="L37" s="109"/>
      <c r="M37" s="97"/>
      <c r="N37" s="97"/>
      <c r="O37" s="110"/>
      <c r="Q37" s="38"/>
    </row>
    <row r="38" ht="15" customHeight="1">
      <c r="A38" s="104" t="str">
        <f>[1]Pay!A20</f>
        <v>121</v>
      </c>
      <c r="B38" s="7" t="str">
        <f>[1]Pay!B20</f>
        <v xml:space="preserve">F. Leist</v>
      </c>
      <c r="C38" s="15"/>
      <c r="D38" s="107"/>
      <c r="E38" s="97"/>
      <c r="F38" s="97"/>
      <c r="G38" s="97"/>
      <c r="H38" s="108">
        <f>[1]Pay!D20</f>
        <v>16.449999999999999</v>
      </c>
      <c r="I38" s="97"/>
      <c r="J38" s="108">
        <f t="shared" si="1"/>
        <v>0</v>
      </c>
      <c r="K38" s="1">
        <f>F38*B8-O38</f>
        <v>0</v>
      </c>
      <c r="L38" s="109"/>
      <c r="M38" s="97"/>
      <c r="N38" s="97"/>
      <c r="O38" s="110"/>
      <c r="Q38" s="38"/>
    </row>
    <row r="39" ht="15" customHeight="1">
      <c r="A39" s="104" t="str">
        <f>[1]Pay!A21</f>
        <v>321</v>
      </c>
      <c r="B39" s="7" t="str">
        <f>[1]Pay!B21</f>
        <v xml:space="preserve">S. Breide</v>
      </c>
      <c r="C39" s="15"/>
      <c r="D39" s="107"/>
      <c r="E39" s="97"/>
      <c r="F39" s="97"/>
      <c r="G39" s="97"/>
      <c r="H39" s="108">
        <f>[1]Pay!D21</f>
        <v>16.449999999999999</v>
      </c>
      <c r="I39" s="97"/>
      <c r="J39" s="108">
        <f t="shared" si="1"/>
        <v>0</v>
      </c>
      <c r="K39" s="1">
        <f>F39*B8-O39</f>
        <v>0</v>
      </c>
      <c r="L39" s="112"/>
      <c r="M39" s="97"/>
      <c r="N39" s="97"/>
      <c r="O39" s="113"/>
      <c r="Q39" s="38"/>
    </row>
    <row r="40" ht="15" customHeight="1">
      <c r="A40" s="114">
        <f>[1]Pay!A23</f>
        <v>211</v>
      </c>
      <c r="B40" s="9" t="str">
        <f>[1]Pay!B23</f>
        <v xml:space="preserve">Capt. M. Harris - F5</v>
      </c>
      <c r="C40" s="99"/>
      <c r="D40" s="105"/>
      <c r="E40" s="100"/>
      <c r="F40" s="100"/>
      <c r="G40" s="100"/>
      <c r="H40" s="101">
        <f>[1]Pay!D23</f>
        <v>26.109999999999999</v>
      </c>
      <c r="I40" s="100"/>
      <c r="J40" s="101">
        <f t="shared" si="1"/>
        <v>0</v>
      </c>
      <c r="K40" s="25">
        <f>F40*B8-O40</f>
        <v>0</v>
      </c>
      <c r="L40" s="116" t="s">
        <v>46</v>
      </c>
      <c r="M40" s="97"/>
      <c r="N40" s="97"/>
      <c r="O40" s="103"/>
      <c r="Q40" s="38"/>
    </row>
    <row r="41" ht="15" customHeight="1">
      <c r="A41" s="104" t="str">
        <f>[1]Pay!A24</f>
        <v>210</v>
      </c>
      <c r="B41" s="7" t="str">
        <f>[1]Pay!B24</f>
        <v xml:space="preserve">Lt. J. Gerdom - F7</v>
      </c>
      <c r="C41" s="15"/>
      <c r="D41" s="107"/>
      <c r="E41" s="97"/>
      <c r="F41" s="97"/>
      <c r="G41" s="97"/>
      <c r="H41" s="108">
        <f>[1]Pay!D24</f>
        <v>23.399999999999999</v>
      </c>
      <c r="I41" s="97"/>
      <c r="J41" s="108">
        <f t="shared" si="1"/>
        <v>0</v>
      </c>
      <c r="K41" s="1">
        <f>F41*B8-O41</f>
        <v>0</v>
      </c>
      <c r="L41" s="109"/>
      <c r="M41" s="97"/>
      <c r="N41" s="117"/>
      <c r="O41" s="110"/>
      <c r="Q41" s="38"/>
    </row>
    <row r="42" ht="15" customHeight="1">
      <c r="A42" s="104">
        <f>[1]Pay!A25</f>
        <v>385</v>
      </c>
      <c r="B42" s="7" t="str">
        <f>[1]Pay!B25</f>
        <v xml:space="preserve">K. Thompson</v>
      </c>
      <c r="C42" s="15"/>
      <c r="D42" s="107"/>
      <c r="E42" s="97"/>
      <c r="F42" s="97"/>
      <c r="G42" s="97"/>
      <c r="H42" s="108">
        <f>[1]Pay!D25</f>
        <v>23.399999999999999</v>
      </c>
      <c r="I42" s="97"/>
      <c r="J42" s="108">
        <f t="shared" si="1"/>
        <v>0</v>
      </c>
      <c r="K42" s="1">
        <f>F42*B8-O42</f>
        <v>0</v>
      </c>
      <c r="L42" s="109"/>
      <c r="M42" s="97"/>
      <c r="N42" s="117"/>
      <c r="O42" s="110"/>
      <c r="Q42" s="38"/>
    </row>
    <row r="43" ht="15" customHeight="1">
      <c r="A43" s="104" t="str">
        <f>[1]Pay!A26</f>
        <v>314</v>
      </c>
      <c r="B43" s="7" t="str">
        <f>[1]Pay!B26</f>
        <v xml:space="preserve">Z. Gaskill</v>
      </c>
      <c r="C43" s="15"/>
      <c r="D43" s="107"/>
      <c r="E43" s="97"/>
      <c r="F43" s="97"/>
      <c r="G43" s="97"/>
      <c r="H43" s="108">
        <f>[1]Pay!D26</f>
        <v>16.449999999999999</v>
      </c>
      <c r="I43" s="97"/>
      <c r="J43" s="108">
        <f t="shared" si="1"/>
        <v>0</v>
      </c>
      <c r="K43" s="1">
        <f>F43*B8-O43</f>
        <v>0</v>
      </c>
      <c r="L43" s="109"/>
      <c r="M43" s="97"/>
      <c r="N43" s="117"/>
      <c r="O43" s="110"/>
      <c r="Q43" s="38"/>
    </row>
    <row r="44" ht="15" customHeight="1">
      <c r="A44" s="104" t="str">
        <f>[1]Pay!A27</f>
        <v>414</v>
      </c>
      <c r="B44" s="7" t="str">
        <f>[1]Pay!B27</f>
        <v xml:space="preserve">J. Wolf</v>
      </c>
      <c r="C44" s="15"/>
      <c r="D44" s="107"/>
      <c r="E44" s="97"/>
      <c r="F44" s="97"/>
      <c r="G44" s="97"/>
      <c r="H44" s="108">
        <f>[1]Pay!D27</f>
        <v>20.41</v>
      </c>
      <c r="I44" s="97"/>
      <c r="J44" s="108">
        <f t="shared" si="1"/>
        <v>0</v>
      </c>
      <c r="K44" s="1">
        <f>F44*B8-O44</f>
        <v>0</v>
      </c>
      <c r="L44" s="109"/>
      <c r="N44" s="117"/>
      <c r="O44" s="110"/>
    </row>
    <row r="45" ht="15" customHeight="1">
      <c r="A45" s="104" t="str">
        <f>[1]Pay!A28</f>
        <v>516</v>
      </c>
      <c r="B45" s="7" t="str">
        <f>[1]Pay!B28</f>
        <v xml:space="preserve">J. Moriarity</v>
      </c>
      <c r="C45" s="15"/>
      <c r="D45" s="107"/>
      <c r="E45" s="97"/>
      <c r="F45" s="97"/>
      <c r="G45" s="97"/>
      <c r="H45" s="108">
        <f>[1]Pay!D28</f>
        <v>20.41</v>
      </c>
      <c r="I45" s="97"/>
      <c r="J45" s="108">
        <f t="shared" si="1"/>
        <v>0</v>
      </c>
      <c r="K45" s="1">
        <f>F45*B8-O45</f>
        <v>0</v>
      </c>
      <c r="L45" s="109"/>
      <c r="O45" s="110"/>
    </row>
    <row r="46" ht="15" customHeight="1">
      <c r="A46" s="104" t="str">
        <f>[1]Pay!A29</f>
        <v>421</v>
      </c>
      <c r="B46" s="7" t="str">
        <f>[1]Pay!B29</f>
        <v xml:space="preserve">M. Burkholder</v>
      </c>
      <c r="C46" s="15"/>
      <c r="D46" s="107"/>
      <c r="E46" s="97"/>
      <c r="F46" s="97"/>
      <c r="G46" s="97"/>
      <c r="H46" s="108">
        <f>[1]Pay!D29</f>
        <v>16.449999999999999</v>
      </c>
      <c r="I46" s="97"/>
      <c r="J46" s="108">
        <f t="shared" si="1"/>
        <v>0</v>
      </c>
      <c r="K46" s="1">
        <f>F46*B8-O46</f>
        <v>0</v>
      </c>
      <c r="L46" s="109"/>
      <c r="O46" s="110"/>
    </row>
    <row r="47" ht="15" customHeight="1">
      <c r="A47" s="104" t="str">
        <f>[1]Pay!A30</f>
        <v>921</v>
      </c>
      <c r="B47" s="7" t="str">
        <f>[1]Pay!B30</f>
        <v xml:space="preserve">N. Bueter</v>
      </c>
      <c r="C47" s="15"/>
      <c r="D47" s="107"/>
      <c r="E47" s="97"/>
      <c r="F47" s="97"/>
      <c r="G47" s="97"/>
      <c r="H47" s="108">
        <f>[1]Pay!D30</f>
        <v>16.449999999999999</v>
      </c>
      <c r="I47" s="97"/>
      <c r="J47" s="108">
        <f t="shared" si="1"/>
        <v>0</v>
      </c>
      <c r="K47" s="1">
        <f>F47*B8-O47</f>
        <v>0</v>
      </c>
      <c r="L47" s="109"/>
      <c r="O47" s="110"/>
    </row>
    <row r="48" ht="15" customHeight="1">
      <c r="A48" s="104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8">
        <f>[1]Pay!D31</f>
        <v>0</v>
      </c>
      <c r="I48" s="34"/>
      <c r="J48" s="123">
        <f t="shared" si="1"/>
        <v>0</v>
      </c>
      <c r="K48" s="141">
        <f>F48*B8-O48</f>
        <v>0</v>
      </c>
      <c r="L48" s="112"/>
      <c r="O48" s="113"/>
    </row>
    <row r="49">
      <c r="A49" s="114" t="str">
        <f>[1]Pay!A33</f>
        <v>420</v>
      </c>
      <c r="B49" s="9" t="str">
        <f>[1]Pay!B33</f>
        <v xml:space="preserve">T. Markley</v>
      </c>
      <c r="C49" s="99"/>
      <c r="D49" s="107"/>
      <c r="E49" s="97"/>
      <c r="F49" s="97"/>
      <c r="G49" s="97"/>
      <c r="H49" s="101">
        <f>[1]Pay!D33</f>
        <v>14.5</v>
      </c>
      <c r="I49" s="97"/>
      <c r="J49" s="108">
        <f t="shared" si="1"/>
        <v>0</v>
      </c>
      <c r="K49" s="1">
        <f>F49*B8-O49</f>
        <v>0</v>
      </c>
      <c r="L49" s="22" t="s">
        <v>170</v>
      </c>
      <c r="O49" s="110"/>
    </row>
    <row r="50">
      <c r="A50" s="104" t="str">
        <f>[1]Pay!A34</f>
        <v>521</v>
      </c>
      <c r="B50" s="7" t="str">
        <f>[1]Pay!B34</f>
        <v xml:space="preserve">A. Cossgrove</v>
      </c>
      <c r="C50" s="15"/>
      <c r="D50" s="107"/>
      <c r="E50" s="97"/>
      <c r="F50" s="97"/>
      <c r="G50" s="97"/>
      <c r="H50" s="108">
        <f>[1]Pay!D34</f>
        <v>14.5</v>
      </c>
      <c r="I50" s="97"/>
      <c r="J50" s="108">
        <f t="shared" si="1"/>
        <v>0</v>
      </c>
      <c r="K50" s="1">
        <f>F50*B8-O50</f>
        <v>0</v>
      </c>
      <c r="L50" s="23"/>
      <c r="O50" s="103"/>
    </row>
    <row r="51">
      <c r="A51" s="104" t="str">
        <f>[1]Pay!A35</f>
        <v>621</v>
      </c>
      <c r="B51" s="7" t="str">
        <f>[1]Pay!B35</f>
        <v xml:space="preserve">K. Gerber</v>
      </c>
      <c r="C51" s="15"/>
      <c r="D51" s="107"/>
      <c r="E51" s="97"/>
      <c r="F51" s="97"/>
      <c r="G51" s="97"/>
      <c r="H51" s="108">
        <f>[1]Pay!D35</f>
        <v>14.5</v>
      </c>
      <c r="I51" s="97"/>
      <c r="J51" s="108">
        <f t="shared" si="1"/>
        <v>0</v>
      </c>
      <c r="K51" s="1">
        <f>F51*B8-O51</f>
        <v>0</v>
      </c>
      <c r="L51" s="23"/>
      <c r="O51" s="110"/>
    </row>
    <row r="52">
      <c r="A52" s="104" t="str">
        <f>[1]Pay!A36</f>
        <v>821</v>
      </c>
      <c r="B52" s="7" t="str">
        <f>[1]Pay!B36</f>
        <v xml:space="preserve">B. Howe</v>
      </c>
      <c r="C52" s="15"/>
      <c r="D52" s="107"/>
      <c r="E52" s="97"/>
      <c r="F52" s="97"/>
      <c r="G52" s="97"/>
      <c r="H52" s="108">
        <f>[1]Pay!D36</f>
        <v>14.5</v>
      </c>
      <c r="I52" s="97"/>
      <c r="J52" s="108">
        <f t="shared" si="1"/>
        <v>0</v>
      </c>
      <c r="K52" s="1">
        <f>F52*B8-O52</f>
        <v>0</v>
      </c>
      <c r="L52" s="23"/>
      <c r="O52" s="113"/>
    </row>
    <row r="53">
      <c r="A53" s="104" t="str">
        <f>[1]Pay!A37</f>
        <v>721</v>
      </c>
      <c r="B53" s="7" t="str">
        <f>[1]Pay!B37</f>
        <v xml:space="preserve">H. Komarck</v>
      </c>
      <c r="C53" s="15"/>
      <c r="D53" s="107"/>
      <c r="E53" s="97"/>
      <c r="F53" s="97"/>
      <c r="G53" s="97"/>
      <c r="H53" s="108">
        <f>[1]Pay!D37</f>
        <v>14.5</v>
      </c>
      <c r="I53" s="97"/>
      <c r="J53" s="108">
        <f t="shared" si="1"/>
        <v>0</v>
      </c>
      <c r="K53" s="1">
        <f>F53*B8-O53</f>
        <v>0</v>
      </c>
      <c r="L53" s="23"/>
      <c r="O53" s="110"/>
    </row>
    <row r="54">
      <c r="A54" s="114">
        <f>[1]Pay!A55</f>
        <v>190</v>
      </c>
      <c r="B54" s="9" t="str">
        <f>[1]Pay!B55</f>
        <v xml:space="preserve">K. Osborn</v>
      </c>
      <c r="C54" s="99"/>
      <c r="D54" s="105"/>
      <c r="E54" s="100"/>
      <c r="F54" s="100"/>
      <c r="G54" s="100"/>
      <c r="H54" s="101">
        <f>[2]Pay!D51</f>
        <v>23.399999999999999</v>
      </c>
      <c r="I54" s="101"/>
      <c r="J54" s="101">
        <f t="shared" si="1"/>
        <v>0</v>
      </c>
      <c r="K54" s="118">
        <f>F54*B8-O54</f>
        <v>0</v>
      </c>
      <c r="L54" s="119" t="s">
        <v>80</v>
      </c>
      <c r="O54" s="103"/>
    </row>
    <row r="55">
      <c r="A55" s="120">
        <f>[1]Pay!A56</f>
        <v>204</v>
      </c>
      <c r="B55" s="121" t="str">
        <f>[1]Pay!B56</f>
        <v xml:space="preserve">M. Moriarity</v>
      </c>
      <c r="C55" s="122"/>
      <c r="D55" s="37"/>
      <c r="E55" s="34"/>
      <c r="F55" s="34"/>
      <c r="G55" s="34"/>
      <c r="H55" s="123">
        <f>[2]Pay!D52</f>
        <v>23.399999999999999</v>
      </c>
      <c r="I55" s="123"/>
      <c r="J55" s="123">
        <f t="shared" si="1"/>
        <v>0</v>
      </c>
      <c r="K55" s="124">
        <f>F55*B8-O55</f>
        <v>0</v>
      </c>
      <c r="L55" s="119" t="s">
        <v>80</v>
      </c>
      <c r="N55" s="95" t="s">
        <v>171</v>
      </c>
      <c r="O55" s="113"/>
    </row>
    <row r="56">
      <c r="A56" s="120">
        <f>[1]Pay!A41</f>
        <v>306</v>
      </c>
      <c r="B56" s="125" t="str">
        <f>[1]Pay!B41</f>
        <v xml:space="preserve">D. Craig F1</v>
      </c>
      <c r="C56" s="126"/>
      <c r="D56" s="37"/>
      <c r="E56" s="34"/>
      <c r="F56" s="34"/>
      <c r="G56" s="34"/>
      <c r="H56" s="34"/>
      <c r="I56" s="34"/>
      <c r="J56" s="127"/>
      <c r="K56" s="124">
        <f>F56*B8-O56</f>
        <v>0</v>
      </c>
      <c r="L56" s="128" t="s">
        <v>66</v>
      </c>
      <c r="N56" s="35">
        <f>G56*B8-O56</f>
        <v>0</v>
      </c>
      <c r="O56" s="129"/>
    </row>
    <row r="57">
      <c r="A57" s="114">
        <f>[1]Pay!A44</f>
        <v>394</v>
      </c>
      <c r="B57" s="9" t="str">
        <f>[1]Pay!B44</f>
        <v xml:space="preserve">C. Wolf F2</v>
      </c>
      <c r="C57" s="99"/>
      <c r="D57" s="105"/>
      <c r="E57" s="100"/>
      <c r="F57" s="100"/>
      <c r="G57" s="100"/>
      <c r="H57" s="100"/>
      <c r="I57" s="100"/>
      <c r="J57" s="130"/>
      <c r="K57" s="118">
        <f>F57*B8-O57</f>
        <v>0</v>
      </c>
      <c r="L57" s="128" t="s">
        <v>68</v>
      </c>
      <c r="N57" s="35">
        <f>G57*B8-O57</f>
        <v>0</v>
      </c>
      <c r="O57" s="129"/>
    </row>
    <row r="58">
      <c r="A58" s="114">
        <f>[1]Pay!A47</f>
        <v>195</v>
      </c>
      <c r="B58" s="9" t="str">
        <f>[1]Pay!B47</f>
        <v xml:space="preserve">T. Franklin - F12</v>
      </c>
      <c r="C58" s="99"/>
      <c r="D58" s="105"/>
      <c r="E58" s="100"/>
      <c r="F58" s="100"/>
      <c r="G58" s="100"/>
      <c r="H58" s="101"/>
      <c r="I58" s="101"/>
      <c r="J58" s="101">
        <f>[1]Pay!D47</f>
        <v>27.48</v>
      </c>
      <c r="K58" s="118">
        <f>F58*B8-O58</f>
        <v>0</v>
      </c>
      <c r="L58" s="131" t="s">
        <v>70</v>
      </c>
      <c r="N58" s="35">
        <f>G58*B8-O58</f>
        <v>0</v>
      </c>
      <c r="O58" s="110"/>
    </row>
    <row r="59">
      <c r="A59" s="104">
        <f>[1]Pay!A48</f>
        <v>509</v>
      </c>
      <c r="B59" s="7" t="str">
        <f>[1]Pay!B48</f>
        <v xml:space="preserve">B. Ehrman - F13</v>
      </c>
      <c r="C59" s="15"/>
      <c r="D59" s="107"/>
      <c r="E59" s="97"/>
      <c r="F59" s="97"/>
      <c r="G59" s="97"/>
      <c r="H59" s="108"/>
      <c r="I59" s="108"/>
      <c r="J59" s="108">
        <f>[1]Pay!D48</f>
        <v>27.48</v>
      </c>
      <c r="K59" s="132">
        <f>F59*B8-O59</f>
        <v>0</v>
      </c>
      <c r="L59" s="131" t="s">
        <v>70</v>
      </c>
      <c r="N59" s="35">
        <f>G59*B8-O59</f>
        <v>0</v>
      </c>
      <c r="O59" s="110"/>
    </row>
    <row r="60">
      <c r="A60" s="104">
        <f>[1]Pay!A49</f>
        <v>213</v>
      </c>
      <c r="B60" s="7" t="str">
        <f>[1]Pay!B49</f>
        <v xml:space="preserve">R. Stahly - F14</v>
      </c>
      <c r="C60" s="15"/>
      <c r="D60" s="107"/>
      <c r="E60" s="97"/>
      <c r="F60" s="97"/>
      <c r="G60" s="97"/>
      <c r="H60" s="108"/>
      <c r="I60" s="108"/>
      <c r="J60" s="108">
        <f>[1]Pay!D49</f>
        <v>27.48</v>
      </c>
      <c r="K60" s="132">
        <f>F60*B8-O60</f>
        <v>0</v>
      </c>
      <c r="L60" s="131" t="s">
        <v>70</v>
      </c>
      <c r="N60" s="35">
        <f>G60*B8-O60</f>
        <v>0</v>
      </c>
      <c r="O60" s="110"/>
    </row>
    <row r="61">
      <c r="A61" s="104">
        <f>[1]Pay!A50</f>
        <v>615</v>
      </c>
      <c r="B61" s="7" t="str">
        <f>[1]Pay!B50</f>
        <v xml:space="preserve">J. Platt - F15</v>
      </c>
      <c r="C61" s="15"/>
      <c r="D61" s="107"/>
      <c r="E61" s="97"/>
      <c r="F61" s="97"/>
      <c r="G61" s="97"/>
      <c r="H61" s="108"/>
      <c r="I61" s="108"/>
      <c r="J61" s="108">
        <f>[1]Pay!D50</f>
        <v>27.48</v>
      </c>
      <c r="K61" s="132">
        <f>F61*B8-O61</f>
        <v>0</v>
      </c>
      <c r="L61" s="131" t="s">
        <v>70</v>
      </c>
      <c r="N61" s="35">
        <f>G61*B8-O61</f>
        <v>0</v>
      </c>
      <c r="O61" s="110"/>
    </row>
    <row r="62">
      <c r="A62" s="104" t="str">
        <f>[1]Pay!A51</f>
        <v>215</v>
      </c>
      <c r="B62" s="7" t="str">
        <f>[1]Pay!B51</f>
        <v xml:space="preserve">D.Zoda - F16</v>
      </c>
      <c r="C62" s="15"/>
      <c r="D62" s="107"/>
      <c r="E62" s="97"/>
      <c r="F62" s="97"/>
      <c r="G62" s="97"/>
      <c r="H62" s="108"/>
      <c r="I62" s="108"/>
      <c r="J62" s="108">
        <f>[1]Pay!D51</f>
        <v>27.48</v>
      </c>
      <c r="K62" s="132">
        <f>F62*B8-O62</f>
        <v>0</v>
      </c>
      <c r="L62" s="131" t="s">
        <v>70</v>
      </c>
      <c r="N62" s="35">
        <f>G62*B8-O62</f>
        <v>0</v>
      </c>
      <c r="O62" s="110"/>
    </row>
    <row r="63">
      <c r="A63" s="104" t="str">
        <f>[1]Pay!A52</f>
        <v>120</v>
      </c>
      <c r="B63" s="7" t="str">
        <f>[1]Pay!B52</f>
        <v xml:space="preserve">T. Elzey - F17</v>
      </c>
      <c r="C63" s="15"/>
      <c r="D63" s="107"/>
      <c r="E63" s="97"/>
      <c r="F63" s="97"/>
      <c r="G63" s="97"/>
      <c r="H63" s="108"/>
      <c r="I63" s="108"/>
      <c r="J63" s="108">
        <f>[1]Pay!D52</f>
        <v>27.48</v>
      </c>
      <c r="K63" s="132">
        <f>F63*B8-O63</f>
        <v>0</v>
      </c>
      <c r="L63" s="133" t="s">
        <v>70</v>
      </c>
      <c r="N63" s="35">
        <f>G63*B8-O63</f>
        <v>0</v>
      </c>
      <c r="O63" s="113"/>
    </row>
    <row r="64">
      <c r="A64" s="134">
        <f>[1]Pay!A53</f>
        <v>520</v>
      </c>
      <c r="B64" s="121" t="str">
        <f>[1]Pay!B53</f>
        <v xml:space="preserve">A. Hannie - F18</v>
      </c>
      <c r="C64" s="122"/>
      <c r="D64" s="37"/>
      <c r="E64" s="34"/>
      <c r="F64" s="34"/>
      <c r="G64" s="34"/>
      <c r="H64" s="108"/>
      <c r="I64" s="123"/>
      <c r="J64" s="123">
        <f>[1]Pay!D53</f>
        <v>27.48</v>
      </c>
      <c r="K64" s="124">
        <f>F64*B8-O64</f>
        <v>0</v>
      </c>
      <c r="L64" s="135" t="s">
        <v>70</v>
      </c>
      <c r="N64" s="35">
        <f>G64*B8-O64</f>
        <v>0</v>
      </c>
      <c r="O64" s="97"/>
    </row>
    <row r="65">
      <c r="A65" s="15"/>
      <c r="B65" s="15"/>
      <c r="C65" s="1"/>
      <c r="D65" s="95" t="s">
        <v>161</v>
      </c>
      <c r="E65" s="95" t="s">
        <v>162</v>
      </c>
      <c r="F65" s="95" t="s">
        <v>163</v>
      </c>
      <c r="G65" s="95" t="s">
        <v>164</v>
      </c>
      <c r="H65" s="136" t="s">
        <v>165</v>
      </c>
      <c r="I65" s="94"/>
      <c r="J65" s="95" t="s">
        <v>166</v>
      </c>
      <c r="K65" s="96" t="s">
        <v>167</v>
      </c>
      <c r="L65" s="95" t="s">
        <v>176</v>
      </c>
      <c r="N65">
        <f>SUM(K21:K64)</f>
        <v>0</v>
      </c>
      <c r="O65" s="94" t="s">
        <v>169</v>
      </c>
    </row>
    <row r="66">
      <c r="A66" s="15"/>
      <c r="B66" s="15"/>
      <c r="C66" s="1"/>
      <c r="D66" s="1"/>
      <c r="E66" s="137" t="s">
        <v>159</v>
      </c>
      <c r="F66" s="137"/>
      <c r="G66" s="137"/>
      <c r="H66" s="137"/>
      <c r="I66" s="2"/>
      <c r="J66" s="2"/>
      <c r="K66" s="1"/>
    </row>
    <row r="67">
      <c r="A67" s="138" t="s">
        <v>85</v>
      </c>
      <c r="B67" s="122">
        <f>B3</f>
        <v>0</v>
      </c>
      <c r="C67" s="139"/>
      <c r="D67" s="1"/>
      <c r="E67" s="94" t="s">
        <v>86</v>
      </c>
      <c r="F67" s="140">
        <f>D3</f>
        <v>0</v>
      </c>
      <c r="G67" s="139"/>
      <c r="H67" s="1"/>
      <c r="I67" s="94" t="s">
        <v>112</v>
      </c>
      <c r="J67" s="1"/>
      <c r="K67" s="141">
        <f>B8</f>
        <v>0</v>
      </c>
      <c r="L67" s="139"/>
      <c r="M67" s="139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2"/>
      <c r="B69" s="143">
        <v>26.109999999999999</v>
      </c>
      <c r="C69" s="144">
        <f>A69*B69*B8</f>
        <v>0</v>
      </c>
      <c r="D69" s="145"/>
      <c r="E69" s="1"/>
      <c r="F69" s="1"/>
      <c r="G69" s="1"/>
      <c r="H69" s="1"/>
      <c r="I69" s="1"/>
      <c r="J69" s="1"/>
      <c r="K69" s="1"/>
    </row>
    <row r="70">
      <c r="A70" s="146"/>
      <c r="B70" s="143">
        <v>23.399999999999999</v>
      </c>
      <c r="C70" s="144">
        <f>A70*B70*B8</f>
        <v>0</v>
      </c>
      <c r="D70" s="145"/>
      <c r="E70" s="1"/>
      <c r="F70" s="1"/>
      <c r="G70" s="94" t="s">
        <v>177</v>
      </c>
      <c r="H70" s="1"/>
      <c r="I70" s="141">
        <f>SUM(K58:K63)</f>
        <v>0</v>
      </c>
      <c r="J70" s="139"/>
      <c r="K70" s="1"/>
      <c r="L70" s="94" t="s">
        <v>178</v>
      </c>
      <c r="M70" s="1"/>
      <c r="N70" s="147">
        <f>25.15*I70</f>
        <v>0</v>
      </c>
      <c r="O70" s="147"/>
      <c r="P70" s="148"/>
      <c r="Q70" s="1"/>
    </row>
    <row r="71">
      <c r="A71" s="146"/>
      <c r="B71" s="143">
        <v>21.890000000000001</v>
      </c>
      <c r="C71" s="144">
        <f>A71*B71*B8</f>
        <v>0</v>
      </c>
      <c r="D71" s="14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6"/>
      <c r="B72" s="143">
        <v>20.41</v>
      </c>
      <c r="C72" s="144">
        <f>A72*B72*B8</f>
        <v>0</v>
      </c>
      <c r="D72" s="145"/>
      <c r="E72" s="1"/>
      <c r="F72" s="1"/>
      <c r="G72" s="94" t="s">
        <v>179</v>
      </c>
      <c r="H72" s="1"/>
      <c r="I72" s="141">
        <f>SUM(K21:K52)+K54+K55</f>
        <v>0</v>
      </c>
      <c r="J72" s="139"/>
      <c r="K72" s="1"/>
      <c r="L72" s="94" t="s">
        <v>178</v>
      </c>
      <c r="M72" s="1"/>
      <c r="N72" s="147">
        <f>SUM(J21:J55)</f>
        <v>0</v>
      </c>
      <c r="O72" s="147"/>
      <c r="P72" s="148"/>
      <c r="Q72" s="1"/>
    </row>
    <row r="73">
      <c r="A73" s="146"/>
      <c r="B73" s="143">
        <v>18.66</v>
      </c>
      <c r="C73" s="144">
        <f>A73*B73*B8</f>
        <v>0</v>
      </c>
      <c r="D73" s="14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6"/>
      <c r="B74" s="143">
        <v>16.449999999999999</v>
      </c>
      <c r="C74" s="144">
        <f>A74*B74*B8</f>
        <v>0</v>
      </c>
      <c r="D74" s="145"/>
      <c r="E74" s="1"/>
      <c r="F74" s="1"/>
      <c r="G74" s="1"/>
      <c r="H74" s="1"/>
      <c r="I74" s="1"/>
      <c r="J74" s="1"/>
      <c r="K74" s="94" t="s">
        <v>180</v>
      </c>
      <c r="L74" s="94"/>
      <c r="M74" s="1"/>
      <c r="N74" s="147">
        <f>N70+N72</f>
        <v>0</v>
      </c>
      <c r="O74" s="147"/>
      <c r="P74" s="148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"/>
    </row>
    <row r="78">
      <c r="G78" s="150" t="s">
        <v>181</v>
      </c>
      <c r="L78" s="1"/>
      <c r="M78" s="1"/>
      <c r="N78" s="1"/>
      <c r="O78" s="1"/>
      <c r="P78" s="1"/>
      <c r="Q78" s="1"/>
    </row>
    <row r="79" ht="26.25">
      <c r="A79" s="151" t="s">
        <v>182</v>
      </c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</row>
    <row r="80">
      <c r="L80" s="1"/>
      <c r="M80" s="1"/>
      <c r="N80" s="1"/>
      <c r="O80" s="1"/>
      <c r="P80" s="1"/>
      <c r="Q80" s="1"/>
    </row>
    <row r="81" ht="23.25">
      <c r="A81" s="152" t="s">
        <v>183</v>
      </c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</row>
    <row r="83">
      <c r="A83" s="153" t="s">
        <v>184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4"/>
      <c r="L83" s="154"/>
      <c r="M83" s="154"/>
      <c r="N83" s="154"/>
      <c r="O83" s="154"/>
      <c r="P83" s="154"/>
      <c r="Q83" s="154"/>
    </row>
    <row r="84">
      <c r="A84" s="155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7"/>
    </row>
    <row r="85">
      <c r="A85" s="158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60"/>
    </row>
    <row r="86">
      <c r="A86" s="153" t="s">
        <v>186</v>
      </c>
      <c r="B86" s="153"/>
      <c r="C86" s="153"/>
      <c r="D86" s="153"/>
      <c r="E86" s="153"/>
    </row>
    <row r="87">
      <c r="A87" s="155">
        <f>B7</f>
        <v>0</v>
      </c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7"/>
    </row>
    <row r="88">
      <c r="A88" s="158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60"/>
    </row>
    <row r="89">
      <c r="A89" s="179" t="s">
        <v>188</v>
      </c>
      <c r="B89" s="179"/>
      <c r="C89" s="179"/>
      <c r="D89" s="179"/>
      <c r="E89" s="179"/>
      <c r="F89" s="179"/>
      <c r="G89" s="179"/>
      <c r="H89" s="179"/>
      <c r="I89" s="179"/>
    </row>
    <row r="90">
      <c r="A90" s="155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7"/>
    </row>
    <row r="91">
      <c r="A91" s="158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60"/>
    </row>
    <row r="92">
      <c r="A92" s="179" t="s">
        <v>190</v>
      </c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</row>
    <row r="93">
      <c r="A93" s="155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7"/>
    </row>
    <row r="94">
      <c r="A94" s="158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60"/>
    </row>
    <row r="9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</row>
    <row r="96">
      <c r="A96" s="153" t="s">
        <v>192</v>
      </c>
      <c r="B96" s="153"/>
      <c r="C96" s="153"/>
      <c r="D96" s="153"/>
      <c r="E96" s="153"/>
      <c r="F96" s="153"/>
      <c r="G96" s="153"/>
      <c r="H96" s="153"/>
      <c r="I96" s="153"/>
      <c r="J96" s="127"/>
      <c r="K96" s="127"/>
      <c r="L96" s="127"/>
      <c r="M96" s="127"/>
      <c r="N96" s="127"/>
      <c r="O96" s="127"/>
      <c r="P96" s="127"/>
      <c r="Q96" s="127"/>
    </row>
    <row r="97">
      <c r="A97" s="155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7"/>
    </row>
    <row r="98">
      <c r="A98" s="158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60"/>
    </row>
    <row r="99">
      <c r="A99" s="153" t="s">
        <v>194</v>
      </c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</row>
    <row r="100">
      <c r="A100" s="155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7"/>
    </row>
    <row r="101">
      <c r="A101" s="158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60"/>
    </row>
    <row r="102" ht="15.75">
      <c r="A102" s="162" t="s">
        <v>195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</row>
    <row r="131" ht="15.75">
      <c r="A131" s="163"/>
      <c r="B131" s="163"/>
      <c r="C131" s="163"/>
      <c r="D131" s="154"/>
      <c r="E131" s="38"/>
      <c r="F131" s="38"/>
      <c r="G131" s="164"/>
      <c r="H131" s="164"/>
      <c r="I131" s="38"/>
      <c r="J131" s="38"/>
      <c r="K131" s="164"/>
      <c r="L131" s="164"/>
      <c r="M131" s="164"/>
      <c r="N131" s="164"/>
      <c r="O131" s="164"/>
      <c r="P131" s="38"/>
      <c r="Q131" s="38"/>
    </row>
    <row r="132" ht="15.75">
      <c r="A132" s="163"/>
      <c r="B132" s="163"/>
      <c r="C132" s="163"/>
      <c r="D132" s="154"/>
      <c r="E132" s="38"/>
      <c r="F132" s="38"/>
      <c r="G132" s="164"/>
      <c r="H132" s="164"/>
      <c r="I132" s="38"/>
      <c r="J132" s="38"/>
      <c r="K132" s="164"/>
      <c r="L132" s="164"/>
      <c r="M132" s="164"/>
      <c r="N132" s="164"/>
      <c r="O132" s="164"/>
      <c r="P132" s="38"/>
      <c r="Q132" s="38"/>
    </row>
    <row r="157" ht="28.5">
      <c r="A157" s="172" t="s">
        <v>208</v>
      </c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</row>
  </sheetData>
  <mergeCells count="117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I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2:C132"/>
    <mergeCell ref="E132:F132"/>
    <mergeCell ref="G132:H132"/>
    <mergeCell ref="I132:J132"/>
    <mergeCell ref="K132:O132"/>
    <mergeCell ref="P132:Q132"/>
    <mergeCell ref="A157:R15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6" activeCellId="0" sqref="K66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174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1"/>
      <c r="Q3" s="41"/>
      <c r="R3" s="15" t="s">
        <v>92</v>
      </c>
    </row>
    <row r="4" ht="15.75">
      <c r="A4" s="1"/>
      <c r="B4" s="42" t="s">
        <v>93</v>
      </c>
      <c r="C4" s="42"/>
      <c r="D4" s="42"/>
      <c r="E4" s="43" t="s">
        <v>94</v>
      </c>
      <c r="F4" s="44"/>
      <c r="G4" s="43" t="s">
        <v>95</v>
      </c>
      <c r="H4" s="44"/>
      <c r="I4" s="1"/>
      <c r="J4" s="1"/>
      <c r="K4" s="1"/>
      <c r="N4" s="39" t="s">
        <v>96</v>
      </c>
      <c r="O4" s="45"/>
      <c r="Q4" s="45"/>
      <c r="R4" s="46" t="s">
        <v>97</v>
      </c>
    </row>
    <row r="5" ht="15.75">
      <c r="A5" s="1" t="s">
        <v>98</v>
      </c>
      <c r="B5" s="47"/>
      <c r="C5" s="35" t="s">
        <v>99</v>
      </c>
      <c r="D5" s="47"/>
      <c r="E5" s="48" t="s">
        <v>100</v>
      </c>
      <c r="F5" s="47"/>
      <c r="G5" s="48" t="s">
        <v>101</v>
      </c>
      <c r="H5" s="47"/>
      <c r="I5" s="35" t="s">
        <v>102</v>
      </c>
      <c r="J5" s="47"/>
      <c r="K5" s="48" t="s">
        <v>103</v>
      </c>
      <c r="L5" s="49"/>
      <c r="N5" s="39" t="s">
        <v>104</v>
      </c>
      <c r="O5" s="45"/>
      <c r="Q5" s="45"/>
      <c r="R5" s="46" t="s">
        <v>105</v>
      </c>
    </row>
    <row r="6" ht="15.75">
      <c r="A6" s="42" t="s">
        <v>106</v>
      </c>
      <c r="B6" s="42"/>
      <c r="C6" s="42"/>
      <c r="D6" s="42"/>
      <c r="E6" s="43" t="s">
        <v>94</v>
      </c>
      <c r="F6" s="44"/>
      <c r="G6" s="43" t="s">
        <v>95</v>
      </c>
      <c r="H6" s="44"/>
      <c r="K6" s="51"/>
      <c r="L6" s="52"/>
      <c r="N6" s="39" t="s">
        <v>107</v>
      </c>
      <c r="O6" s="45"/>
      <c r="Q6" s="45"/>
      <c r="R6" s="46" t="s">
        <v>108</v>
      </c>
    </row>
    <row r="7" ht="15.75">
      <c r="A7" s="1" t="s">
        <v>109</v>
      </c>
      <c r="B7" s="34"/>
      <c r="C7" s="54"/>
      <c r="D7" s="54"/>
      <c r="E7" s="54"/>
      <c r="F7" s="54"/>
      <c r="G7" s="54"/>
      <c r="H7" s="54"/>
      <c r="I7" s="54"/>
      <c r="J7" s="54"/>
      <c r="K7" s="54"/>
      <c r="L7" s="54"/>
      <c r="N7" s="55" t="s">
        <v>111</v>
      </c>
      <c r="O7" s="38"/>
      <c r="P7" s="56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7"/>
      <c r="P8" s="39">
        <v>901</v>
      </c>
      <c r="Q8" s="57"/>
    </row>
    <row r="9" ht="15.75">
      <c r="A9" s="58"/>
      <c r="B9" s="58"/>
      <c r="C9" s="59"/>
      <c r="D9" s="59"/>
      <c r="E9" s="59"/>
      <c r="F9" s="59"/>
      <c r="G9" s="59"/>
      <c r="H9" s="59"/>
      <c r="I9" s="59"/>
      <c r="J9" s="59"/>
      <c r="K9" s="59"/>
      <c r="L9" s="58"/>
      <c r="M9" s="58"/>
      <c r="N9" s="58"/>
      <c r="O9" s="58"/>
      <c r="P9" s="58"/>
      <c r="Q9" s="58"/>
    </row>
    <row r="10" ht="16.5">
      <c r="A10" s="60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61" t="s">
        <v>115</v>
      </c>
      <c r="L10" s="61"/>
      <c r="R10" s="62"/>
    </row>
    <row r="11" ht="15.75">
      <c r="A11" s="69" t="s">
        <v>116</v>
      </c>
      <c r="B11" s="69" t="s">
        <v>117</v>
      </c>
      <c r="C11" s="69" t="s">
        <v>118</v>
      </c>
      <c r="D11" s="69" t="s">
        <v>119</v>
      </c>
      <c r="E11" s="1"/>
      <c r="F11" s="65" t="s">
        <v>120</v>
      </c>
      <c r="G11" s="66"/>
      <c r="H11" s="67"/>
      <c r="I11" s="68" t="s">
        <v>121</v>
      </c>
      <c r="J11" s="68" t="s">
        <v>122</v>
      </c>
      <c r="L11" s="65" t="s">
        <v>123</v>
      </c>
      <c r="M11" s="66"/>
      <c r="N11" s="67"/>
      <c r="O11" s="68" t="s">
        <v>121</v>
      </c>
      <c r="P11" s="68" t="s">
        <v>122</v>
      </c>
    </row>
    <row r="12" ht="15.75">
      <c r="A12" s="69" t="s">
        <v>124</v>
      </c>
      <c r="B12" s="69" t="s">
        <v>125</v>
      </c>
      <c r="C12" s="70" t="s">
        <v>126</v>
      </c>
      <c r="D12" s="70" t="s">
        <v>127</v>
      </c>
      <c r="E12" s="1"/>
      <c r="F12" s="71" t="s">
        <v>128</v>
      </c>
      <c r="G12" s="71"/>
      <c r="H12" s="72">
        <v>90002</v>
      </c>
      <c r="I12" s="73"/>
      <c r="J12" s="73"/>
      <c r="L12" s="71" t="s">
        <v>129</v>
      </c>
      <c r="M12" s="71"/>
      <c r="N12" s="74">
        <v>90003</v>
      </c>
      <c r="O12" s="73"/>
      <c r="P12" s="73"/>
    </row>
    <row r="13" ht="15.75">
      <c r="A13" s="69" t="s">
        <v>130</v>
      </c>
      <c r="B13" s="69" t="s">
        <v>131</v>
      </c>
      <c r="C13" s="69" t="s">
        <v>132</v>
      </c>
      <c r="D13" s="69" t="s">
        <v>133</v>
      </c>
      <c r="E13" s="1"/>
      <c r="F13" s="71" t="s">
        <v>134</v>
      </c>
      <c r="G13" s="71"/>
      <c r="H13" s="72">
        <v>90004</v>
      </c>
      <c r="I13" s="73"/>
      <c r="J13" s="73"/>
      <c r="L13" s="71" t="s">
        <v>135</v>
      </c>
      <c r="M13" s="71"/>
      <c r="N13" s="74">
        <v>90006</v>
      </c>
      <c r="O13" s="73"/>
      <c r="P13" s="73"/>
    </row>
    <row r="14" ht="15.75">
      <c r="A14" s="69" t="s">
        <v>136</v>
      </c>
      <c r="B14" s="69" t="s">
        <v>137</v>
      </c>
      <c r="C14" s="69" t="s">
        <v>138</v>
      </c>
      <c r="D14" s="69"/>
      <c r="E14" s="1"/>
      <c r="F14" s="71" t="s">
        <v>139</v>
      </c>
      <c r="G14" s="71"/>
      <c r="H14" s="72">
        <v>90005</v>
      </c>
      <c r="I14" s="73"/>
      <c r="J14" s="73"/>
      <c r="L14" s="71" t="s">
        <v>140</v>
      </c>
      <c r="M14" s="71"/>
      <c r="N14" s="74" t="s">
        <v>141</v>
      </c>
      <c r="O14" s="73"/>
      <c r="P14" s="73"/>
    </row>
    <row r="15" ht="15.75">
      <c r="A15" s="60" t="s">
        <v>142</v>
      </c>
      <c r="B15" s="38"/>
      <c r="C15" s="38"/>
      <c r="D15" s="38"/>
      <c r="E15" s="1"/>
      <c r="F15" s="71" t="s">
        <v>143</v>
      </c>
      <c r="G15" s="71"/>
      <c r="H15" s="74" t="s">
        <v>144</v>
      </c>
      <c r="I15" s="73"/>
      <c r="J15" s="73"/>
      <c r="L15" s="71" t="s">
        <v>145</v>
      </c>
      <c r="M15" s="71"/>
      <c r="N15" s="74" t="s">
        <v>146</v>
      </c>
      <c r="O15" s="73"/>
      <c r="P15" s="73"/>
    </row>
    <row r="16" ht="15.75">
      <c r="A16" s="175" t="s">
        <v>147</v>
      </c>
      <c r="B16" s="176"/>
      <c r="C16" s="177" t="s">
        <v>148</v>
      </c>
      <c r="D16" s="178"/>
      <c r="E16" s="1"/>
      <c r="F16" s="71" t="s">
        <v>149</v>
      </c>
      <c r="G16" s="71"/>
      <c r="H16" s="74" t="s">
        <v>150</v>
      </c>
      <c r="I16" s="73"/>
      <c r="J16" s="73"/>
      <c r="L16" s="71" t="s">
        <v>151</v>
      </c>
      <c r="M16" s="71"/>
      <c r="N16" s="74" t="s">
        <v>152</v>
      </c>
      <c r="O16" s="73"/>
      <c r="P16" s="73"/>
    </row>
    <row r="17" ht="15.75">
      <c r="A17" s="79" t="s">
        <v>153</v>
      </c>
      <c r="B17" s="80"/>
      <c r="C17" s="81" t="s">
        <v>153</v>
      </c>
      <c r="D17" s="82"/>
      <c r="E17" s="1"/>
      <c r="F17" s="71" t="s">
        <v>154</v>
      </c>
      <c r="G17" s="71"/>
      <c r="H17" s="74" t="s">
        <v>155</v>
      </c>
      <c r="I17" s="73"/>
      <c r="J17" s="73"/>
      <c r="L17" s="71" t="s">
        <v>156</v>
      </c>
      <c r="M17" s="71"/>
      <c r="N17" s="74" t="s">
        <v>157</v>
      </c>
      <c r="O17" s="73"/>
      <c r="P17" s="73"/>
    </row>
    <row r="18">
      <c r="A18" s="79" t="s">
        <v>158</v>
      </c>
      <c r="B18" s="80"/>
      <c r="C18" s="83" t="s">
        <v>158</v>
      </c>
      <c r="D18" s="82"/>
      <c r="E18" s="1"/>
      <c r="F18" s="1"/>
      <c r="I18" s="84"/>
      <c r="J18" s="85"/>
      <c r="P18" s="86"/>
    </row>
    <row r="19" ht="15.75">
      <c r="A19" s="87" t="s">
        <v>159</v>
      </c>
      <c r="B19" s="88"/>
      <c r="C19" s="88"/>
      <c r="D19" s="89"/>
      <c r="E19" s="90" t="s">
        <v>159</v>
      </c>
      <c r="F19" s="90"/>
      <c r="G19" s="90"/>
      <c r="H19" s="90"/>
      <c r="I19" s="91"/>
      <c r="J19" s="92"/>
      <c r="K19" s="58"/>
      <c r="L19" s="58"/>
      <c r="M19" s="58"/>
      <c r="N19" s="58"/>
      <c r="O19" s="58"/>
      <c r="P19" s="93"/>
      <c r="Q19" s="58"/>
    </row>
    <row r="20" ht="15.75">
      <c r="A20" s="94" t="s">
        <v>160</v>
      </c>
      <c r="B20" s="95"/>
      <c r="C20" s="95"/>
      <c r="D20" s="95" t="s">
        <v>161</v>
      </c>
      <c r="E20" s="95" t="s">
        <v>162</v>
      </c>
      <c r="F20" s="95" t="s">
        <v>163</v>
      </c>
      <c r="G20" s="95" t="s">
        <v>164</v>
      </c>
      <c r="H20" s="95" t="s">
        <v>165</v>
      </c>
      <c r="I20" s="95"/>
      <c r="J20" s="95" t="s">
        <v>166</v>
      </c>
      <c r="K20" s="96" t="s">
        <v>167</v>
      </c>
      <c r="L20" s="95" t="s">
        <v>168</v>
      </c>
      <c r="M20" s="97"/>
      <c r="N20" s="97"/>
      <c r="O20" s="95" t="s">
        <v>169</v>
      </c>
      <c r="Q20" s="97"/>
      <c r="R20" s="62"/>
    </row>
    <row r="21">
      <c r="A21" s="98" t="str">
        <f>[1]Pay!A2</f>
        <v>299</v>
      </c>
      <c r="B21" s="9" t="str">
        <f>[1]Pay!B2</f>
        <v xml:space="preserve">Capt.B. Mechling - F3</v>
      </c>
      <c r="C21" s="99"/>
      <c r="D21" s="100"/>
      <c r="E21" s="100"/>
      <c r="F21" s="100"/>
      <c r="G21" s="100"/>
      <c r="H21" s="101">
        <f>[1]Pay!D2</f>
        <v>27.420000000000002</v>
      </c>
      <c r="I21" s="100"/>
      <c r="J21" s="101">
        <f t="shared" ref="J21:J55" si="2">H21*K21*F21</f>
        <v>0</v>
      </c>
      <c r="K21" s="25">
        <f>F21*B8-O21</f>
        <v>0</v>
      </c>
      <c r="L21" s="102"/>
      <c r="M21" s="97"/>
      <c r="N21" s="97"/>
      <c r="O21" s="103"/>
      <c r="Q21" s="38"/>
    </row>
    <row r="22" ht="15" customHeight="1">
      <c r="A22" s="104">
        <f>[1]Pay!A3</f>
        <v>203</v>
      </c>
      <c r="B22" s="9" t="str">
        <f>[1]Pay!B3</f>
        <v xml:space="preserve">Capt. J. King - F6</v>
      </c>
      <c r="C22" s="99"/>
      <c r="D22" s="105"/>
      <c r="E22" s="100"/>
      <c r="F22" s="100"/>
      <c r="G22" s="100"/>
      <c r="H22" s="101">
        <f>[1]Pay!D3</f>
        <v>26.109999999999999</v>
      </c>
      <c r="I22" s="100"/>
      <c r="J22" s="101">
        <f t="shared" si="2"/>
        <v>0</v>
      </c>
      <c r="K22" s="25">
        <f>F22*B8-O22</f>
        <v>0</v>
      </c>
      <c r="L22" s="106" t="s">
        <v>11</v>
      </c>
      <c r="M22" s="97"/>
      <c r="N22" s="97"/>
      <c r="O22" s="103"/>
      <c r="Q22" s="38"/>
    </row>
    <row r="23" ht="15" customHeight="1">
      <c r="A23" s="104">
        <f>[1]Pay!A4</f>
        <v>413</v>
      </c>
      <c r="B23" s="7" t="str">
        <f>[1]Pay!B4</f>
        <v xml:space="preserve">Lt. J. Ehrman - F9</v>
      </c>
      <c r="C23" s="15"/>
      <c r="D23" s="107"/>
      <c r="E23" s="97"/>
      <c r="F23" s="97"/>
      <c r="G23" s="97"/>
      <c r="H23" s="108">
        <f>[1]Pay!D4</f>
        <v>21.890000000000001</v>
      </c>
      <c r="I23" s="97"/>
      <c r="J23" s="108">
        <f t="shared" si="2"/>
        <v>0</v>
      </c>
      <c r="K23" s="1">
        <f>F23*B8-O23</f>
        <v>0</v>
      </c>
      <c r="L23" s="109"/>
      <c r="M23" s="97"/>
      <c r="N23" s="97"/>
      <c r="O23" s="110"/>
      <c r="Q23" s="38"/>
    </row>
    <row r="24" ht="15" customHeight="1">
      <c r="A24" s="104" t="str">
        <f>[1]Pay!A5</f>
        <v>513</v>
      </c>
      <c r="B24" s="7" t="str">
        <f>[1]Pay!B5</f>
        <v xml:space="preserve">K. Morphew</v>
      </c>
      <c r="C24" s="15"/>
      <c r="D24" s="107"/>
      <c r="E24" s="97"/>
      <c r="F24" s="97"/>
      <c r="G24" s="97"/>
      <c r="H24" s="108">
        <f>[1]Pay!D5</f>
        <v>21.890000000000001</v>
      </c>
      <c r="I24" s="97"/>
      <c r="J24" s="108">
        <f t="shared" si="2"/>
        <v>0</v>
      </c>
      <c r="K24" s="1">
        <f>F24*B8-O24</f>
        <v>0</v>
      </c>
      <c r="L24" s="109"/>
      <c r="M24" s="97"/>
      <c r="N24" s="97"/>
      <c r="O24" s="110"/>
      <c r="Q24" s="38"/>
    </row>
    <row r="25" ht="15" customHeight="1">
      <c r="A25" s="104">
        <f>[1]Pay!A6</f>
        <v>716</v>
      </c>
      <c r="B25" s="7" t="str">
        <f>[1]Pay!B6</f>
        <v xml:space="preserve">B. Speidel</v>
      </c>
      <c r="C25" s="15"/>
      <c r="D25" s="107"/>
      <c r="E25" s="97"/>
      <c r="F25" s="97"/>
      <c r="G25" s="97"/>
      <c r="H25" s="108">
        <f>[1]Pay!D6</f>
        <v>20.41</v>
      </c>
      <c r="I25" s="97"/>
      <c r="J25" s="108">
        <f t="shared" si="2"/>
        <v>0</v>
      </c>
      <c r="K25" s="1">
        <f>F25*B8-O25</f>
        <v>0</v>
      </c>
      <c r="L25" s="109"/>
      <c r="M25" s="97"/>
      <c r="N25" s="111"/>
      <c r="O25" s="110"/>
      <c r="Q25" s="38"/>
    </row>
    <row r="26" ht="15" customHeight="1">
      <c r="A26" s="104" t="str">
        <f>[1]Pay!A7</f>
        <v>317</v>
      </c>
      <c r="B26" s="7" t="str">
        <f>[1]Pay!B7</f>
        <v xml:space="preserve">D. Moser</v>
      </c>
      <c r="C26" s="15"/>
      <c r="D26" s="107"/>
      <c r="E26" s="97"/>
      <c r="F26" s="97"/>
      <c r="G26" s="97"/>
      <c r="H26" s="108">
        <f>[1]Pay!D7</f>
        <v>18.66</v>
      </c>
      <c r="I26" s="97"/>
      <c r="J26" s="108">
        <f t="shared" si="2"/>
        <v>0</v>
      </c>
      <c r="K26" s="1">
        <f>F26*B8-O26</f>
        <v>0</v>
      </c>
      <c r="L26" s="109"/>
      <c r="M26" s="97"/>
      <c r="N26" s="111"/>
      <c r="O26" s="110"/>
      <c r="Q26" s="38"/>
    </row>
    <row r="27" ht="15" customHeight="1">
      <c r="A27" s="104" t="str">
        <f>[1]Pay!A8</f>
        <v>218</v>
      </c>
      <c r="B27" s="7" t="str">
        <f>[1]Pay!B8</f>
        <v xml:space="preserve">D. Fiscus</v>
      </c>
      <c r="C27" s="15"/>
      <c r="D27" s="107"/>
      <c r="E27" s="97"/>
      <c r="F27" s="97"/>
      <c r="G27" s="97"/>
      <c r="H27" s="108">
        <f>[1]Pay!D8</f>
        <v>18.66</v>
      </c>
      <c r="I27" s="97"/>
      <c r="J27" s="108">
        <f t="shared" si="2"/>
        <v>0</v>
      </c>
      <c r="K27" s="1">
        <f>F27*B8-O27</f>
        <v>0</v>
      </c>
      <c r="L27" s="109"/>
      <c r="M27" s="97"/>
      <c r="N27" s="111"/>
      <c r="O27" s="110"/>
      <c r="Q27" s="38"/>
    </row>
    <row r="28" ht="15" customHeight="1">
      <c r="A28" s="104" t="str">
        <f>[1]Pay!A9</f>
        <v>418</v>
      </c>
      <c r="B28" s="7" t="str">
        <f>[1]Pay!B9</f>
        <v xml:space="preserve">S. Gehring</v>
      </c>
      <c r="C28" s="15"/>
      <c r="D28" s="107"/>
      <c r="E28" s="97"/>
      <c r="F28" s="97"/>
      <c r="G28" s="97"/>
      <c r="H28" s="108">
        <f>[1]Pay!D9</f>
        <v>18.66</v>
      </c>
      <c r="I28" s="97"/>
      <c r="J28" s="108">
        <f t="shared" si="2"/>
        <v>0</v>
      </c>
      <c r="K28" s="1">
        <f>F28*B8-O28</f>
        <v>0</v>
      </c>
      <c r="L28" s="109"/>
      <c r="N28" s="111"/>
      <c r="O28" s="110"/>
    </row>
    <row r="29" ht="15" customHeight="1">
      <c r="A29" s="104" t="str">
        <f>[1]Pay!A10</f>
        <v>221</v>
      </c>
      <c r="B29" s="7" t="str">
        <f>[1]Pay!B10</f>
        <v xml:space="preserve">C. Harris</v>
      </c>
      <c r="C29" s="15"/>
      <c r="D29" s="107"/>
      <c r="E29" s="97"/>
      <c r="F29" s="97"/>
      <c r="G29" s="97"/>
      <c r="H29" s="108">
        <f>[1]Pay!D10</f>
        <v>16.449999999999999</v>
      </c>
      <c r="I29" s="97"/>
      <c r="J29" s="108">
        <f t="shared" si="2"/>
        <v>0</v>
      </c>
      <c r="K29" s="1">
        <f>F29*B8-O29</f>
        <v>0</v>
      </c>
      <c r="L29" s="109"/>
      <c r="O29" s="110"/>
    </row>
    <row r="30" ht="15" customHeight="1">
      <c r="A30" s="104" t="str">
        <f>[1]Pay!A11</f>
        <v>1021</v>
      </c>
      <c r="B30" s="7" t="str">
        <f>[1]Pay!B11</f>
        <v xml:space="preserve">E. Duffey</v>
      </c>
      <c r="C30" s="15"/>
      <c r="D30" s="107"/>
      <c r="E30" s="97"/>
      <c r="F30" s="97"/>
      <c r="G30" s="97"/>
      <c r="H30" s="108">
        <f>[1]Pay!D11</f>
        <v>16.449999999999999</v>
      </c>
      <c r="I30" s="97"/>
      <c r="J30" s="108">
        <f t="shared" si="2"/>
        <v>0</v>
      </c>
      <c r="K30" s="1">
        <f>F30*B8-O30</f>
        <v>0</v>
      </c>
      <c r="L30" s="112"/>
      <c r="O30" s="113"/>
    </row>
    <row r="31" ht="15" customHeight="1">
      <c r="A31" s="114" t="str">
        <f>[1]Pay!A13</f>
        <v>111</v>
      </c>
      <c r="B31" s="9" t="str">
        <f>[1]Pay!B13</f>
        <v xml:space="preserve">R. Crist - F4</v>
      </c>
      <c r="C31" s="99"/>
      <c r="D31" s="105" t="s">
        <v>168</v>
      </c>
      <c r="E31" s="100"/>
      <c r="F31" s="100"/>
      <c r="G31" s="100"/>
      <c r="H31" s="101">
        <f>[1]Pay!D13</f>
        <v>26.109999999999999</v>
      </c>
      <c r="I31" s="100"/>
      <c r="J31" s="101">
        <f t="shared" si="2"/>
        <v>0</v>
      </c>
      <c r="K31" s="25">
        <f>F31*B8-O31</f>
        <v>0</v>
      </c>
      <c r="L31" s="115" t="s">
        <v>29</v>
      </c>
      <c r="O31" s="103"/>
    </row>
    <row r="32" ht="15" customHeight="1">
      <c r="A32" s="104" t="str">
        <f>[1]Pay!A14</f>
        <v>115</v>
      </c>
      <c r="B32" s="7" t="str">
        <f>[1]Pay!B14</f>
        <v xml:space="preserve">Lt. J. Heckel - F10</v>
      </c>
      <c r="C32" s="15"/>
      <c r="D32" s="107"/>
      <c r="E32" s="97"/>
      <c r="F32" s="97"/>
      <c r="G32" s="97"/>
      <c r="H32" s="108">
        <f>[1]Pay!D14</f>
        <v>20.41</v>
      </c>
      <c r="I32" s="97"/>
      <c r="J32" s="108">
        <f t="shared" si="2"/>
        <v>0</v>
      </c>
      <c r="K32" s="1">
        <f>F32*B8-O32</f>
        <v>0</v>
      </c>
      <c r="L32" s="109"/>
      <c r="O32" s="110"/>
    </row>
    <row r="33" ht="15" customHeight="1">
      <c r="A33" s="104">
        <f>[1]Pay!A15</f>
        <v>406</v>
      </c>
      <c r="B33" s="7" t="str">
        <f>[1]Pay!B15</f>
        <v xml:space="preserve">D. Gerwig</v>
      </c>
      <c r="C33" s="15"/>
      <c r="D33" s="107"/>
      <c r="E33" s="97"/>
      <c r="F33" s="97"/>
      <c r="G33" s="97"/>
      <c r="H33" s="108">
        <f>[1]Pay!D15</f>
        <v>23.399999999999999</v>
      </c>
      <c r="I33" s="97"/>
      <c r="J33" s="108">
        <f t="shared" si="2"/>
        <v>0</v>
      </c>
      <c r="K33" s="1">
        <f>F33*B8-O33</f>
        <v>0</v>
      </c>
      <c r="L33" s="109"/>
      <c r="O33" s="110"/>
    </row>
    <row r="34" ht="15" customHeight="1">
      <c r="A34" s="104" t="str">
        <f>[1]Pay!A16</f>
        <v>409</v>
      </c>
      <c r="B34" s="7" t="str">
        <f>[1]Pay!B16</f>
        <v xml:space="preserve">S. Bennett</v>
      </c>
      <c r="C34" s="15"/>
      <c r="D34" s="107"/>
      <c r="E34" s="97"/>
      <c r="F34" s="97"/>
      <c r="G34" s="97"/>
      <c r="H34" s="108">
        <f>[1]Pay!D16</f>
        <v>23.399999999999999</v>
      </c>
      <c r="I34" s="97"/>
      <c r="J34" s="108">
        <f t="shared" si="2"/>
        <v>0</v>
      </c>
      <c r="K34" s="1">
        <f>F34*B8-O34</f>
        <v>0</v>
      </c>
      <c r="L34" s="109"/>
      <c r="O34" s="110"/>
    </row>
    <row r="35" ht="15" customHeight="1">
      <c r="A35" s="104" t="str">
        <f>[1]Pay!A17</f>
        <v>417</v>
      </c>
      <c r="B35" s="7" t="str">
        <f>[1]Pay!B17</f>
        <v xml:space="preserve">L. Eads</v>
      </c>
      <c r="C35" s="15"/>
      <c r="D35" s="107"/>
      <c r="E35" s="97"/>
      <c r="F35" s="97"/>
      <c r="G35" s="97"/>
      <c r="H35" s="108">
        <f>[1]Pay!D17</f>
        <v>18.66</v>
      </c>
      <c r="I35" s="97"/>
      <c r="J35" s="108">
        <f t="shared" si="2"/>
        <v>0</v>
      </c>
      <c r="K35" s="1">
        <f>F35*B8-O35</f>
        <v>0</v>
      </c>
      <c r="L35" s="109"/>
      <c r="O35" s="110"/>
    </row>
    <row r="36" ht="15" customHeight="1">
      <c r="A36" s="104" t="str">
        <f>[1]Pay!A18</f>
        <v>318</v>
      </c>
      <c r="B36" s="7" t="str">
        <f>[1]Pay!B18</f>
        <v xml:space="preserve">C. Rittmeyer</v>
      </c>
      <c r="C36" s="15"/>
      <c r="D36" s="107"/>
      <c r="E36" s="97"/>
      <c r="F36" s="97"/>
      <c r="G36" s="97"/>
      <c r="H36" s="108">
        <f>[1]Pay!D18</f>
        <v>18.66</v>
      </c>
      <c r="I36" s="97"/>
      <c r="J36" s="108">
        <f t="shared" si="2"/>
        <v>0</v>
      </c>
      <c r="K36" s="1">
        <f>F36*B8-O36</f>
        <v>0</v>
      </c>
      <c r="L36" s="109"/>
      <c r="M36" s="97"/>
      <c r="N36" s="97"/>
      <c r="O36" s="110"/>
      <c r="Q36" s="97"/>
    </row>
    <row r="37" ht="15" customHeight="1">
      <c r="A37" s="104" t="str">
        <f>[1]Pay!A19</f>
        <v>220</v>
      </c>
      <c r="B37" s="7" t="str">
        <f>[1]Pay!B19</f>
        <v xml:space="preserve">C. Herndon</v>
      </c>
      <c r="C37" s="15"/>
      <c r="D37" s="107"/>
      <c r="E37" s="97"/>
      <c r="F37" s="97"/>
      <c r="G37" s="97"/>
      <c r="H37" s="108">
        <f>[1]Pay!D19</f>
        <v>18.66</v>
      </c>
      <c r="I37" s="97"/>
      <c r="J37" s="108">
        <f t="shared" si="2"/>
        <v>0</v>
      </c>
      <c r="K37" s="1">
        <f>F37*B8-O37</f>
        <v>0</v>
      </c>
      <c r="L37" s="109"/>
      <c r="M37" s="97"/>
      <c r="N37" s="97"/>
      <c r="O37" s="110"/>
      <c r="Q37" s="38"/>
    </row>
    <row r="38" ht="15" customHeight="1">
      <c r="A38" s="104" t="str">
        <f>[1]Pay!A20</f>
        <v>121</v>
      </c>
      <c r="B38" s="7" t="str">
        <f>[1]Pay!B20</f>
        <v xml:space="preserve">F. Leist</v>
      </c>
      <c r="C38" s="15"/>
      <c r="D38" s="107"/>
      <c r="E38" s="97"/>
      <c r="F38" s="97"/>
      <c r="G38" s="97"/>
      <c r="H38" s="108">
        <f>[1]Pay!D20</f>
        <v>16.449999999999999</v>
      </c>
      <c r="I38" s="97"/>
      <c r="J38" s="108">
        <f t="shared" si="2"/>
        <v>0</v>
      </c>
      <c r="K38" s="1">
        <f>F38*B8-O38</f>
        <v>0</v>
      </c>
      <c r="L38" s="109"/>
      <c r="M38" s="97"/>
      <c r="N38" s="97"/>
      <c r="O38" s="110"/>
      <c r="Q38" s="38"/>
    </row>
    <row r="39" ht="15" customHeight="1">
      <c r="A39" s="104" t="str">
        <f>[1]Pay!A21</f>
        <v>321</v>
      </c>
      <c r="B39" s="7" t="str">
        <f>[1]Pay!B21</f>
        <v xml:space="preserve">S. Breide</v>
      </c>
      <c r="C39" s="15"/>
      <c r="D39" s="107"/>
      <c r="E39" s="97"/>
      <c r="F39" s="97"/>
      <c r="G39" s="97"/>
      <c r="H39" s="108">
        <f>[1]Pay!D21</f>
        <v>16.449999999999999</v>
      </c>
      <c r="I39" s="97"/>
      <c r="J39" s="108">
        <f t="shared" si="2"/>
        <v>0</v>
      </c>
      <c r="K39" s="1">
        <f>F39*B8-O39</f>
        <v>0</v>
      </c>
      <c r="L39" s="112"/>
      <c r="M39" s="97"/>
      <c r="N39" s="97"/>
      <c r="O39" s="113"/>
      <c r="Q39" s="38"/>
    </row>
    <row r="40" ht="15" customHeight="1">
      <c r="A40" s="114">
        <f>[1]Pay!A23</f>
        <v>211</v>
      </c>
      <c r="B40" s="9" t="str">
        <f>[1]Pay!B23</f>
        <v xml:space="preserve">Capt. M. Harris - F5</v>
      </c>
      <c r="C40" s="99"/>
      <c r="D40" s="105"/>
      <c r="E40" s="100"/>
      <c r="F40" s="100"/>
      <c r="G40" s="100"/>
      <c r="H40" s="101">
        <f>[1]Pay!D23</f>
        <v>26.109999999999999</v>
      </c>
      <c r="I40" s="100"/>
      <c r="J40" s="101">
        <f t="shared" si="2"/>
        <v>0</v>
      </c>
      <c r="K40" s="25">
        <f>F40*B8-O40</f>
        <v>0</v>
      </c>
      <c r="L40" s="116" t="s">
        <v>46</v>
      </c>
      <c r="M40" s="97"/>
      <c r="N40" s="97"/>
      <c r="O40" s="103"/>
      <c r="Q40" s="38"/>
    </row>
    <row r="41" ht="15" customHeight="1">
      <c r="A41" s="104" t="str">
        <f>[1]Pay!A24</f>
        <v>210</v>
      </c>
      <c r="B41" s="7" t="str">
        <f>[1]Pay!B24</f>
        <v xml:space="preserve">Lt. J. Gerdom - F7</v>
      </c>
      <c r="C41" s="15"/>
      <c r="D41" s="107"/>
      <c r="E41" s="97"/>
      <c r="F41" s="97"/>
      <c r="G41" s="97"/>
      <c r="H41" s="108">
        <f>[1]Pay!D24</f>
        <v>23.399999999999999</v>
      </c>
      <c r="I41" s="97"/>
      <c r="J41" s="108">
        <f t="shared" si="2"/>
        <v>0</v>
      </c>
      <c r="K41" s="1">
        <f>F41*B8-O41</f>
        <v>0</v>
      </c>
      <c r="L41" s="109"/>
      <c r="M41" s="97"/>
      <c r="N41" s="117"/>
      <c r="O41" s="110"/>
      <c r="Q41" s="38"/>
    </row>
    <row r="42" ht="15" customHeight="1">
      <c r="A42" s="104">
        <f>[1]Pay!A25</f>
        <v>385</v>
      </c>
      <c r="B42" s="7" t="str">
        <f>[1]Pay!B25</f>
        <v xml:space="preserve">K. Thompson</v>
      </c>
      <c r="C42" s="15"/>
      <c r="D42" s="107"/>
      <c r="E42" s="97"/>
      <c r="F42" s="97"/>
      <c r="G42" s="97"/>
      <c r="H42" s="108">
        <f>[1]Pay!D25</f>
        <v>23.399999999999999</v>
      </c>
      <c r="I42" s="97"/>
      <c r="J42" s="108">
        <f t="shared" si="2"/>
        <v>0</v>
      </c>
      <c r="K42" s="1">
        <f>F42*B8-O42</f>
        <v>0</v>
      </c>
      <c r="L42" s="109"/>
      <c r="M42" s="97"/>
      <c r="N42" s="117"/>
      <c r="O42" s="110"/>
      <c r="Q42" s="38"/>
    </row>
    <row r="43" ht="15" customHeight="1">
      <c r="A43" s="104" t="str">
        <f>[1]Pay!A26</f>
        <v>314</v>
      </c>
      <c r="B43" s="7" t="str">
        <f>[1]Pay!B26</f>
        <v xml:space="preserve">Z. Gaskill</v>
      </c>
      <c r="C43" s="15"/>
      <c r="D43" s="107"/>
      <c r="E43" s="97"/>
      <c r="F43" s="97"/>
      <c r="G43" s="97"/>
      <c r="H43" s="108">
        <f>[1]Pay!D26</f>
        <v>16.449999999999999</v>
      </c>
      <c r="I43" s="97"/>
      <c r="J43" s="108">
        <f t="shared" si="2"/>
        <v>0</v>
      </c>
      <c r="K43" s="1">
        <f>F43*B8-O43</f>
        <v>0</v>
      </c>
      <c r="L43" s="109"/>
      <c r="M43" s="97"/>
      <c r="N43" s="117"/>
      <c r="O43" s="110"/>
      <c r="Q43" s="38"/>
    </row>
    <row r="44" ht="15" customHeight="1">
      <c r="A44" s="104" t="str">
        <f>[1]Pay!A27</f>
        <v>414</v>
      </c>
      <c r="B44" s="7" t="str">
        <f>[1]Pay!B27</f>
        <v xml:space="preserve">J. Wolf</v>
      </c>
      <c r="C44" s="15"/>
      <c r="D44" s="107"/>
      <c r="E44" s="97"/>
      <c r="F44" s="97"/>
      <c r="G44" s="97"/>
      <c r="H44" s="108">
        <f>[1]Pay!D27</f>
        <v>20.41</v>
      </c>
      <c r="I44" s="97"/>
      <c r="J44" s="108">
        <f t="shared" si="2"/>
        <v>0</v>
      </c>
      <c r="K44" s="1">
        <f>F44*B8-O44</f>
        <v>0</v>
      </c>
      <c r="L44" s="109"/>
      <c r="N44" s="117"/>
      <c r="O44" s="110"/>
    </row>
    <row r="45" ht="15" customHeight="1">
      <c r="A45" s="104" t="str">
        <f>[1]Pay!A28</f>
        <v>516</v>
      </c>
      <c r="B45" s="7" t="str">
        <f>[1]Pay!B28</f>
        <v xml:space="preserve">J. Moriarity</v>
      </c>
      <c r="C45" s="15"/>
      <c r="D45" s="107"/>
      <c r="E45" s="97"/>
      <c r="F45" s="97"/>
      <c r="G45" s="97"/>
      <c r="H45" s="108">
        <f>[1]Pay!D28</f>
        <v>20.41</v>
      </c>
      <c r="I45" s="97"/>
      <c r="J45" s="108">
        <f t="shared" si="2"/>
        <v>0</v>
      </c>
      <c r="K45" s="1">
        <f>F45*B8-O45</f>
        <v>0</v>
      </c>
      <c r="L45" s="109"/>
      <c r="O45" s="110"/>
    </row>
    <row r="46" ht="15" customHeight="1">
      <c r="A46" s="104" t="str">
        <f>[1]Pay!A29</f>
        <v>421</v>
      </c>
      <c r="B46" s="7" t="str">
        <f>[1]Pay!B29</f>
        <v xml:space="preserve">M. Burkholder</v>
      </c>
      <c r="C46" s="15"/>
      <c r="D46" s="107"/>
      <c r="E46" s="97"/>
      <c r="F46" s="97"/>
      <c r="G46" s="97"/>
      <c r="H46" s="108">
        <f>[1]Pay!D29</f>
        <v>16.449999999999999</v>
      </c>
      <c r="I46" s="97"/>
      <c r="J46" s="108">
        <f t="shared" si="2"/>
        <v>0</v>
      </c>
      <c r="K46" s="1">
        <f>F46*B8-O46</f>
        <v>0</v>
      </c>
      <c r="L46" s="109"/>
      <c r="O46" s="110"/>
    </row>
    <row r="47" ht="15" customHeight="1">
      <c r="A47" s="104" t="str">
        <f>[1]Pay!A30</f>
        <v>921</v>
      </c>
      <c r="B47" s="7" t="str">
        <f>[1]Pay!B30</f>
        <v xml:space="preserve">N. Bueter</v>
      </c>
      <c r="C47" s="15"/>
      <c r="D47" s="107"/>
      <c r="E47" s="97"/>
      <c r="F47" s="97"/>
      <c r="G47" s="97"/>
      <c r="H47" s="108">
        <f>[1]Pay!D30</f>
        <v>16.449999999999999</v>
      </c>
      <c r="I47" s="97"/>
      <c r="J47" s="108">
        <f t="shared" si="2"/>
        <v>0</v>
      </c>
      <c r="K47" s="1">
        <f>F47*B8-O47</f>
        <v>0</v>
      </c>
      <c r="L47" s="109"/>
      <c r="O47" s="110"/>
    </row>
    <row r="48" ht="15" customHeight="1">
      <c r="A48" s="104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8">
        <f>[1]Pay!D31</f>
        <v>0</v>
      </c>
      <c r="I48" s="34"/>
      <c r="J48" s="123">
        <f t="shared" si="2"/>
        <v>0</v>
      </c>
      <c r="K48" s="141">
        <f>F48*B8-O48</f>
        <v>0</v>
      </c>
      <c r="L48" s="112"/>
      <c r="O48" s="113"/>
    </row>
    <row r="49">
      <c r="A49" s="114" t="str">
        <f>[1]Pay!A33</f>
        <v>420</v>
      </c>
      <c r="B49" s="9" t="str">
        <f>[1]Pay!B33</f>
        <v xml:space="preserve">T. Markley</v>
      </c>
      <c r="C49" s="99"/>
      <c r="D49" s="107"/>
      <c r="E49" s="97"/>
      <c r="F49" s="97"/>
      <c r="G49" s="97"/>
      <c r="H49" s="101">
        <f>[1]Pay!D33</f>
        <v>14.5</v>
      </c>
      <c r="I49" s="97"/>
      <c r="J49" s="108">
        <f t="shared" si="2"/>
        <v>0</v>
      </c>
      <c r="K49" s="1">
        <f>F49*B8-O49</f>
        <v>0</v>
      </c>
      <c r="L49" s="22" t="s">
        <v>170</v>
      </c>
      <c r="O49" s="110"/>
    </row>
    <row r="50">
      <c r="A50" s="104" t="str">
        <f>[1]Pay!A34</f>
        <v>521</v>
      </c>
      <c r="B50" s="7" t="str">
        <f>[1]Pay!B34</f>
        <v xml:space="preserve">A. Cossgrove</v>
      </c>
      <c r="C50" s="15"/>
      <c r="D50" s="107"/>
      <c r="E50" s="97"/>
      <c r="F50" s="97"/>
      <c r="G50" s="97"/>
      <c r="H50" s="108">
        <f>[1]Pay!D34</f>
        <v>14.5</v>
      </c>
      <c r="I50" s="97"/>
      <c r="J50" s="108">
        <f t="shared" si="2"/>
        <v>0</v>
      </c>
      <c r="K50" s="1">
        <f>F50*B8-O50</f>
        <v>0</v>
      </c>
      <c r="L50" s="23"/>
      <c r="O50" s="103"/>
    </row>
    <row r="51">
      <c r="A51" s="104" t="str">
        <f>[1]Pay!A35</f>
        <v>621</v>
      </c>
      <c r="B51" s="7" t="str">
        <f>[1]Pay!B35</f>
        <v xml:space="preserve">K. Gerber</v>
      </c>
      <c r="C51" s="15"/>
      <c r="D51" s="107"/>
      <c r="E51" s="97"/>
      <c r="F51" s="97"/>
      <c r="G51" s="97"/>
      <c r="H51" s="108">
        <f>[1]Pay!D35</f>
        <v>14.5</v>
      </c>
      <c r="I51" s="97"/>
      <c r="J51" s="108">
        <f t="shared" si="2"/>
        <v>0</v>
      </c>
      <c r="K51" s="1">
        <f>F51*B8-O51</f>
        <v>0</v>
      </c>
      <c r="L51" s="23"/>
      <c r="O51" s="110"/>
    </row>
    <row r="52">
      <c r="A52" s="104" t="str">
        <f>[1]Pay!A36</f>
        <v>821</v>
      </c>
      <c r="B52" s="7" t="str">
        <f>[1]Pay!B36</f>
        <v xml:space="preserve">B. Howe</v>
      </c>
      <c r="C52" s="15"/>
      <c r="D52" s="107"/>
      <c r="E52" s="97"/>
      <c r="F52" s="97"/>
      <c r="G52" s="97"/>
      <c r="H52" s="108">
        <f>[1]Pay!D36</f>
        <v>14.5</v>
      </c>
      <c r="I52" s="97"/>
      <c r="J52" s="108">
        <f t="shared" si="2"/>
        <v>0</v>
      </c>
      <c r="K52" s="1">
        <f>F52*B8-O52</f>
        <v>0</v>
      </c>
      <c r="L52" s="23"/>
      <c r="O52" s="113"/>
    </row>
    <row r="53">
      <c r="A53" s="104" t="str">
        <f>[1]Pay!A37</f>
        <v>721</v>
      </c>
      <c r="B53" s="7" t="str">
        <f>[1]Pay!B37</f>
        <v xml:space="preserve">H. Komarck</v>
      </c>
      <c r="C53" s="15"/>
      <c r="D53" s="107"/>
      <c r="E53" s="97"/>
      <c r="F53" s="97"/>
      <c r="G53" s="97"/>
      <c r="H53" s="108">
        <f>[1]Pay!D37</f>
        <v>14.5</v>
      </c>
      <c r="I53" s="97"/>
      <c r="J53" s="108">
        <f t="shared" si="2"/>
        <v>0</v>
      </c>
      <c r="K53" s="1">
        <f>F53*B8-O53</f>
        <v>0</v>
      </c>
      <c r="L53" s="23"/>
      <c r="O53" s="110"/>
    </row>
    <row r="54">
      <c r="A54" s="114">
        <f>[1]Pay!A55</f>
        <v>190</v>
      </c>
      <c r="B54" s="9" t="str">
        <f>[1]Pay!B55</f>
        <v xml:space="preserve">K. Osborn</v>
      </c>
      <c r="C54" s="99"/>
      <c r="D54" s="105"/>
      <c r="E54" s="100"/>
      <c r="F54" s="100"/>
      <c r="G54" s="100"/>
      <c r="H54" s="101">
        <f>[2]Pay!D51</f>
        <v>23.399999999999999</v>
      </c>
      <c r="I54" s="101"/>
      <c r="J54" s="101">
        <f t="shared" si="2"/>
        <v>0</v>
      </c>
      <c r="K54" s="118">
        <f>F54*B8-O54</f>
        <v>0</v>
      </c>
      <c r="L54" s="119" t="s">
        <v>80</v>
      </c>
      <c r="O54" s="103"/>
    </row>
    <row r="55">
      <c r="A55" s="120">
        <f>[1]Pay!A56</f>
        <v>204</v>
      </c>
      <c r="B55" s="121" t="str">
        <f>[1]Pay!B56</f>
        <v xml:space="preserve">M. Moriarity</v>
      </c>
      <c r="C55" s="122"/>
      <c r="D55" s="37"/>
      <c r="E55" s="34"/>
      <c r="F55" s="34"/>
      <c r="G55" s="34"/>
      <c r="H55" s="123">
        <f>[2]Pay!D52</f>
        <v>23.399999999999999</v>
      </c>
      <c r="I55" s="123"/>
      <c r="J55" s="123">
        <f t="shared" si="2"/>
        <v>0</v>
      </c>
      <c r="K55" s="124">
        <f>F55*B8-O55</f>
        <v>0</v>
      </c>
      <c r="L55" s="119" t="s">
        <v>80</v>
      </c>
      <c r="N55" s="95" t="s">
        <v>171</v>
      </c>
      <c r="O55" s="113"/>
    </row>
    <row r="56">
      <c r="A56" s="120">
        <f>[1]Pay!A41</f>
        <v>306</v>
      </c>
      <c r="B56" s="125" t="str">
        <f>[1]Pay!B41</f>
        <v xml:space="preserve">D. Craig F1</v>
      </c>
      <c r="C56" s="126"/>
      <c r="D56" s="37"/>
      <c r="E56" s="34"/>
      <c r="F56" s="34"/>
      <c r="G56" s="34"/>
      <c r="H56" s="34"/>
      <c r="I56" s="34"/>
      <c r="J56" s="127"/>
      <c r="K56" s="124">
        <f>F56*B8-O56</f>
        <v>0</v>
      </c>
      <c r="L56" s="128" t="s">
        <v>66</v>
      </c>
      <c r="N56" s="35">
        <f>G56*B8-O56</f>
        <v>0</v>
      </c>
      <c r="O56" s="129"/>
    </row>
    <row r="57">
      <c r="A57" s="114">
        <f>[1]Pay!A44</f>
        <v>394</v>
      </c>
      <c r="B57" s="9" t="str">
        <f>[1]Pay!B44</f>
        <v xml:space="preserve">C. Wolf F2</v>
      </c>
      <c r="C57" s="99"/>
      <c r="D57" s="105"/>
      <c r="E57" s="100"/>
      <c r="F57" s="100"/>
      <c r="G57" s="100"/>
      <c r="H57" s="100"/>
      <c r="I57" s="100"/>
      <c r="J57" s="130"/>
      <c r="K57" s="118">
        <f>F57*B8-O57</f>
        <v>0</v>
      </c>
      <c r="L57" s="128" t="s">
        <v>68</v>
      </c>
      <c r="N57" s="35">
        <f>G57*B8-O57</f>
        <v>0</v>
      </c>
      <c r="O57" s="129"/>
    </row>
    <row r="58">
      <c r="A58" s="114">
        <f>[1]Pay!A47</f>
        <v>195</v>
      </c>
      <c r="B58" s="9" t="str">
        <f>[1]Pay!B47</f>
        <v xml:space="preserve">T. Franklin - F12</v>
      </c>
      <c r="C58" s="99"/>
      <c r="D58" s="105"/>
      <c r="E58" s="100"/>
      <c r="F58" s="100"/>
      <c r="G58" s="100"/>
      <c r="H58" s="101"/>
      <c r="I58" s="101"/>
      <c r="J58" s="101">
        <f>[1]Pay!D47</f>
        <v>27.48</v>
      </c>
      <c r="K58" s="118">
        <f>F58*B8-O58</f>
        <v>0</v>
      </c>
      <c r="L58" s="131" t="s">
        <v>70</v>
      </c>
      <c r="N58" s="35">
        <f>G58*B8-O58</f>
        <v>0</v>
      </c>
      <c r="O58" s="110"/>
    </row>
    <row r="59">
      <c r="A59" s="104">
        <f>[1]Pay!A48</f>
        <v>509</v>
      </c>
      <c r="B59" s="7" t="str">
        <f>[1]Pay!B48</f>
        <v xml:space="preserve">B. Ehrman - F13</v>
      </c>
      <c r="C59" s="15"/>
      <c r="D59" s="107"/>
      <c r="E59" s="97"/>
      <c r="F59" s="97"/>
      <c r="G59" s="97"/>
      <c r="H59" s="108"/>
      <c r="I59" s="108"/>
      <c r="J59" s="108">
        <f>[1]Pay!D48</f>
        <v>27.48</v>
      </c>
      <c r="K59" s="132">
        <f>F59*B8-O59</f>
        <v>0</v>
      </c>
      <c r="L59" s="131" t="s">
        <v>70</v>
      </c>
      <c r="N59" s="35">
        <f>G59*B8-O59</f>
        <v>0</v>
      </c>
      <c r="O59" s="110"/>
    </row>
    <row r="60">
      <c r="A60" s="104">
        <f>[1]Pay!A49</f>
        <v>213</v>
      </c>
      <c r="B60" s="7" t="str">
        <f>[1]Pay!B49</f>
        <v xml:space="preserve">R. Stahly - F14</v>
      </c>
      <c r="C60" s="15"/>
      <c r="D60" s="107"/>
      <c r="E60" s="97"/>
      <c r="F60" s="97"/>
      <c r="G60" s="97"/>
      <c r="H60" s="108"/>
      <c r="I60" s="108"/>
      <c r="J60" s="108">
        <f>[1]Pay!D49</f>
        <v>27.48</v>
      </c>
      <c r="K60" s="132">
        <f>F60*B8-O60</f>
        <v>0</v>
      </c>
      <c r="L60" s="131" t="s">
        <v>70</v>
      </c>
      <c r="N60" s="35">
        <f>G60*B8-O60</f>
        <v>0</v>
      </c>
      <c r="O60" s="110"/>
    </row>
    <row r="61">
      <c r="A61" s="104">
        <f>[1]Pay!A50</f>
        <v>615</v>
      </c>
      <c r="B61" s="7" t="str">
        <f>[1]Pay!B50</f>
        <v xml:space="preserve">J. Platt - F15</v>
      </c>
      <c r="C61" s="15"/>
      <c r="D61" s="107"/>
      <c r="E61" s="97"/>
      <c r="F61" s="97"/>
      <c r="G61" s="97"/>
      <c r="H61" s="108"/>
      <c r="I61" s="108"/>
      <c r="J61" s="108">
        <f>[1]Pay!D50</f>
        <v>27.48</v>
      </c>
      <c r="K61" s="132">
        <f>F61*B8-O61</f>
        <v>0</v>
      </c>
      <c r="L61" s="131" t="s">
        <v>70</v>
      </c>
      <c r="N61" s="35">
        <f>G61*B8-O61</f>
        <v>0</v>
      </c>
      <c r="O61" s="110"/>
    </row>
    <row r="62">
      <c r="A62" s="104" t="str">
        <f>[1]Pay!A51</f>
        <v>215</v>
      </c>
      <c r="B62" s="7" t="str">
        <f>[1]Pay!B51</f>
        <v xml:space="preserve">D.Zoda - F16</v>
      </c>
      <c r="C62" s="15"/>
      <c r="D62" s="107"/>
      <c r="E62" s="97"/>
      <c r="F62" s="97"/>
      <c r="G62" s="97"/>
      <c r="H62" s="108"/>
      <c r="I62" s="108"/>
      <c r="J62" s="108">
        <f>[1]Pay!D51</f>
        <v>27.48</v>
      </c>
      <c r="K62" s="132">
        <f>F62*B8-O62</f>
        <v>0</v>
      </c>
      <c r="L62" s="131" t="s">
        <v>70</v>
      </c>
      <c r="N62" s="35">
        <f>G62*B8-O62</f>
        <v>0</v>
      </c>
      <c r="O62" s="110"/>
    </row>
    <row r="63">
      <c r="A63" s="104" t="str">
        <f>[1]Pay!A52</f>
        <v>120</v>
      </c>
      <c r="B63" s="7" t="str">
        <f>[1]Pay!B52</f>
        <v xml:space="preserve">T. Elzey - F17</v>
      </c>
      <c r="C63" s="15"/>
      <c r="D63" s="107"/>
      <c r="E63" s="97"/>
      <c r="F63" s="97"/>
      <c r="G63" s="97"/>
      <c r="H63" s="108"/>
      <c r="I63" s="108"/>
      <c r="J63" s="108">
        <f>[1]Pay!D52</f>
        <v>27.48</v>
      </c>
      <c r="K63" s="132">
        <f>F63*B8-O63</f>
        <v>0</v>
      </c>
      <c r="L63" s="133" t="s">
        <v>70</v>
      </c>
      <c r="N63" s="35">
        <f>G63*B8-O63</f>
        <v>0</v>
      </c>
      <c r="O63" s="113"/>
    </row>
    <row r="64">
      <c r="A64" s="134">
        <f>[1]Pay!A53</f>
        <v>520</v>
      </c>
      <c r="B64" s="121" t="str">
        <f>[1]Pay!B53</f>
        <v xml:space="preserve">A. Hannie - F18</v>
      </c>
      <c r="C64" s="122"/>
      <c r="D64" s="37"/>
      <c r="E64" s="34"/>
      <c r="F64" s="34"/>
      <c r="G64" s="34"/>
      <c r="H64" s="108"/>
      <c r="I64" s="123"/>
      <c r="J64" s="123">
        <f>[1]Pay!D53</f>
        <v>27.48</v>
      </c>
      <c r="K64" s="124">
        <f>F64*B8-O64</f>
        <v>0</v>
      </c>
      <c r="L64" s="135" t="s">
        <v>70</v>
      </c>
      <c r="N64" s="35">
        <f>G64*B8-O64</f>
        <v>0</v>
      </c>
      <c r="O64" s="97"/>
    </row>
    <row r="65">
      <c r="A65" s="15"/>
      <c r="B65" s="15"/>
      <c r="C65" s="1"/>
      <c r="D65" s="95" t="s">
        <v>161</v>
      </c>
      <c r="E65" s="95" t="s">
        <v>162</v>
      </c>
      <c r="F65" s="95" t="s">
        <v>163</v>
      </c>
      <c r="G65" s="95" t="s">
        <v>164</v>
      </c>
      <c r="H65" s="136" t="s">
        <v>165</v>
      </c>
      <c r="I65" s="94"/>
      <c r="J65" s="95" t="s">
        <v>166</v>
      </c>
      <c r="K65" s="96" t="s">
        <v>167</v>
      </c>
      <c r="L65" s="95" t="s">
        <v>176</v>
      </c>
      <c r="N65">
        <f>SUM(K21:K64)</f>
        <v>0</v>
      </c>
      <c r="O65" s="94" t="s">
        <v>169</v>
      </c>
    </row>
    <row r="66">
      <c r="A66" s="15"/>
      <c r="B66" s="15"/>
      <c r="C66" s="1"/>
      <c r="D66" s="1"/>
      <c r="E66" s="137" t="s">
        <v>159</v>
      </c>
      <c r="F66" s="137"/>
      <c r="G66" s="137"/>
      <c r="H66" s="137"/>
      <c r="I66" s="2"/>
      <c r="J66" s="2"/>
      <c r="K66" s="1"/>
    </row>
    <row r="67">
      <c r="A67" s="138" t="s">
        <v>85</v>
      </c>
      <c r="B67" s="122">
        <f>B3</f>
        <v>0</v>
      </c>
      <c r="C67" s="139"/>
      <c r="D67" s="1"/>
      <c r="E67" s="94" t="s">
        <v>86</v>
      </c>
      <c r="F67" s="140">
        <f>D3</f>
        <v>0</v>
      </c>
      <c r="G67" s="139"/>
      <c r="H67" s="1"/>
      <c r="I67" s="94" t="s">
        <v>112</v>
      </c>
      <c r="J67" s="1"/>
      <c r="K67" s="141">
        <f>B8</f>
        <v>0</v>
      </c>
      <c r="L67" s="139"/>
      <c r="M67" s="139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2"/>
      <c r="B69" s="143">
        <v>26.109999999999999</v>
      </c>
      <c r="C69" s="144">
        <f>A69*B69*B8</f>
        <v>0</v>
      </c>
      <c r="D69" s="145"/>
      <c r="E69" s="1"/>
      <c r="F69" s="1"/>
      <c r="G69" s="1"/>
      <c r="H69" s="1"/>
      <c r="I69" s="1"/>
      <c r="J69" s="1"/>
      <c r="K69" s="1"/>
    </row>
    <row r="70">
      <c r="A70" s="146"/>
      <c r="B70" s="143">
        <v>23.399999999999999</v>
      </c>
      <c r="C70" s="144">
        <f>A70*B70*B8</f>
        <v>0</v>
      </c>
      <c r="D70" s="145"/>
      <c r="E70" s="1"/>
      <c r="F70" s="1"/>
      <c r="G70" s="94" t="s">
        <v>177</v>
      </c>
      <c r="H70" s="1"/>
      <c r="I70" s="141">
        <f>SUM(K58:K63)</f>
        <v>0</v>
      </c>
      <c r="J70" s="139"/>
      <c r="K70" s="1"/>
      <c r="L70" s="94" t="s">
        <v>178</v>
      </c>
      <c r="M70" s="1"/>
      <c r="N70" s="147">
        <f>25.15*I70</f>
        <v>0</v>
      </c>
      <c r="O70" s="147"/>
      <c r="P70" s="148"/>
      <c r="Q70" s="1"/>
    </row>
    <row r="71">
      <c r="A71" s="146"/>
      <c r="B71" s="143">
        <v>21.890000000000001</v>
      </c>
      <c r="C71" s="144">
        <f>A71*B71*B8</f>
        <v>0</v>
      </c>
      <c r="D71" s="14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6"/>
      <c r="B72" s="143">
        <v>20.41</v>
      </c>
      <c r="C72" s="144">
        <f>A72*B72*B8</f>
        <v>0</v>
      </c>
      <c r="D72" s="145"/>
      <c r="E72" s="1"/>
      <c r="F72" s="1"/>
      <c r="G72" s="94" t="s">
        <v>179</v>
      </c>
      <c r="H72" s="1"/>
      <c r="I72" s="141">
        <f>SUM(K21:K52)+K54+K55</f>
        <v>0</v>
      </c>
      <c r="J72" s="139"/>
      <c r="K72" s="1"/>
      <c r="L72" s="94" t="s">
        <v>178</v>
      </c>
      <c r="M72" s="1"/>
      <c r="N72" s="147">
        <f>SUM(J21:J55)</f>
        <v>0</v>
      </c>
      <c r="O72" s="147"/>
      <c r="P72" s="148"/>
      <c r="Q72" s="1"/>
    </row>
    <row r="73">
      <c r="A73" s="146"/>
      <c r="B73" s="143">
        <v>18.66</v>
      </c>
      <c r="C73" s="144">
        <f>A73*B73*B8</f>
        <v>0</v>
      </c>
      <c r="D73" s="14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6"/>
      <c r="B74" s="143">
        <v>16.449999999999999</v>
      </c>
      <c r="C74" s="144">
        <f>A74*B74*B8</f>
        <v>0</v>
      </c>
      <c r="D74" s="145"/>
      <c r="E74" s="1"/>
      <c r="F74" s="1"/>
      <c r="G74" s="1"/>
      <c r="H74" s="1"/>
      <c r="I74" s="1"/>
      <c r="J74" s="1"/>
      <c r="K74" s="94" t="s">
        <v>180</v>
      </c>
      <c r="L74" s="94"/>
      <c r="M74" s="1"/>
      <c r="N74" s="147">
        <f>N70+N72</f>
        <v>0</v>
      </c>
      <c r="O74" s="147"/>
      <c r="P74" s="148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"/>
    </row>
    <row r="78">
      <c r="G78" s="150" t="s">
        <v>181</v>
      </c>
      <c r="L78" s="1"/>
      <c r="M78" s="1"/>
      <c r="N78" s="1"/>
      <c r="O78" s="1"/>
      <c r="P78" s="1"/>
      <c r="Q78" s="1"/>
    </row>
    <row r="79" ht="40.149999999999999" customHeight="1">
      <c r="A79" s="151" t="s">
        <v>182</v>
      </c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</row>
    <row r="80">
      <c r="L80" s="1"/>
      <c r="M80" s="1"/>
      <c r="N80" s="1"/>
      <c r="O80" s="1"/>
      <c r="P80" s="1"/>
      <c r="Q80" s="1"/>
    </row>
    <row r="81" ht="23.25">
      <c r="A81" s="152" t="s">
        <v>183</v>
      </c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</row>
    <row r="83">
      <c r="A83" s="153" t="s">
        <v>184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4"/>
      <c r="L83" s="154"/>
      <c r="M83" s="154"/>
      <c r="N83" s="154"/>
      <c r="O83" s="154"/>
      <c r="P83" s="154"/>
      <c r="Q83" s="154"/>
    </row>
    <row r="84">
      <c r="A84" s="155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7"/>
    </row>
    <row r="85">
      <c r="A85" s="158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60"/>
    </row>
    <row r="86">
      <c r="A86" s="153" t="s">
        <v>186</v>
      </c>
      <c r="B86" s="153"/>
      <c r="C86" s="153"/>
      <c r="D86" s="153"/>
      <c r="E86" s="153"/>
    </row>
    <row r="87">
      <c r="A87" s="155">
        <f>B7</f>
        <v>0</v>
      </c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7"/>
    </row>
    <row r="88">
      <c r="A88" s="158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60"/>
    </row>
    <row r="89">
      <c r="A89" s="153" t="s">
        <v>188</v>
      </c>
      <c r="B89" s="153"/>
      <c r="C89" s="153"/>
      <c r="D89" s="153"/>
      <c r="E89" s="153"/>
      <c r="F89" s="153"/>
      <c r="G89" s="153"/>
      <c r="H89" s="38"/>
      <c r="I89" s="38"/>
      <c r="J89" s="38"/>
      <c r="K89" s="38"/>
      <c r="L89" s="38"/>
      <c r="M89" s="38"/>
      <c r="N89" s="38"/>
      <c r="O89" s="38"/>
      <c r="P89" s="38"/>
      <c r="Q89" s="38"/>
    </row>
    <row r="90">
      <c r="A90" s="155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7"/>
    </row>
    <row r="91">
      <c r="A91" s="158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60"/>
    </row>
    <row r="92">
      <c r="A92" s="153" t="s">
        <v>190</v>
      </c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</row>
    <row r="93">
      <c r="A93" s="155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7"/>
    </row>
    <row r="94">
      <c r="A94" s="158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60"/>
    </row>
    <row r="9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</row>
    <row r="96">
      <c r="A96" s="153" t="s">
        <v>192</v>
      </c>
      <c r="B96" s="153"/>
      <c r="C96" s="153"/>
      <c r="D96" s="153"/>
      <c r="E96" s="153"/>
      <c r="F96" s="153"/>
      <c r="G96" s="153"/>
      <c r="H96" s="153"/>
      <c r="I96" s="153"/>
      <c r="J96" s="38"/>
      <c r="K96" s="38"/>
      <c r="L96" s="38"/>
      <c r="M96" s="38"/>
      <c r="N96" s="38"/>
      <c r="O96" s="38"/>
      <c r="P96" s="38"/>
      <c r="Q96" s="38"/>
    </row>
    <row r="97">
      <c r="A97" s="155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7"/>
    </row>
    <row r="98">
      <c r="A98" s="158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60"/>
    </row>
    <row r="99">
      <c r="A99" s="153" t="s">
        <v>194</v>
      </c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</row>
    <row r="100">
      <c r="A100" s="155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7"/>
    </row>
    <row r="101">
      <c r="A101" s="158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60"/>
    </row>
    <row r="102" ht="15.75">
      <c r="A102" s="162" t="s">
        <v>195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</row>
    <row r="131" ht="15.75">
      <c r="A131" s="163" t="s">
        <v>196</v>
      </c>
      <c r="B131" s="163"/>
      <c r="C131" s="163"/>
      <c r="D131" s="154" t="s">
        <v>197</v>
      </c>
      <c r="E131" s="127"/>
      <c r="F131" s="127"/>
      <c r="G131" s="164" t="s">
        <v>198</v>
      </c>
      <c r="H131" s="164"/>
      <c r="I131" s="127"/>
      <c r="J131" s="127"/>
      <c r="K131" s="164" t="s">
        <v>199</v>
      </c>
      <c r="L131" s="164"/>
      <c r="M131" s="164"/>
      <c r="N131" s="164"/>
      <c r="O131" s="164"/>
      <c r="P131" s="127"/>
      <c r="Q131" s="127"/>
    </row>
    <row r="132" ht="15.75">
      <c r="A132" s="163" t="s">
        <v>200</v>
      </c>
      <c r="B132" s="163"/>
      <c r="C132" s="163"/>
      <c r="D132" s="154" t="s">
        <v>197</v>
      </c>
      <c r="E132" s="127"/>
      <c r="F132" s="127"/>
      <c r="G132" s="164" t="s">
        <v>198</v>
      </c>
      <c r="H132" s="164"/>
      <c r="I132" s="127"/>
      <c r="J132" s="127"/>
      <c r="K132" s="164" t="s">
        <v>199</v>
      </c>
      <c r="L132" s="164"/>
      <c r="M132" s="164"/>
      <c r="N132" s="164"/>
      <c r="O132" s="164"/>
      <c r="P132" s="127"/>
      <c r="Q132" s="127"/>
    </row>
    <row r="133" ht="352.89999999999998" customHeight="1">
      <c r="A133" s="151" t="s">
        <v>209</v>
      </c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</row>
    <row r="134" ht="23.25">
      <c r="A134" s="152" t="s">
        <v>210</v>
      </c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</row>
    <row r="136">
      <c r="A136" s="154" t="s">
        <v>211</v>
      </c>
      <c r="B136" s="154"/>
      <c r="C136" s="154"/>
      <c r="D136" s="154"/>
      <c r="E136" s="154"/>
      <c r="F136" s="154"/>
      <c r="G136" s="154"/>
      <c r="H136" s="56"/>
      <c r="I136" s="56"/>
      <c r="J136" s="56"/>
      <c r="K136" s="56"/>
      <c r="L136" s="56"/>
      <c r="M136" s="56"/>
      <c r="N136" s="56"/>
      <c r="O136" s="56"/>
      <c r="P136" s="56"/>
      <c r="Q136" s="56"/>
    </row>
    <row r="137">
      <c r="A137" s="155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7"/>
    </row>
    <row r="138">
      <c r="A138" s="158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60"/>
    </row>
    <row r="139">
      <c r="A139" s="154" t="s">
        <v>212</v>
      </c>
      <c r="B139" s="154"/>
      <c r="C139" s="154"/>
      <c r="D139" s="154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</row>
    <row r="140">
      <c r="A140" s="155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7"/>
    </row>
    <row r="141">
      <c r="A141" s="158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60"/>
    </row>
    <row r="142">
      <c r="A142" s="154" t="s">
        <v>213</v>
      </c>
      <c r="B142" s="154"/>
      <c r="C142" s="154"/>
      <c r="D142" s="154"/>
      <c r="E142" s="154"/>
      <c r="F142" s="154"/>
      <c r="G142" s="154"/>
      <c r="H142" s="154"/>
      <c r="I142" s="154"/>
      <c r="J142" s="154"/>
      <c r="K142" s="56"/>
      <c r="L142" s="56"/>
      <c r="M142" s="56"/>
      <c r="N142" s="56"/>
      <c r="O142" s="56"/>
      <c r="P142" s="56"/>
      <c r="Q142" s="56"/>
    </row>
    <row r="143">
      <c r="A143" s="155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7"/>
    </row>
    <row r="144">
      <c r="A144" s="158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60"/>
    </row>
    <row r="145">
      <c r="A145" s="154" t="s">
        <v>214</v>
      </c>
      <c r="B145" s="154"/>
      <c r="C145" s="154"/>
      <c r="D145" s="154"/>
      <c r="E145" s="154"/>
      <c r="F145" s="154"/>
      <c r="G145" s="154"/>
      <c r="H145" s="154"/>
      <c r="I145" s="56"/>
      <c r="J145" s="56"/>
      <c r="K145" s="56"/>
      <c r="L145" s="56"/>
      <c r="M145" s="56"/>
      <c r="N145" s="56"/>
      <c r="O145" s="56"/>
      <c r="P145" s="56"/>
      <c r="Q145" s="56"/>
    </row>
    <row r="146">
      <c r="A146" s="155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7"/>
    </row>
    <row r="147">
      <c r="A147" s="158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60"/>
    </row>
    <row r="148">
      <c r="A148" s="154" t="s">
        <v>215</v>
      </c>
      <c r="B148" s="154"/>
      <c r="C148" s="154"/>
      <c r="D148" s="154"/>
      <c r="E148" s="154"/>
      <c r="F148" s="154"/>
      <c r="G148" s="154"/>
      <c r="H148" s="56"/>
      <c r="I148" s="56"/>
      <c r="J148" s="56"/>
      <c r="K148" s="56"/>
      <c r="L148" s="56"/>
      <c r="M148" s="56"/>
      <c r="N148" s="56"/>
      <c r="O148" s="56"/>
      <c r="P148" s="56"/>
      <c r="Q148" s="56"/>
    </row>
    <row r="149">
      <c r="A149" s="155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7"/>
    </row>
    <row r="150">
      <c r="A150" s="158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60"/>
    </row>
    <row r="151">
      <c r="A151" s="154" t="s">
        <v>216</v>
      </c>
      <c r="B151" s="154"/>
      <c r="C151" s="154"/>
      <c r="D151" s="154"/>
      <c r="E151" s="154"/>
      <c r="F151" s="154"/>
      <c r="G151" s="154"/>
      <c r="H151" s="154"/>
      <c r="I151" s="154"/>
      <c r="J151" s="56"/>
      <c r="K151" s="56"/>
      <c r="L151" s="56"/>
      <c r="M151" s="56"/>
      <c r="N151" s="56"/>
      <c r="O151" s="56"/>
      <c r="P151" s="56"/>
      <c r="Q151" s="56"/>
    </row>
    <row r="152">
      <c r="A152" s="155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7"/>
    </row>
    <row r="153">
      <c r="A153" s="158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60"/>
    </row>
    <row r="154">
      <c r="A154" s="154" t="s">
        <v>217</v>
      </c>
      <c r="B154" s="154"/>
      <c r="C154" s="154"/>
      <c r="D154" s="154"/>
      <c r="E154" s="154"/>
      <c r="F154" s="154"/>
      <c r="G154" s="154"/>
      <c r="H154" s="154"/>
      <c r="I154" s="154"/>
      <c r="J154" s="154"/>
      <c r="K154" s="56"/>
      <c r="L154" s="56"/>
      <c r="M154" s="56"/>
      <c r="N154" s="56"/>
      <c r="O154" s="56"/>
      <c r="P154" s="56"/>
      <c r="Q154" s="56"/>
    </row>
    <row r="155">
      <c r="A155" s="155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7"/>
    </row>
    <row r="156">
      <c r="A156" s="158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60"/>
    </row>
    <row r="157">
      <c r="A157" s="154" t="s">
        <v>218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56"/>
      <c r="N157" s="56"/>
      <c r="O157" s="56"/>
      <c r="P157" s="56"/>
      <c r="Q157" s="56"/>
    </row>
    <row r="158">
      <c r="A158" s="155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7"/>
    </row>
    <row r="159">
      <c r="A159" s="158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60"/>
    </row>
    <row r="160">
      <c r="A160" s="154" t="s">
        <v>219</v>
      </c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56"/>
      <c r="N160" s="56"/>
      <c r="O160" s="56"/>
      <c r="P160" s="56"/>
      <c r="Q160" s="56"/>
    </row>
    <row r="161">
      <c r="A161" s="155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7"/>
    </row>
    <row r="162">
      <c r="A162" s="158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60"/>
    </row>
    <row r="163">
      <c r="A163" s="154" t="s">
        <v>220</v>
      </c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56"/>
    </row>
    <row r="164">
      <c r="A164" s="155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7"/>
    </row>
    <row r="165">
      <c r="A165" s="158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60"/>
    </row>
    <row r="166">
      <c r="A166" s="154" t="s">
        <v>221</v>
      </c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56"/>
      <c r="N166" s="56"/>
      <c r="O166" s="56"/>
      <c r="P166" s="56"/>
      <c r="Q166" s="56"/>
    </row>
    <row r="167">
      <c r="A167" s="155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7"/>
    </row>
    <row r="168">
      <c r="A168" s="158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60"/>
    </row>
    <row r="169">
      <c r="A169" s="180" t="s">
        <v>222</v>
      </c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56"/>
    </row>
    <row r="170">
      <c r="A170" s="155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7"/>
    </row>
    <row r="171">
      <c r="A171" s="158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60"/>
    </row>
    <row r="172" ht="23.25">
      <c r="A172" s="152" t="s">
        <v>223</v>
      </c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</row>
    <row r="173">
      <c r="A173" s="153" t="s">
        <v>224</v>
      </c>
      <c r="B173" s="153"/>
      <c r="C173" s="153"/>
      <c r="D173" s="181"/>
      <c r="E173" s="182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4"/>
    </row>
    <row r="174">
      <c r="A174" s="164" t="s">
        <v>225</v>
      </c>
      <c r="B174" s="164"/>
      <c r="C174" s="164"/>
      <c r="D174" s="164"/>
      <c r="E174" s="164"/>
      <c r="F174" s="164"/>
      <c r="G174" s="164"/>
      <c r="H174" s="164"/>
      <c r="I174" s="164"/>
      <c r="J174" s="182"/>
      <c r="K174" s="183"/>
      <c r="L174" s="183"/>
      <c r="M174" s="156"/>
      <c r="N174" s="156"/>
      <c r="O174" s="156"/>
      <c r="P174" s="156"/>
      <c r="Q174" s="156"/>
      <c r="R174" s="157"/>
    </row>
    <row r="175">
      <c r="A175" s="165" t="s">
        <v>226</v>
      </c>
      <c r="B175" s="165"/>
      <c r="C175" s="165"/>
      <c r="D175" s="185"/>
      <c r="E175" s="165" t="s">
        <v>227</v>
      </c>
      <c r="F175" s="165"/>
      <c r="G175" s="165"/>
      <c r="H175" s="186"/>
      <c r="I175" s="187"/>
      <c r="J175" s="188"/>
      <c r="K175" s="165" t="s">
        <v>228</v>
      </c>
      <c r="L175" s="165"/>
      <c r="M175" s="189"/>
      <c r="N175" s="190"/>
      <c r="O175" s="190"/>
      <c r="P175" s="190"/>
      <c r="Q175" s="190"/>
      <c r="R175" s="191"/>
    </row>
    <row r="176">
      <c r="A176" s="153" t="s">
        <v>229</v>
      </c>
      <c r="B176" s="153"/>
      <c r="C176" s="153"/>
      <c r="D176" s="153"/>
      <c r="E176" s="181"/>
      <c r="F176" s="182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4"/>
    </row>
    <row r="177">
      <c r="A177" s="153" t="s">
        <v>230</v>
      </c>
      <c r="B177" s="181"/>
      <c r="C177" s="182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4"/>
    </row>
    <row r="178">
      <c r="A178" s="153" t="s">
        <v>231</v>
      </c>
      <c r="B178" s="153"/>
      <c r="C178" s="153"/>
      <c r="D178" s="153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</row>
    <row r="179">
      <c r="A179" s="155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7"/>
    </row>
    <row r="180">
      <c r="A180" s="158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60"/>
    </row>
    <row r="181">
      <c r="A181" s="153" t="s">
        <v>232</v>
      </c>
      <c r="B181" s="153"/>
      <c r="C181" s="153"/>
      <c r="D181" s="153"/>
      <c r="E181" s="153"/>
      <c r="F181" s="153"/>
      <c r="G181" s="153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>
      <c r="A182" s="155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7"/>
    </row>
    <row r="183">
      <c r="A183" s="158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60"/>
    </row>
    <row r="184">
      <c r="A184" s="179" t="s">
        <v>233</v>
      </c>
      <c r="B184" s="179"/>
      <c r="C184" s="179"/>
      <c r="D184" s="179"/>
      <c r="E184" s="179"/>
      <c r="F184" s="179"/>
      <c r="G184" s="179"/>
      <c r="H184" s="56"/>
      <c r="I184" s="56"/>
      <c r="J184" s="56"/>
      <c r="K184" s="56"/>
      <c r="L184" s="56"/>
      <c r="M184" s="56"/>
      <c r="N184" s="56"/>
      <c r="O184" s="56"/>
      <c r="P184" s="56"/>
      <c r="Q184" s="56"/>
    </row>
    <row r="185">
      <c r="A185" s="155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7"/>
    </row>
    <row r="186">
      <c r="A186" s="158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60"/>
    </row>
    <row r="187">
      <c r="A187" s="153" t="s">
        <v>234</v>
      </c>
      <c r="B187" s="153"/>
      <c r="C187" s="153"/>
      <c r="D187" s="153"/>
      <c r="E187" s="153"/>
      <c r="F187" s="153"/>
      <c r="G187" s="153"/>
      <c r="H187" s="153"/>
      <c r="I187" s="153"/>
      <c r="J187" s="153"/>
      <c r="K187" s="56"/>
      <c r="L187" s="56"/>
      <c r="M187" s="56"/>
      <c r="N187" s="56"/>
      <c r="O187" s="56"/>
      <c r="P187" s="56"/>
      <c r="Q187" s="56"/>
    </row>
    <row r="188">
      <c r="A188" s="155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7"/>
    </row>
    <row r="189">
      <c r="A189" s="158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60"/>
    </row>
    <row r="190">
      <c r="A190" s="192"/>
      <c r="B190" s="192"/>
      <c r="C190" s="192"/>
      <c r="D190" s="192"/>
      <c r="E190" s="193"/>
      <c r="F190" s="193"/>
      <c r="G190" s="193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</row>
    <row r="191">
      <c r="A191" s="153" t="s">
        <v>235</v>
      </c>
      <c r="B191" s="153"/>
      <c r="C191" s="153"/>
      <c r="D191" s="153"/>
      <c r="E191" s="194"/>
      <c r="F191" s="195"/>
      <c r="G191" s="196"/>
      <c r="H191" s="56"/>
      <c r="I191" s="56"/>
      <c r="J191" s="56"/>
      <c r="K191" s="56"/>
      <c r="L191" s="56"/>
      <c r="M191" s="56"/>
      <c r="N191" s="56"/>
      <c r="O191" s="56"/>
      <c r="P191" s="56"/>
      <c r="Q191" s="56"/>
    </row>
    <row r="192">
      <c r="A192" s="153"/>
      <c r="B192" s="153"/>
      <c r="C192" s="153"/>
      <c r="D192" s="153"/>
      <c r="E192" s="38"/>
      <c r="F192" s="38"/>
      <c r="G192" s="38"/>
      <c r="H192" s="56"/>
      <c r="I192" s="56"/>
      <c r="J192" s="56"/>
      <c r="K192" s="56"/>
      <c r="L192" s="56"/>
      <c r="M192" s="56"/>
      <c r="N192" s="56"/>
      <c r="O192" s="56"/>
      <c r="P192" s="56"/>
      <c r="Q192" s="56"/>
    </row>
    <row r="193">
      <c r="A193" s="153" t="s">
        <v>236</v>
      </c>
      <c r="B193" s="153"/>
      <c r="C193" s="153"/>
      <c r="D193" s="153"/>
      <c r="E193" s="153"/>
      <c r="F193" s="153"/>
      <c r="G193" s="153"/>
      <c r="H193" s="153"/>
      <c r="I193" s="56"/>
      <c r="J193" s="56"/>
      <c r="K193" s="56"/>
      <c r="L193" s="56"/>
      <c r="M193" s="56"/>
      <c r="N193" s="56"/>
      <c r="O193" s="56"/>
      <c r="P193" s="56"/>
      <c r="Q193" s="56"/>
    </row>
    <row r="194">
      <c r="A194" s="155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7"/>
    </row>
    <row r="195">
      <c r="A195" s="158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60"/>
    </row>
    <row r="196">
      <c r="A196" s="192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</row>
    <row r="197">
      <c r="A197" s="153" t="s">
        <v>237</v>
      </c>
      <c r="B197" s="153"/>
      <c r="C197" s="153"/>
      <c r="D197" s="153"/>
      <c r="E197" s="182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4"/>
    </row>
    <row r="198">
      <c r="A198" s="153"/>
      <c r="B198" s="153"/>
      <c r="C198" s="153"/>
      <c r="D198" s="153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</row>
    <row r="199">
      <c r="A199" s="153" t="s">
        <v>238</v>
      </c>
      <c r="B199" s="153"/>
      <c r="C199" s="153"/>
      <c r="D199" s="153"/>
      <c r="E199" s="153"/>
      <c r="F199" s="153"/>
      <c r="G199" s="153"/>
      <c r="H199" s="153"/>
      <c r="I199" s="153"/>
      <c r="J199" s="153"/>
      <c r="K199" s="56"/>
      <c r="L199" s="56"/>
      <c r="M199" s="56"/>
      <c r="N199" s="56"/>
      <c r="O199" s="56"/>
      <c r="P199" s="56"/>
      <c r="Q199" s="56"/>
    </row>
    <row r="200">
      <c r="A200" s="155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7"/>
    </row>
    <row r="201">
      <c r="A201" s="158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60"/>
    </row>
    <row r="202">
      <c r="A202" s="192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</row>
    <row r="203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</row>
    <row r="204">
      <c r="A204" s="192"/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</row>
    <row r="205">
      <c r="A205" s="192"/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</row>
    <row r="206">
      <c r="A206" s="192"/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</row>
    <row r="207" ht="101.45" customHeight="1">
      <c r="A207" s="172" t="s">
        <v>209</v>
      </c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</row>
    <row r="208" ht="23.25">
      <c r="A208" s="152" t="s">
        <v>201</v>
      </c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10">
      <c r="A210" s="153" t="s">
        <v>202</v>
      </c>
      <c r="B210" s="153"/>
      <c r="C210" s="153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</row>
    <row r="212">
      <c r="A212" s="165" t="s">
        <v>203</v>
      </c>
      <c r="B212" s="165"/>
      <c r="C212" s="165"/>
      <c r="D212" s="166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67"/>
    </row>
    <row r="213">
      <c r="A213" s="56"/>
      <c r="B213" s="56"/>
      <c r="C213" s="56"/>
      <c r="D213" s="16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169"/>
    </row>
    <row r="214">
      <c r="A214" s="56"/>
      <c r="B214" s="56"/>
      <c r="C214" s="56"/>
      <c r="D214" s="170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71"/>
    </row>
    <row r="215">
      <c r="A215" s="165" t="s">
        <v>204</v>
      </c>
      <c r="B215" s="165"/>
      <c r="C215" s="165"/>
      <c r="D215" s="166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67"/>
    </row>
    <row r="216">
      <c r="A216" s="56"/>
      <c r="B216" s="56"/>
      <c r="C216" s="56"/>
      <c r="D216" s="16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169"/>
    </row>
    <row r="217">
      <c r="A217" s="56"/>
      <c r="B217" s="56"/>
      <c r="C217" s="56"/>
      <c r="D217" s="16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169"/>
    </row>
    <row r="218">
      <c r="A218" s="56"/>
      <c r="B218" s="56"/>
      <c r="C218" s="56"/>
      <c r="D218" s="16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169"/>
    </row>
    <row r="219">
      <c r="A219" s="56"/>
      <c r="B219" s="56"/>
      <c r="C219" s="56"/>
      <c r="D219" s="16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169"/>
    </row>
    <row r="220">
      <c r="A220" s="56"/>
      <c r="B220" s="56"/>
      <c r="C220" s="56"/>
      <c r="D220" s="16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169"/>
    </row>
    <row r="221">
      <c r="A221" s="56"/>
      <c r="B221" s="56"/>
      <c r="C221" s="56"/>
      <c r="D221" s="16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169"/>
    </row>
    <row r="222">
      <c r="A222" s="56"/>
      <c r="B222" s="56"/>
      <c r="C222" s="56"/>
      <c r="D222" s="170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71"/>
    </row>
    <row r="223">
      <c r="A223" s="56"/>
      <c r="B223" s="56"/>
      <c r="C223" s="56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>
      <c r="A224" s="153" t="s">
        <v>205</v>
      </c>
      <c r="B224" s="153"/>
      <c r="C224" s="153"/>
      <c r="D224" s="166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67"/>
    </row>
    <row r="225">
      <c r="A225" s="56"/>
      <c r="B225" s="56"/>
      <c r="C225" s="56"/>
      <c r="D225" s="16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169"/>
    </row>
    <row r="226">
      <c r="A226" s="56"/>
      <c r="B226" s="56"/>
      <c r="C226" s="56"/>
      <c r="D226" s="170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71"/>
    </row>
    <row r="227">
      <c r="A227" s="165" t="s">
        <v>204</v>
      </c>
      <c r="B227" s="165"/>
      <c r="C227" s="165"/>
      <c r="D227" s="166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67"/>
    </row>
    <row r="228">
      <c r="A228" s="56"/>
      <c r="B228" s="56"/>
      <c r="C228" s="56"/>
      <c r="D228" s="16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169"/>
    </row>
    <row r="229">
      <c r="A229" s="56"/>
      <c r="B229" s="56"/>
      <c r="C229" s="56"/>
      <c r="D229" s="16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169"/>
    </row>
    <row r="230">
      <c r="A230" s="56"/>
      <c r="B230" s="56"/>
      <c r="C230" s="56"/>
      <c r="D230" s="16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169"/>
    </row>
    <row r="231">
      <c r="A231" s="56"/>
      <c r="B231" s="56"/>
      <c r="C231" s="56"/>
      <c r="D231" s="16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169"/>
    </row>
    <row r="232">
      <c r="A232" s="56"/>
      <c r="B232" s="56"/>
      <c r="C232" s="56"/>
      <c r="D232" s="16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169"/>
    </row>
    <row r="233">
      <c r="A233" s="56"/>
      <c r="B233" s="56"/>
      <c r="C233" s="56"/>
      <c r="D233" s="16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169"/>
    </row>
    <row r="234">
      <c r="A234" s="56"/>
      <c r="B234" s="56"/>
      <c r="C234" s="56"/>
      <c r="D234" s="170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71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</row>
    <row r="286" ht="26.25">
      <c r="A286" s="151" t="s">
        <v>201</v>
      </c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</row>
  </sheetData>
  <mergeCells count="173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G89"/>
    <mergeCell ref="H89:Q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2:C132"/>
    <mergeCell ref="E132:F132"/>
    <mergeCell ref="G132:H132"/>
    <mergeCell ref="I132:J132"/>
    <mergeCell ref="K132:O132"/>
    <mergeCell ref="P132:Q132"/>
    <mergeCell ref="A133:R133"/>
    <mergeCell ref="A134:R134"/>
    <mergeCell ref="A137:R138"/>
    <mergeCell ref="A140:R141"/>
    <mergeCell ref="A143:R144"/>
    <mergeCell ref="A146:R147"/>
    <mergeCell ref="A149:R150"/>
    <mergeCell ref="A152:R153"/>
    <mergeCell ref="A155:R156"/>
    <mergeCell ref="A158:R159"/>
    <mergeCell ref="A161:R162"/>
    <mergeCell ref="A164:R165"/>
    <mergeCell ref="A167:R168"/>
    <mergeCell ref="A170:R171"/>
    <mergeCell ref="A172:R172"/>
    <mergeCell ref="A173:D173"/>
    <mergeCell ref="E173:R173"/>
    <mergeCell ref="A174:I174"/>
    <mergeCell ref="J174:R174"/>
    <mergeCell ref="A175:C175"/>
    <mergeCell ref="E175:G175"/>
    <mergeCell ref="H175:J175"/>
    <mergeCell ref="K175:L175"/>
    <mergeCell ref="M175:R175"/>
    <mergeCell ref="A176:E176"/>
    <mergeCell ref="F176:R176"/>
    <mergeCell ref="A177:B177"/>
    <mergeCell ref="C177:R177"/>
    <mergeCell ref="A178:D178"/>
    <mergeCell ref="A179:R180"/>
    <mergeCell ref="A181:G181"/>
    <mergeCell ref="A182:R183"/>
    <mergeCell ref="A184:G184"/>
    <mergeCell ref="A185:R186"/>
    <mergeCell ref="A187:J187"/>
    <mergeCell ref="A188:R189"/>
    <mergeCell ref="A191:D191"/>
    <mergeCell ref="E191:G191"/>
    <mergeCell ref="A193:H193"/>
    <mergeCell ref="A194:R195"/>
    <mergeCell ref="A197:D197"/>
    <mergeCell ref="E197:R197"/>
    <mergeCell ref="A199:J199"/>
    <mergeCell ref="A200:R201"/>
    <mergeCell ref="A207:R207"/>
    <mergeCell ref="A208:R208"/>
    <mergeCell ref="A210:C210"/>
    <mergeCell ref="A212:C212"/>
    <mergeCell ref="D212:R214"/>
    <mergeCell ref="A215:C215"/>
    <mergeCell ref="D215:R222"/>
    <mergeCell ref="A224:C224"/>
    <mergeCell ref="D224:R226"/>
    <mergeCell ref="A227:C227"/>
    <mergeCell ref="D227:R234"/>
    <mergeCell ref="A286:R28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5" activeCellId="0" sqref="K65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174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1"/>
      <c r="Q3" s="41"/>
      <c r="R3" s="15" t="s">
        <v>92</v>
      </c>
    </row>
    <row r="4" ht="15.75">
      <c r="A4" s="1"/>
      <c r="B4" s="42" t="s">
        <v>93</v>
      </c>
      <c r="C4" s="42"/>
      <c r="D4" s="42"/>
      <c r="E4" s="43" t="s">
        <v>94</v>
      </c>
      <c r="F4" s="44"/>
      <c r="G4" s="43" t="s">
        <v>95</v>
      </c>
      <c r="H4" s="44"/>
      <c r="I4" s="1"/>
      <c r="J4" s="1"/>
      <c r="K4" s="1"/>
      <c r="N4" s="39" t="s">
        <v>96</v>
      </c>
      <c r="O4" s="45"/>
      <c r="Q4" s="45"/>
      <c r="R4" s="46" t="s">
        <v>97</v>
      </c>
    </row>
    <row r="5" ht="15.75">
      <c r="A5" s="1" t="s">
        <v>98</v>
      </c>
      <c r="B5" s="47"/>
      <c r="C5" s="35" t="s">
        <v>99</v>
      </c>
      <c r="D5" s="47"/>
      <c r="E5" s="48" t="s">
        <v>100</v>
      </c>
      <c r="F5" s="47"/>
      <c r="G5" s="48" t="s">
        <v>101</v>
      </c>
      <c r="H5" s="47"/>
      <c r="I5" s="35" t="s">
        <v>102</v>
      </c>
      <c r="J5" s="47"/>
      <c r="K5" s="48" t="s">
        <v>103</v>
      </c>
      <c r="L5" s="49"/>
      <c r="N5" s="39" t="s">
        <v>104</v>
      </c>
      <c r="O5" s="45"/>
      <c r="Q5" s="45"/>
      <c r="R5" s="46" t="s">
        <v>105</v>
      </c>
    </row>
    <row r="6" ht="15.75">
      <c r="A6" s="42" t="s">
        <v>106</v>
      </c>
      <c r="B6" s="42"/>
      <c r="C6" s="42"/>
      <c r="D6" s="42"/>
      <c r="E6" s="43" t="s">
        <v>94</v>
      </c>
      <c r="F6" s="44"/>
      <c r="G6" s="43" t="s">
        <v>95</v>
      </c>
      <c r="H6" s="44"/>
      <c r="K6" s="51"/>
      <c r="L6" s="52"/>
      <c r="N6" s="39" t="s">
        <v>107</v>
      </c>
      <c r="O6" s="45"/>
      <c r="Q6" s="45"/>
      <c r="R6" s="46" t="s">
        <v>108</v>
      </c>
    </row>
    <row r="7" ht="15.75">
      <c r="A7" s="1" t="s">
        <v>109</v>
      </c>
      <c r="B7" s="34"/>
      <c r="C7" s="54"/>
      <c r="D7" s="54"/>
      <c r="E7" s="54"/>
      <c r="F7" s="54"/>
      <c r="G7" s="54"/>
      <c r="H7" s="54"/>
      <c r="I7" s="54"/>
      <c r="J7" s="54"/>
      <c r="K7" s="54"/>
      <c r="L7" s="54"/>
      <c r="N7" s="55" t="s">
        <v>111</v>
      </c>
      <c r="O7" s="38"/>
      <c r="P7" s="56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7"/>
      <c r="P8" s="39">
        <v>901</v>
      </c>
      <c r="Q8" s="57"/>
    </row>
    <row r="9" ht="15.75">
      <c r="A9" s="58"/>
      <c r="B9" s="58"/>
      <c r="C9" s="59"/>
      <c r="D9" s="59"/>
      <c r="E9" s="59"/>
      <c r="F9" s="59"/>
      <c r="G9" s="59"/>
      <c r="H9" s="59"/>
      <c r="I9" s="59"/>
      <c r="J9" s="59"/>
      <c r="K9" s="59"/>
      <c r="L9" s="58"/>
      <c r="M9" s="58"/>
      <c r="N9" s="58"/>
      <c r="O9" s="58"/>
      <c r="P9" s="58"/>
      <c r="Q9" s="58"/>
    </row>
    <row r="10" ht="16.5">
      <c r="A10" s="60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61" t="s">
        <v>115</v>
      </c>
      <c r="L10" s="61"/>
      <c r="R10" s="62"/>
    </row>
    <row r="11" ht="15.75">
      <c r="A11" s="69" t="s">
        <v>116</v>
      </c>
      <c r="B11" s="69" t="s">
        <v>117</v>
      </c>
      <c r="C11" s="69" t="s">
        <v>118</v>
      </c>
      <c r="D11" s="69" t="s">
        <v>119</v>
      </c>
      <c r="E11" s="1"/>
      <c r="F11" s="65" t="s">
        <v>120</v>
      </c>
      <c r="G11" s="66"/>
      <c r="H11" s="67"/>
      <c r="I11" s="68" t="s">
        <v>121</v>
      </c>
      <c r="J11" s="68" t="s">
        <v>122</v>
      </c>
      <c r="L11" s="65" t="s">
        <v>123</v>
      </c>
      <c r="M11" s="66"/>
      <c r="N11" s="67"/>
      <c r="O11" s="68" t="s">
        <v>121</v>
      </c>
      <c r="P11" s="68" t="s">
        <v>122</v>
      </c>
    </row>
    <row r="12" ht="15.75">
      <c r="A12" s="69" t="s">
        <v>124</v>
      </c>
      <c r="B12" s="69" t="s">
        <v>125</v>
      </c>
      <c r="C12" s="70" t="s">
        <v>126</v>
      </c>
      <c r="D12" s="70" t="s">
        <v>127</v>
      </c>
      <c r="E12" s="1"/>
      <c r="F12" s="71" t="s">
        <v>128</v>
      </c>
      <c r="G12" s="71"/>
      <c r="H12" s="72">
        <v>90002</v>
      </c>
      <c r="I12" s="73"/>
      <c r="J12" s="73"/>
      <c r="L12" s="71" t="s">
        <v>129</v>
      </c>
      <c r="M12" s="71"/>
      <c r="N12" s="74">
        <v>90003</v>
      </c>
      <c r="O12" s="73"/>
      <c r="P12" s="73"/>
    </row>
    <row r="13" ht="15.75">
      <c r="A13" s="69" t="s">
        <v>130</v>
      </c>
      <c r="B13" s="69" t="s">
        <v>131</v>
      </c>
      <c r="C13" s="69" t="s">
        <v>132</v>
      </c>
      <c r="D13" s="69" t="s">
        <v>133</v>
      </c>
      <c r="E13" s="1"/>
      <c r="F13" s="71" t="s">
        <v>134</v>
      </c>
      <c r="G13" s="71"/>
      <c r="H13" s="72">
        <v>90004</v>
      </c>
      <c r="I13" s="73"/>
      <c r="J13" s="73"/>
      <c r="L13" s="71" t="s">
        <v>135</v>
      </c>
      <c r="M13" s="71"/>
      <c r="N13" s="74">
        <v>90006</v>
      </c>
      <c r="O13" s="73"/>
      <c r="P13" s="73"/>
    </row>
    <row r="14" ht="15.75">
      <c r="A14" s="69" t="s">
        <v>136</v>
      </c>
      <c r="B14" s="69" t="s">
        <v>137</v>
      </c>
      <c r="C14" s="69" t="s">
        <v>138</v>
      </c>
      <c r="D14" s="69"/>
      <c r="E14" s="1"/>
      <c r="F14" s="71" t="s">
        <v>139</v>
      </c>
      <c r="G14" s="71"/>
      <c r="H14" s="72">
        <v>90005</v>
      </c>
      <c r="I14" s="73"/>
      <c r="J14" s="73"/>
      <c r="L14" s="71" t="s">
        <v>140</v>
      </c>
      <c r="M14" s="71"/>
      <c r="N14" s="74" t="s">
        <v>141</v>
      </c>
      <c r="O14" s="73"/>
      <c r="P14" s="73"/>
    </row>
    <row r="15" ht="15.75">
      <c r="A15" s="60" t="s">
        <v>142</v>
      </c>
      <c r="B15" s="38"/>
      <c r="C15" s="38"/>
      <c r="D15" s="38"/>
      <c r="E15" s="1"/>
      <c r="F15" s="71" t="s">
        <v>143</v>
      </c>
      <c r="G15" s="71"/>
      <c r="H15" s="74" t="s">
        <v>144</v>
      </c>
      <c r="I15" s="73"/>
      <c r="J15" s="73"/>
      <c r="L15" s="71" t="s">
        <v>145</v>
      </c>
      <c r="M15" s="71"/>
      <c r="N15" s="74" t="s">
        <v>146</v>
      </c>
      <c r="O15" s="73"/>
      <c r="P15" s="73"/>
    </row>
    <row r="16" ht="15.75">
      <c r="A16" s="175" t="s">
        <v>147</v>
      </c>
      <c r="B16" s="176"/>
      <c r="C16" s="177" t="s">
        <v>148</v>
      </c>
      <c r="D16" s="178"/>
      <c r="E16" s="1"/>
      <c r="F16" s="71" t="s">
        <v>149</v>
      </c>
      <c r="G16" s="71"/>
      <c r="H16" s="74" t="s">
        <v>150</v>
      </c>
      <c r="I16" s="73"/>
      <c r="J16" s="73"/>
      <c r="L16" s="71" t="s">
        <v>151</v>
      </c>
      <c r="M16" s="71"/>
      <c r="N16" s="74" t="s">
        <v>152</v>
      </c>
      <c r="O16" s="73"/>
      <c r="P16" s="73"/>
    </row>
    <row r="17" ht="15.75">
      <c r="A17" s="79" t="s">
        <v>153</v>
      </c>
      <c r="B17" s="80"/>
      <c r="C17" s="81" t="s">
        <v>153</v>
      </c>
      <c r="D17" s="82"/>
      <c r="E17" s="1"/>
      <c r="F17" s="71" t="s">
        <v>154</v>
      </c>
      <c r="G17" s="71"/>
      <c r="H17" s="74" t="s">
        <v>155</v>
      </c>
      <c r="I17" s="73"/>
      <c r="J17" s="73"/>
      <c r="L17" s="71" t="s">
        <v>156</v>
      </c>
      <c r="M17" s="71"/>
      <c r="N17" s="74" t="s">
        <v>157</v>
      </c>
      <c r="O17" s="73"/>
      <c r="P17" s="73"/>
    </row>
    <row r="18">
      <c r="A18" s="79" t="s">
        <v>158</v>
      </c>
      <c r="B18" s="80"/>
      <c r="C18" s="83" t="s">
        <v>158</v>
      </c>
      <c r="D18" s="82"/>
      <c r="E18" s="1"/>
      <c r="F18" s="1"/>
      <c r="I18" s="84"/>
      <c r="J18" s="85"/>
      <c r="P18" s="86"/>
    </row>
    <row r="19" ht="15.75">
      <c r="A19" s="87" t="s">
        <v>159</v>
      </c>
      <c r="B19" s="88"/>
      <c r="C19" s="88"/>
      <c r="D19" s="89"/>
      <c r="E19" s="90" t="s">
        <v>159</v>
      </c>
      <c r="F19" s="90"/>
      <c r="G19" s="90"/>
      <c r="H19" s="90"/>
      <c r="I19" s="91"/>
      <c r="J19" s="92"/>
      <c r="K19" s="58"/>
      <c r="L19" s="58"/>
      <c r="M19" s="58"/>
      <c r="N19" s="58"/>
      <c r="O19" s="58"/>
      <c r="P19" s="93"/>
      <c r="Q19" s="58"/>
    </row>
    <row r="20" ht="15.75">
      <c r="A20" s="94" t="s">
        <v>160</v>
      </c>
      <c r="B20" s="95"/>
      <c r="C20" s="95"/>
      <c r="D20" s="95" t="s">
        <v>161</v>
      </c>
      <c r="E20" s="95" t="s">
        <v>162</v>
      </c>
      <c r="F20" s="95" t="s">
        <v>163</v>
      </c>
      <c r="G20" s="95" t="s">
        <v>164</v>
      </c>
      <c r="H20" s="95" t="s">
        <v>165</v>
      </c>
      <c r="I20" s="95"/>
      <c r="J20" s="95" t="s">
        <v>166</v>
      </c>
      <c r="K20" s="96" t="s">
        <v>167</v>
      </c>
      <c r="L20" s="95" t="s">
        <v>168</v>
      </c>
      <c r="M20" s="97"/>
      <c r="N20" s="97"/>
      <c r="O20" s="95" t="s">
        <v>169</v>
      </c>
      <c r="Q20" s="97"/>
      <c r="R20" s="62"/>
    </row>
    <row r="21">
      <c r="A21" s="98" t="str">
        <f>[1]Pay!A2</f>
        <v>299</v>
      </c>
      <c r="B21" s="9" t="str">
        <f>[1]Pay!B2</f>
        <v xml:space="preserve">Capt.B. Mechling - F3</v>
      </c>
      <c r="C21" s="99"/>
      <c r="D21" s="100"/>
      <c r="E21" s="100"/>
      <c r="F21" s="100"/>
      <c r="G21" s="100"/>
      <c r="H21" s="101">
        <f>[1]Pay!D2</f>
        <v>27.420000000000002</v>
      </c>
      <c r="I21" s="100"/>
      <c r="J21" s="101">
        <f t="shared" ref="J21:J55" si="3">H21*K21*F21</f>
        <v>0</v>
      </c>
      <c r="K21" s="25">
        <f>F21*B8-O21</f>
        <v>0</v>
      </c>
      <c r="L21" s="102"/>
      <c r="M21" s="97"/>
      <c r="N21" s="97"/>
      <c r="O21" s="103"/>
      <c r="Q21" s="38"/>
    </row>
    <row r="22" ht="15" customHeight="1">
      <c r="A22" s="104">
        <f>[1]Pay!A3</f>
        <v>203</v>
      </c>
      <c r="B22" s="9" t="str">
        <f>[1]Pay!B3</f>
        <v xml:space="preserve">Capt. J. King - F6</v>
      </c>
      <c r="C22" s="99"/>
      <c r="D22" s="105"/>
      <c r="E22" s="100"/>
      <c r="F22" s="100"/>
      <c r="G22" s="100"/>
      <c r="H22" s="101">
        <f>[1]Pay!D3</f>
        <v>26.109999999999999</v>
      </c>
      <c r="I22" s="100"/>
      <c r="J22" s="101">
        <f t="shared" si="3"/>
        <v>0</v>
      </c>
      <c r="K22" s="25">
        <f>F22*B8-O22</f>
        <v>0</v>
      </c>
      <c r="L22" s="106" t="s">
        <v>11</v>
      </c>
      <c r="M22" s="97"/>
      <c r="N22" s="97"/>
      <c r="O22" s="103"/>
      <c r="Q22" s="38"/>
    </row>
    <row r="23" ht="15" customHeight="1">
      <c r="A23" s="104">
        <f>[1]Pay!A4</f>
        <v>413</v>
      </c>
      <c r="B23" s="7" t="str">
        <f>[1]Pay!B4</f>
        <v xml:space="preserve">Lt. J. Ehrman - F9</v>
      </c>
      <c r="C23" s="15"/>
      <c r="D23" s="107"/>
      <c r="E23" s="97"/>
      <c r="F23" s="97"/>
      <c r="G23" s="97"/>
      <c r="H23" s="108">
        <f>[1]Pay!D4</f>
        <v>21.890000000000001</v>
      </c>
      <c r="I23" s="97"/>
      <c r="J23" s="108">
        <f t="shared" si="3"/>
        <v>0</v>
      </c>
      <c r="K23" s="1">
        <f>F23*B8-O23</f>
        <v>0</v>
      </c>
      <c r="L23" s="109"/>
      <c r="M23" s="97"/>
      <c r="N23" s="97"/>
      <c r="O23" s="110"/>
      <c r="Q23" s="38"/>
    </row>
    <row r="24" ht="15" customHeight="1">
      <c r="A24" s="104" t="str">
        <f>[1]Pay!A5</f>
        <v>513</v>
      </c>
      <c r="B24" s="7" t="str">
        <f>[1]Pay!B5</f>
        <v xml:space="preserve">K. Morphew</v>
      </c>
      <c r="C24" s="15"/>
      <c r="D24" s="107"/>
      <c r="E24" s="97"/>
      <c r="F24" s="97"/>
      <c r="G24" s="97"/>
      <c r="H24" s="108">
        <f>[1]Pay!D5</f>
        <v>21.890000000000001</v>
      </c>
      <c r="I24" s="97"/>
      <c r="J24" s="108">
        <f t="shared" si="3"/>
        <v>0</v>
      </c>
      <c r="K24" s="1">
        <f>F24*B8-O24</f>
        <v>0</v>
      </c>
      <c r="L24" s="109"/>
      <c r="M24" s="97"/>
      <c r="N24" s="97"/>
      <c r="O24" s="110"/>
      <c r="Q24" s="38"/>
    </row>
    <row r="25" ht="15" customHeight="1">
      <c r="A25" s="104">
        <f>[1]Pay!A6</f>
        <v>716</v>
      </c>
      <c r="B25" s="7" t="str">
        <f>[1]Pay!B6</f>
        <v xml:space="preserve">B. Speidel</v>
      </c>
      <c r="C25" s="15"/>
      <c r="D25" s="107"/>
      <c r="E25" s="97"/>
      <c r="F25" s="97"/>
      <c r="G25" s="97"/>
      <c r="H25" s="108">
        <f>[1]Pay!D6</f>
        <v>20.41</v>
      </c>
      <c r="I25" s="97"/>
      <c r="J25" s="108">
        <f t="shared" si="3"/>
        <v>0</v>
      </c>
      <c r="K25" s="1">
        <f>F25*B8-O25</f>
        <v>0</v>
      </c>
      <c r="L25" s="109"/>
      <c r="M25" s="97"/>
      <c r="N25" s="111"/>
      <c r="O25" s="110"/>
      <c r="Q25" s="38"/>
    </row>
    <row r="26" ht="15" customHeight="1">
      <c r="A26" s="104" t="str">
        <f>[1]Pay!A7</f>
        <v>317</v>
      </c>
      <c r="B26" s="7" t="str">
        <f>[1]Pay!B7</f>
        <v xml:space="preserve">D. Moser</v>
      </c>
      <c r="C26" s="15"/>
      <c r="D26" s="107"/>
      <c r="E26" s="97"/>
      <c r="F26" s="97"/>
      <c r="G26" s="97"/>
      <c r="H26" s="108">
        <f>[1]Pay!D7</f>
        <v>18.66</v>
      </c>
      <c r="I26" s="97"/>
      <c r="J26" s="108">
        <f t="shared" si="3"/>
        <v>0</v>
      </c>
      <c r="K26" s="1">
        <f>F26*B8-O26</f>
        <v>0</v>
      </c>
      <c r="L26" s="109"/>
      <c r="M26" s="97"/>
      <c r="N26" s="111"/>
      <c r="O26" s="110"/>
      <c r="Q26" s="38"/>
    </row>
    <row r="27" ht="15" customHeight="1">
      <c r="A27" s="104" t="str">
        <f>[1]Pay!A8</f>
        <v>218</v>
      </c>
      <c r="B27" s="7" t="str">
        <f>[1]Pay!B8</f>
        <v xml:space="preserve">D. Fiscus</v>
      </c>
      <c r="C27" s="15"/>
      <c r="D27" s="107"/>
      <c r="E27" s="97"/>
      <c r="F27" s="97"/>
      <c r="G27" s="97"/>
      <c r="H27" s="108">
        <f>[1]Pay!D8</f>
        <v>18.66</v>
      </c>
      <c r="I27" s="97"/>
      <c r="J27" s="108">
        <f t="shared" si="3"/>
        <v>0</v>
      </c>
      <c r="K27" s="1">
        <f>F27*B8-O27</f>
        <v>0</v>
      </c>
      <c r="L27" s="109"/>
      <c r="M27" s="97"/>
      <c r="N27" s="111"/>
      <c r="O27" s="110"/>
      <c r="Q27" s="38"/>
    </row>
    <row r="28" ht="15" customHeight="1">
      <c r="A28" s="104" t="str">
        <f>[1]Pay!A9</f>
        <v>418</v>
      </c>
      <c r="B28" s="7" t="str">
        <f>[1]Pay!B9</f>
        <v xml:space="preserve">S. Gehring</v>
      </c>
      <c r="C28" s="15"/>
      <c r="D28" s="107"/>
      <c r="E28" s="97"/>
      <c r="F28" s="97"/>
      <c r="G28" s="97"/>
      <c r="H28" s="108">
        <f>[1]Pay!D9</f>
        <v>18.66</v>
      </c>
      <c r="I28" s="97"/>
      <c r="J28" s="108">
        <f t="shared" si="3"/>
        <v>0</v>
      </c>
      <c r="K28" s="1">
        <f>F28*B8-O28</f>
        <v>0</v>
      </c>
      <c r="L28" s="109"/>
      <c r="N28" s="111"/>
      <c r="O28" s="110"/>
    </row>
    <row r="29" ht="15" customHeight="1">
      <c r="A29" s="104" t="str">
        <f>[1]Pay!A10</f>
        <v>221</v>
      </c>
      <c r="B29" s="7" t="str">
        <f>[1]Pay!B10</f>
        <v xml:space="preserve">C. Harris</v>
      </c>
      <c r="C29" s="15"/>
      <c r="D29" s="107"/>
      <c r="E29" s="97"/>
      <c r="F29" s="97"/>
      <c r="G29" s="97"/>
      <c r="H29" s="108">
        <f>[1]Pay!D10</f>
        <v>16.449999999999999</v>
      </c>
      <c r="I29" s="97"/>
      <c r="J29" s="108">
        <f t="shared" si="3"/>
        <v>0</v>
      </c>
      <c r="K29" s="1">
        <f>F29*B8-O29</f>
        <v>0</v>
      </c>
      <c r="L29" s="109"/>
      <c r="O29" s="110"/>
    </row>
    <row r="30" ht="15" customHeight="1">
      <c r="A30" s="104" t="str">
        <f>[1]Pay!A11</f>
        <v>1021</v>
      </c>
      <c r="B30" s="7" t="str">
        <f>[1]Pay!B11</f>
        <v xml:space="preserve">E. Duffey</v>
      </c>
      <c r="C30" s="15"/>
      <c r="D30" s="107"/>
      <c r="E30" s="97"/>
      <c r="F30" s="97"/>
      <c r="G30" s="97"/>
      <c r="H30" s="108">
        <f>[1]Pay!D11</f>
        <v>16.449999999999999</v>
      </c>
      <c r="I30" s="97"/>
      <c r="J30" s="108">
        <f t="shared" si="3"/>
        <v>0</v>
      </c>
      <c r="K30" s="1">
        <f>F30*B8-O30</f>
        <v>0</v>
      </c>
      <c r="L30" s="112"/>
      <c r="O30" s="113"/>
    </row>
    <row r="31" ht="15" customHeight="1">
      <c r="A31" s="114" t="str">
        <f>[1]Pay!A13</f>
        <v>111</v>
      </c>
      <c r="B31" s="9" t="str">
        <f>[1]Pay!B13</f>
        <v xml:space="preserve">R. Crist - F4</v>
      </c>
      <c r="C31" s="99"/>
      <c r="D31" s="105" t="s">
        <v>168</v>
      </c>
      <c r="E31" s="100"/>
      <c r="F31" s="100"/>
      <c r="G31" s="100"/>
      <c r="H31" s="101">
        <f>[1]Pay!D13</f>
        <v>26.109999999999999</v>
      </c>
      <c r="I31" s="100"/>
      <c r="J31" s="101">
        <f t="shared" si="3"/>
        <v>0</v>
      </c>
      <c r="K31" s="25">
        <f>F31*B8-O31</f>
        <v>0</v>
      </c>
      <c r="L31" s="115" t="s">
        <v>29</v>
      </c>
      <c r="O31" s="103"/>
    </row>
    <row r="32" ht="15" customHeight="1">
      <c r="A32" s="104" t="str">
        <f>[1]Pay!A14</f>
        <v>115</v>
      </c>
      <c r="B32" s="7" t="str">
        <f>[1]Pay!B14</f>
        <v xml:space="preserve">Lt. J. Heckel - F10</v>
      </c>
      <c r="C32" s="15"/>
      <c r="D32" s="107"/>
      <c r="E32" s="97"/>
      <c r="F32" s="97"/>
      <c r="G32" s="97"/>
      <c r="H32" s="108">
        <f>[1]Pay!D14</f>
        <v>20.41</v>
      </c>
      <c r="I32" s="97"/>
      <c r="J32" s="108">
        <f t="shared" si="3"/>
        <v>0</v>
      </c>
      <c r="K32" s="1">
        <f>F32*B8-O32</f>
        <v>0</v>
      </c>
      <c r="L32" s="109"/>
      <c r="O32" s="110"/>
    </row>
    <row r="33" ht="15" customHeight="1">
      <c r="A33" s="104">
        <f>[1]Pay!A15</f>
        <v>406</v>
      </c>
      <c r="B33" s="7" t="str">
        <f>[1]Pay!B15</f>
        <v xml:space="preserve">D. Gerwig</v>
      </c>
      <c r="C33" s="15"/>
      <c r="D33" s="107"/>
      <c r="E33" s="97"/>
      <c r="F33" s="97"/>
      <c r="G33" s="97"/>
      <c r="H33" s="108">
        <f>[1]Pay!D15</f>
        <v>23.399999999999999</v>
      </c>
      <c r="I33" s="97"/>
      <c r="J33" s="108">
        <f t="shared" si="3"/>
        <v>0</v>
      </c>
      <c r="K33" s="1">
        <f>F33*B8-O33</f>
        <v>0</v>
      </c>
      <c r="L33" s="109"/>
      <c r="O33" s="110"/>
    </row>
    <row r="34" ht="15" customHeight="1">
      <c r="A34" s="104" t="str">
        <f>[1]Pay!A16</f>
        <v>409</v>
      </c>
      <c r="B34" s="7" t="str">
        <f>[1]Pay!B16</f>
        <v xml:space="preserve">S. Bennett</v>
      </c>
      <c r="C34" s="15"/>
      <c r="D34" s="107"/>
      <c r="E34" s="97"/>
      <c r="F34" s="97"/>
      <c r="G34" s="97"/>
      <c r="H34" s="108">
        <f>[1]Pay!D16</f>
        <v>23.399999999999999</v>
      </c>
      <c r="I34" s="97"/>
      <c r="J34" s="108">
        <f t="shared" si="3"/>
        <v>0</v>
      </c>
      <c r="K34" s="1">
        <f>F34*B8-O34</f>
        <v>0</v>
      </c>
      <c r="L34" s="109"/>
      <c r="O34" s="110"/>
    </row>
    <row r="35" ht="15" customHeight="1">
      <c r="A35" s="104" t="str">
        <f>[1]Pay!A17</f>
        <v>417</v>
      </c>
      <c r="B35" s="7" t="str">
        <f>[1]Pay!B17</f>
        <v xml:space="preserve">L. Eads</v>
      </c>
      <c r="C35" s="15"/>
      <c r="D35" s="107"/>
      <c r="E35" s="97"/>
      <c r="F35" s="97"/>
      <c r="G35" s="97"/>
      <c r="H35" s="108">
        <f>[1]Pay!D17</f>
        <v>18.66</v>
      </c>
      <c r="I35" s="97"/>
      <c r="J35" s="108">
        <f t="shared" si="3"/>
        <v>0</v>
      </c>
      <c r="K35" s="1">
        <f>F35*B8-O35</f>
        <v>0</v>
      </c>
      <c r="L35" s="109"/>
      <c r="O35" s="110"/>
    </row>
    <row r="36" ht="15" customHeight="1">
      <c r="A36" s="104" t="str">
        <f>[1]Pay!A18</f>
        <v>318</v>
      </c>
      <c r="B36" s="7" t="str">
        <f>[1]Pay!B18</f>
        <v xml:space="preserve">C. Rittmeyer</v>
      </c>
      <c r="C36" s="15"/>
      <c r="D36" s="107"/>
      <c r="E36" s="97"/>
      <c r="F36" s="97"/>
      <c r="G36" s="97"/>
      <c r="H36" s="108">
        <f>[1]Pay!D18</f>
        <v>18.66</v>
      </c>
      <c r="I36" s="97"/>
      <c r="J36" s="108">
        <f t="shared" si="3"/>
        <v>0</v>
      </c>
      <c r="K36" s="1">
        <f>F36*B8-O36</f>
        <v>0</v>
      </c>
      <c r="L36" s="109"/>
      <c r="M36" s="97"/>
      <c r="N36" s="97"/>
      <c r="O36" s="110"/>
      <c r="Q36" s="97"/>
    </row>
    <row r="37" ht="15" customHeight="1">
      <c r="A37" s="104" t="str">
        <f>[1]Pay!A19</f>
        <v>220</v>
      </c>
      <c r="B37" s="7" t="str">
        <f>[1]Pay!B19</f>
        <v xml:space="preserve">C. Herndon</v>
      </c>
      <c r="C37" s="15"/>
      <c r="D37" s="107"/>
      <c r="E37" s="97"/>
      <c r="F37" s="97"/>
      <c r="G37" s="97"/>
      <c r="H37" s="108">
        <f>[1]Pay!D19</f>
        <v>18.66</v>
      </c>
      <c r="I37" s="97"/>
      <c r="J37" s="108">
        <f t="shared" si="3"/>
        <v>0</v>
      </c>
      <c r="K37" s="1">
        <f>F37*B8-O37</f>
        <v>0</v>
      </c>
      <c r="L37" s="109"/>
      <c r="M37" s="97"/>
      <c r="N37" s="97"/>
      <c r="O37" s="110"/>
      <c r="Q37" s="38"/>
    </row>
    <row r="38" ht="15" customHeight="1">
      <c r="A38" s="104" t="str">
        <f>[1]Pay!A20</f>
        <v>121</v>
      </c>
      <c r="B38" s="7" t="str">
        <f>[1]Pay!B20</f>
        <v xml:space="preserve">F. Leist</v>
      </c>
      <c r="C38" s="15"/>
      <c r="D38" s="107"/>
      <c r="E38" s="97"/>
      <c r="F38" s="97"/>
      <c r="G38" s="97"/>
      <c r="H38" s="108">
        <f>[1]Pay!D20</f>
        <v>16.449999999999999</v>
      </c>
      <c r="I38" s="97"/>
      <c r="J38" s="108">
        <f t="shared" si="3"/>
        <v>0</v>
      </c>
      <c r="K38" s="1">
        <f>F38*B8-O38</f>
        <v>0</v>
      </c>
      <c r="L38" s="109"/>
      <c r="M38" s="97"/>
      <c r="N38" s="97"/>
      <c r="O38" s="110"/>
      <c r="Q38" s="38"/>
    </row>
    <row r="39" ht="15" customHeight="1">
      <c r="A39" s="104" t="str">
        <f>[1]Pay!A21</f>
        <v>321</v>
      </c>
      <c r="B39" s="7" t="str">
        <f>[1]Pay!B21</f>
        <v xml:space="preserve">S. Breide</v>
      </c>
      <c r="C39" s="15"/>
      <c r="D39" s="107"/>
      <c r="E39" s="97"/>
      <c r="F39" s="97"/>
      <c r="G39" s="97"/>
      <c r="H39" s="108">
        <f>[1]Pay!D21</f>
        <v>16.449999999999999</v>
      </c>
      <c r="I39" s="97"/>
      <c r="J39" s="108">
        <f t="shared" si="3"/>
        <v>0</v>
      </c>
      <c r="K39" s="1">
        <f>F39*B8-O39</f>
        <v>0</v>
      </c>
      <c r="L39" s="112"/>
      <c r="M39" s="97"/>
      <c r="N39" s="97"/>
      <c r="O39" s="113"/>
      <c r="Q39" s="38"/>
    </row>
    <row r="40" ht="15" customHeight="1">
      <c r="A40" s="114">
        <f>[1]Pay!A23</f>
        <v>211</v>
      </c>
      <c r="B40" s="9" t="str">
        <f>[1]Pay!B23</f>
        <v xml:space="preserve">Capt. M. Harris - F5</v>
      </c>
      <c r="C40" s="99"/>
      <c r="D40" s="105"/>
      <c r="E40" s="100"/>
      <c r="F40" s="100"/>
      <c r="G40" s="100"/>
      <c r="H40" s="101">
        <f>[1]Pay!D23</f>
        <v>26.109999999999999</v>
      </c>
      <c r="I40" s="100"/>
      <c r="J40" s="101">
        <f t="shared" si="3"/>
        <v>0</v>
      </c>
      <c r="K40" s="25">
        <f>F40*B8-O40</f>
        <v>0</v>
      </c>
      <c r="L40" s="116" t="s">
        <v>46</v>
      </c>
      <c r="M40" s="97"/>
      <c r="N40" s="97"/>
      <c r="O40" s="103"/>
      <c r="Q40" s="38"/>
    </row>
    <row r="41" ht="15" customHeight="1">
      <c r="A41" s="104" t="str">
        <f>[1]Pay!A24</f>
        <v>210</v>
      </c>
      <c r="B41" s="7" t="str">
        <f>[1]Pay!B24</f>
        <v xml:space="preserve">Lt. J. Gerdom - F7</v>
      </c>
      <c r="C41" s="15"/>
      <c r="D41" s="107"/>
      <c r="E41" s="97"/>
      <c r="F41" s="97"/>
      <c r="G41" s="97"/>
      <c r="H41" s="108">
        <f>[1]Pay!D24</f>
        <v>23.399999999999999</v>
      </c>
      <c r="I41" s="97"/>
      <c r="J41" s="108">
        <f t="shared" si="3"/>
        <v>0</v>
      </c>
      <c r="K41" s="1">
        <f>F41*B8-O41</f>
        <v>0</v>
      </c>
      <c r="L41" s="109"/>
      <c r="M41" s="97"/>
      <c r="N41" s="117"/>
      <c r="O41" s="110"/>
      <c r="Q41" s="38"/>
    </row>
    <row r="42" ht="15" customHeight="1">
      <c r="A42" s="104">
        <f>[1]Pay!A25</f>
        <v>385</v>
      </c>
      <c r="B42" s="7" t="str">
        <f>[1]Pay!B25</f>
        <v xml:space="preserve">K. Thompson</v>
      </c>
      <c r="C42" s="15"/>
      <c r="D42" s="107"/>
      <c r="E42" s="97"/>
      <c r="F42" s="97"/>
      <c r="G42" s="97"/>
      <c r="H42" s="108">
        <f>[1]Pay!D25</f>
        <v>23.399999999999999</v>
      </c>
      <c r="I42" s="97"/>
      <c r="J42" s="108">
        <f t="shared" si="3"/>
        <v>0</v>
      </c>
      <c r="K42" s="1">
        <f>F42*B8-O42</f>
        <v>0</v>
      </c>
      <c r="L42" s="109"/>
      <c r="M42" s="97"/>
      <c r="N42" s="117"/>
      <c r="O42" s="110"/>
      <c r="Q42" s="38"/>
    </row>
    <row r="43" ht="15" customHeight="1">
      <c r="A43" s="104" t="str">
        <f>[1]Pay!A26</f>
        <v>314</v>
      </c>
      <c r="B43" s="7" t="str">
        <f>[1]Pay!B26</f>
        <v xml:space="preserve">Z. Gaskill</v>
      </c>
      <c r="C43" s="15"/>
      <c r="D43" s="107"/>
      <c r="E43" s="97"/>
      <c r="F43" s="97"/>
      <c r="G43" s="97"/>
      <c r="H43" s="108">
        <f>[1]Pay!D26</f>
        <v>16.449999999999999</v>
      </c>
      <c r="I43" s="97"/>
      <c r="J43" s="108">
        <f t="shared" si="3"/>
        <v>0</v>
      </c>
      <c r="K43" s="1">
        <f>F43*B8-O43</f>
        <v>0</v>
      </c>
      <c r="L43" s="109"/>
      <c r="M43" s="97"/>
      <c r="N43" s="117"/>
      <c r="O43" s="110"/>
      <c r="Q43" s="38"/>
    </row>
    <row r="44" ht="15" customHeight="1">
      <c r="A44" s="104" t="str">
        <f>[1]Pay!A27</f>
        <v>414</v>
      </c>
      <c r="B44" s="7" t="str">
        <f>[1]Pay!B27</f>
        <v xml:space="preserve">J. Wolf</v>
      </c>
      <c r="C44" s="15"/>
      <c r="D44" s="107"/>
      <c r="E44" s="97"/>
      <c r="F44" s="97"/>
      <c r="G44" s="97"/>
      <c r="H44" s="108">
        <f>[1]Pay!D27</f>
        <v>20.41</v>
      </c>
      <c r="I44" s="97"/>
      <c r="J44" s="108">
        <f t="shared" si="3"/>
        <v>0</v>
      </c>
      <c r="K44" s="1">
        <f>F44*B8-O44</f>
        <v>0</v>
      </c>
      <c r="L44" s="109"/>
      <c r="N44" s="117"/>
      <c r="O44" s="110"/>
    </row>
    <row r="45" ht="15" customHeight="1">
      <c r="A45" s="104" t="str">
        <f>[1]Pay!A28</f>
        <v>516</v>
      </c>
      <c r="B45" s="7" t="str">
        <f>[1]Pay!B28</f>
        <v xml:space="preserve">J. Moriarity</v>
      </c>
      <c r="C45" s="15"/>
      <c r="D45" s="107"/>
      <c r="E45" s="97"/>
      <c r="F45" s="97"/>
      <c r="G45" s="97"/>
      <c r="H45" s="108">
        <f>[1]Pay!D28</f>
        <v>20.41</v>
      </c>
      <c r="I45" s="97"/>
      <c r="J45" s="108">
        <f t="shared" si="3"/>
        <v>0</v>
      </c>
      <c r="K45" s="1">
        <f>F45*B8-O45</f>
        <v>0</v>
      </c>
      <c r="L45" s="109"/>
      <c r="O45" s="110"/>
    </row>
    <row r="46" ht="15" customHeight="1">
      <c r="A46" s="104" t="str">
        <f>[1]Pay!A29</f>
        <v>421</v>
      </c>
      <c r="B46" s="7" t="str">
        <f>[1]Pay!B29</f>
        <v xml:space="preserve">M. Burkholder</v>
      </c>
      <c r="C46" s="15"/>
      <c r="D46" s="107"/>
      <c r="E46" s="97"/>
      <c r="F46" s="97"/>
      <c r="G46" s="97"/>
      <c r="H46" s="108">
        <f>[1]Pay!D29</f>
        <v>16.449999999999999</v>
      </c>
      <c r="I46" s="97"/>
      <c r="J46" s="108">
        <f t="shared" si="3"/>
        <v>0</v>
      </c>
      <c r="K46" s="1">
        <f>F46*B8-O46</f>
        <v>0</v>
      </c>
      <c r="L46" s="109"/>
      <c r="O46" s="110"/>
    </row>
    <row r="47" ht="15" customHeight="1">
      <c r="A47" s="104" t="str">
        <f>[1]Pay!A30</f>
        <v>921</v>
      </c>
      <c r="B47" s="7" t="str">
        <f>[1]Pay!B30</f>
        <v xml:space="preserve">N. Bueter</v>
      </c>
      <c r="C47" s="15"/>
      <c r="D47" s="107"/>
      <c r="E47" s="97"/>
      <c r="F47" s="97"/>
      <c r="G47" s="97"/>
      <c r="H47" s="108">
        <f>[1]Pay!D30</f>
        <v>16.449999999999999</v>
      </c>
      <c r="I47" s="97"/>
      <c r="J47" s="108">
        <f t="shared" si="3"/>
        <v>0</v>
      </c>
      <c r="K47" s="1">
        <f>F47*B8-O47</f>
        <v>0</v>
      </c>
      <c r="L47" s="109"/>
      <c r="O47" s="110"/>
    </row>
    <row r="48" ht="15" customHeight="1">
      <c r="A48" s="104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8">
        <f>[1]Pay!D31</f>
        <v>0</v>
      </c>
      <c r="I48" s="34"/>
      <c r="J48" s="123">
        <f t="shared" si="3"/>
        <v>0</v>
      </c>
      <c r="K48" s="141">
        <f>F48*B8-O48</f>
        <v>0</v>
      </c>
      <c r="L48" s="112"/>
      <c r="O48" s="113"/>
    </row>
    <row r="49">
      <c r="A49" s="114" t="str">
        <f>[1]Pay!A33</f>
        <v>420</v>
      </c>
      <c r="B49" s="9" t="str">
        <f>[1]Pay!B33</f>
        <v xml:space="preserve">T. Markley</v>
      </c>
      <c r="C49" s="99"/>
      <c r="D49" s="107"/>
      <c r="E49" s="97"/>
      <c r="F49" s="97"/>
      <c r="G49" s="97"/>
      <c r="H49" s="101">
        <f>[1]Pay!D33</f>
        <v>14.5</v>
      </c>
      <c r="I49" s="97"/>
      <c r="J49" s="108">
        <f t="shared" si="3"/>
        <v>0</v>
      </c>
      <c r="K49" s="1">
        <f>F49*B8-O49</f>
        <v>0</v>
      </c>
      <c r="L49" s="22" t="s">
        <v>170</v>
      </c>
      <c r="O49" s="110"/>
    </row>
    <row r="50">
      <c r="A50" s="104" t="str">
        <f>[1]Pay!A34</f>
        <v>521</v>
      </c>
      <c r="B50" s="7" t="str">
        <f>[1]Pay!B34</f>
        <v xml:space="preserve">A. Cossgrove</v>
      </c>
      <c r="C50" s="15"/>
      <c r="D50" s="107"/>
      <c r="E50" s="97"/>
      <c r="F50" s="97"/>
      <c r="G50" s="97"/>
      <c r="H50" s="108">
        <f>[1]Pay!D34</f>
        <v>14.5</v>
      </c>
      <c r="I50" s="97"/>
      <c r="J50" s="108">
        <f t="shared" si="3"/>
        <v>0</v>
      </c>
      <c r="K50" s="1">
        <f>F50*B8-O50</f>
        <v>0</v>
      </c>
      <c r="L50" s="23"/>
      <c r="O50" s="103"/>
    </row>
    <row r="51">
      <c r="A51" s="104" t="str">
        <f>[1]Pay!A35</f>
        <v>621</v>
      </c>
      <c r="B51" s="7" t="str">
        <f>[1]Pay!B35</f>
        <v xml:space="preserve">K. Gerber</v>
      </c>
      <c r="C51" s="15"/>
      <c r="D51" s="107"/>
      <c r="E51" s="97"/>
      <c r="F51" s="97"/>
      <c r="G51" s="97"/>
      <c r="H51" s="108">
        <f>[1]Pay!D35</f>
        <v>14.5</v>
      </c>
      <c r="I51" s="97"/>
      <c r="J51" s="108">
        <f t="shared" si="3"/>
        <v>0</v>
      </c>
      <c r="K51" s="1">
        <f>F51*B8-O51</f>
        <v>0</v>
      </c>
      <c r="L51" s="23"/>
      <c r="O51" s="110"/>
    </row>
    <row r="52">
      <c r="A52" s="104" t="str">
        <f>[1]Pay!A36</f>
        <v>821</v>
      </c>
      <c r="B52" s="7" t="str">
        <f>[1]Pay!B36</f>
        <v xml:space="preserve">B. Howe</v>
      </c>
      <c r="C52" s="15"/>
      <c r="D52" s="107"/>
      <c r="E52" s="97"/>
      <c r="F52" s="97"/>
      <c r="G52" s="97"/>
      <c r="H52" s="108">
        <f>[1]Pay!D36</f>
        <v>14.5</v>
      </c>
      <c r="I52" s="97"/>
      <c r="J52" s="108">
        <f t="shared" si="3"/>
        <v>0</v>
      </c>
      <c r="K52" s="1">
        <f>F52*B8-O52</f>
        <v>0</v>
      </c>
      <c r="L52" s="23"/>
      <c r="O52" s="113"/>
    </row>
    <row r="53">
      <c r="A53" s="104" t="str">
        <f>[1]Pay!A37</f>
        <v>721</v>
      </c>
      <c r="B53" s="7" t="str">
        <f>[1]Pay!B37</f>
        <v xml:space="preserve">H. Komarck</v>
      </c>
      <c r="C53" s="15"/>
      <c r="D53" s="107"/>
      <c r="E53" s="97"/>
      <c r="F53" s="97"/>
      <c r="G53" s="97"/>
      <c r="H53" s="108">
        <f>[1]Pay!D37</f>
        <v>14.5</v>
      </c>
      <c r="I53" s="97"/>
      <c r="J53" s="108">
        <f t="shared" si="3"/>
        <v>0</v>
      </c>
      <c r="K53" s="1">
        <f>F53*B8-O53</f>
        <v>0</v>
      </c>
      <c r="L53" s="23"/>
      <c r="O53" s="110"/>
    </row>
    <row r="54">
      <c r="A54" s="114">
        <f>[1]Pay!A55</f>
        <v>190</v>
      </c>
      <c r="B54" s="9" t="str">
        <f>[1]Pay!B55</f>
        <v xml:space="preserve">K. Osborn</v>
      </c>
      <c r="C54" s="99"/>
      <c r="D54" s="105"/>
      <c r="E54" s="100"/>
      <c r="F54" s="100"/>
      <c r="G54" s="100"/>
      <c r="H54" s="101">
        <f>[2]Pay!D51</f>
        <v>23.399999999999999</v>
      </c>
      <c r="I54" s="101"/>
      <c r="J54" s="101">
        <f t="shared" si="3"/>
        <v>0</v>
      </c>
      <c r="K54" s="118">
        <f>F54*B8-O54</f>
        <v>0</v>
      </c>
      <c r="L54" s="119" t="s">
        <v>80</v>
      </c>
      <c r="O54" s="103"/>
    </row>
    <row r="55">
      <c r="A55" s="120">
        <f>[1]Pay!A56</f>
        <v>204</v>
      </c>
      <c r="B55" s="121" t="str">
        <f>[1]Pay!B56</f>
        <v xml:space="preserve">M. Moriarity</v>
      </c>
      <c r="C55" s="122"/>
      <c r="D55" s="37"/>
      <c r="E55" s="34"/>
      <c r="F55" s="34"/>
      <c r="G55" s="34"/>
      <c r="H55" s="123">
        <f>[2]Pay!D52</f>
        <v>23.399999999999999</v>
      </c>
      <c r="I55" s="123"/>
      <c r="J55" s="123">
        <f t="shared" si="3"/>
        <v>0</v>
      </c>
      <c r="K55" s="124">
        <f>F55*B8-O55</f>
        <v>0</v>
      </c>
      <c r="L55" s="119" t="s">
        <v>80</v>
      </c>
      <c r="N55" s="95" t="s">
        <v>171</v>
      </c>
      <c r="O55" s="113"/>
    </row>
    <row r="56">
      <c r="A56" s="120">
        <f>[1]Pay!A41</f>
        <v>306</v>
      </c>
      <c r="B56" s="125" t="str">
        <f>[1]Pay!B41</f>
        <v xml:space="preserve">D. Craig F1</v>
      </c>
      <c r="C56" s="126"/>
      <c r="D56" s="37"/>
      <c r="E56" s="34"/>
      <c r="F56" s="34"/>
      <c r="G56" s="34"/>
      <c r="H56" s="34"/>
      <c r="I56" s="34"/>
      <c r="J56" s="127"/>
      <c r="K56" s="124">
        <f>F56*B8-O56</f>
        <v>0</v>
      </c>
      <c r="L56" s="128" t="s">
        <v>66</v>
      </c>
      <c r="N56" s="35">
        <f>G56*B8-O56</f>
        <v>0</v>
      </c>
      <c r="O56" s="129"/>
    </row>
    <row r="57">
      <c r="A57" s="114">
        <f>[1]Pay!A44</f>
        <v>394</v>
      </c>
      <c r="B57" s="9" t="str">
        <f>[1]Pay!B44</f>
        <v xml:space="preserve">C. Wolf F2</v>
      </c>
      <c r="C57" s="99"/>
      <c r="D57" s="105"/>
      <c r="E57" s="100"/>
      <c r="F57" s="100"/>
      <c r="G57" s="100"/>
      <c r="H57" s="100"/>
      <c r="I57" s="100"/>
      <c r="J57" s="130"/>
      <c r="K57" s="118">
        <f>F57*B8-O57</f>
        <v>0</v>
      </c>
      <c r="L57" s="128" t="s">
        <v>68</v>
      </c>
      <c r="N57" s="35">
        <f>G57*B8-O57</f>
        <v>0</v>
      </c>
      <c r="O57" s="129"/>
    </row>
    <row r="58">
      <c r="A58" s="114">
        <f>[1]Pay!A47</f>
        <v>195</v>
      </c>
      <c r="B58" s="9" t="str">
        <f>[1]Pay!B47</f>
        <v xml:space="preserve">T. Franklin - F12</v>
      </c>
      <c r="C58" s="99"/>
      <c r="D58" s="105"/>
      <c r="E58" s="100"/>
      <c r="F58" s="100"/>
      <c r="G58" s="100"/>
      <c r="H58" s="101"/>
      <c r="I58" s="101"/>
      <c r="J58" s="101">
        <f>[1]Pay!D47</f>
        <v>27.48</v>
      </c>
      <c r="K58" s="118">
        <f>F58*B8-O58</f>
        <v>0</v>
      </c>
      <c r="L58" s="131" t="s">
        <v>70</v>
      </c>
      <c r="N58" s="35">
        <f>G58*B8-O58</f>
        <v>0</v>
      </c>
      <c r="O58" s="110"/>
    </row>
    <row r="59">
      <c r="A59" s="104">
        <f>[1]Pay!A48</f>
        <v>509</v>
      </c>
      <c r="B59" s="7" t="str">
        <f>[1]Pay!B48</f>
        <v xml:space="preserve">B. Ehrman - F13</v>
      </c>
      <c r="C59" s="15"/>
      <c r="D59" s="107"/>
      <c r="E59" s="97"/>
      <c r="F59" s="97"/>
      <c r="G59" s="97"/>
      <c r="H59" s="108"/>
      <c r="I59" s="108"/>
      <c r="J59" s="108">
        <f>[1]Pay!D48</f>
        <v>27.48</v>
      </c>
      <c r="K59" s="132">
        <f>F59*B8-O59</f>
        <v>0</v>
      </c>
      <c r="L59" s="131" t="s">
        <v>70</v>
      </c>
      <c r="N59" s="35">
        <f>G59*B8-O59</f>
        <v>0</v>
      </c>
      <c r="O59" s="110"/>
    </row>
    <row r="60">
      <c r="A60" s="104">
        <f>[1]Pay!A49</f>
        <v>213</v>
      </c>
      <c r="B60" s="7" t="str">
        <f>[1]Pay!B49</f>
        <v xml:space="preserve">R. Stahly - F14</v>
      </c>
      <c r="C60" s="15"/>
      <c r="D60" s="107"/>
      <c r="E60" s="97"/>
      <c r="F60" s="97"/>
      <c r="G60" s="97"/>
      <c r="H60" s="108"/>
      <c r="I60" s="108"/>
      <c r="J60" s="108">
        <f>[1]Pay!D49</f>
        <v>27.48</v>
      </c>
      <c r="K60" s="132">
        <f>F60*B8-O60</f>
        <v>0</v>
      </c>
      <c r="L60" s="131" t="s">
        <v>70</v>
      </c>
      <c r="N60" s="35">
        <f>G60*B8-O60</f>
        <v>0</v>
      </c>
      <c r="O60" s="110"/>
    </row>
    <row r="61">
      <c r="A61" s="104">
        <f>[1]Pay!A50</f>
        <v>615</v>
      </c>
      <c r="B61" s="7" t="str">
        <f>[1]Pay!B50</f>
        <v xml:space="preserve">J. Platt - F15</v>
      </c>
      <c r="C61" s="15"/>
      <c r="D61" s="107"/>
      <c r="E61" s="97"/>
      <c r="F61" s="97"/>
      <c r="G61" s="97"/>
      <c r="H61" s="108"/>
      <c r="I61" s="108"/>
      <c r="J61" s="108">
        <f>[1]Pay!D50</f>
        <v>27.48</v>
      </c>
      <c r="K61" s="132">
        <f>F61*B8-O61</f>
        <v>0</v>
      </c>
      <c r="L61" s="131" t="s">
        <v>70</v>
      </c>
      <c r="N61" s="35">
        <f>G61*B8-O61</f>
        <v>0</v>
      </c>
      <c r="O61" s="110"/>
    </row>
    <row r="62">
      <c r="A62" s="104" t="str">
        <f>[1]Pay!A51</f>
        <v>215</v>
      </c>
      <c r="B62" s="7" t="str">
        <f>[1]Pay!B51</f>
        <v xml:space="preserve">D.Zoda - F16</v>
      </c>
      <c r="C62" s="15"/>
      <c r="D62" s="107"/>
      <c r="E62" s="97"/>
      <c r="F62" s="97"/>
      <c r="G62" s="97"/>
      <c r="H62" s="108"/>
      <c r="I62" s="108"/>
      <c r="J62" s="108">
        <f>[1]Pay!D51</f>
        <v>27.48</v>
      </c>
      <c r="K62" s="132">
        <f>F62*B8-O62</f>
        <v>0</v>
      </c>
      <c r="L62" s="131" t="s">
        <v>70</v>
      </c>
      <c r="N62" s="35">
        <f>G62*B8-O62</f>
        <v>0</v>
      </c>
      <c r="O62" s="110"/>
    </row>
    <row r="63">
      <c r="A63" s="104" t="str">
        <f>[1]Pay!A52</f>
        <v>120</v>
      </c>
      <c r="B63" s="7" t="str">
        <f>[1]Pay!B52</f>
        <v xml:space="preserve">T. Elzey - F17</v>
      </c>
      <c r="C63" s="15"/>
      <c r="D63" s="107"/>
      <c r="E63" s="97"/>
      <c r="F63" s="97"/>
      <c r="G63" s="97"/>
      <c r="H63" s="108"/>
      <c r="I63" s="108"/>
      <c r="J63" s="108">
        <f>[1]Pay!D52</f>
        <v>27.48</v>
      </c>
      <c r="K63" s="132">
        <f>F63*B8-O63</f>
        <v>0</v>
      </c>
      <c r="L63" s="133" t="s">
        <v>70</v>
      </c>
      <c r="N63" s="35">
        <f>G63*B8-O63</f>
        <v>0</v>
      </c>
      <c r="O63" s="113"/>
    </row>
    <row r="64">
      <c r="A64" s="134">
        <f>[1]Pay!A53</f>
        <v>520</v>
      </c>
      <c r="B64" s="121" t="str">
        <f>[1]Pay!B53</f>
        <v xml:space="preserve">A. Hannie - F18</v>
      </c>
      <c r="C64" s="122"/>
      <c r="D64" s="37"/>
      <c r="E64" s="34"/>
      <c r="F64" s="34"/>
      <c r="G64" s="34"/>
      <c r="H64" s="108"/>
      <c r="I64" s="123"/>
      <c r="J64" s="123">
        <f>[1]Pay!D53</f>
        <v>27.48</v>
      </c>
      <c r="K64" s="124">
        <f>F64*B8-O64</f>
        <v>0</v>
      </c>
      <c r="L64" s="135" t="s">
        <v>70</v>
      </c>
      <c r="N64" s="35">
        <f>G64*B8-O64</f>
        <v>0</v>
      </c>
      <c r="O64" s="97"/>
    </row>
    <row r="65">
      <c r="A65" s="15"/>
      <c r="B65" s="15"/>
      <c r="C65" s="1"/>
      <c r="D65" s="95" t="s">
        <v>161</v>
      </c>
      <c r="E65" s="95" t="s">
        <v>162</v>
      </c>
      <c r="F65" s="95" t="s">
        <v>163</v>
      </c>
      <c r="G65" s="95" t="s">
        <v>164</v>
      </c>
      <c r="H65" s="136" t="s">
        <v>165</v>
      </c>
      <c r="I65" s="94"/>
      <c r="J65" s="95" t="s">
        <v>166</v>
      </c>
      <c r="K65" s="96" t="s">
        <v>167</v>
      </c>
      <c r="L65" s="95" t="s">
        <v>176</v>
      </c>
      <c r="N65">
        <f>SUM(K21:K64)</f>
        <v>0</v>
      </c>
      <c r="O65" s="94" t="s">
        <v>169</v>
      </c>
    </row>
    <row r="66">
      <c r="A66" s="15"/>
      <c r="B66" s="15"/>
      <c r="C66" s="1"/>
      <c r="D66" s="1"/>
      <c r="E66" s="137" t="s">
        <v>159</v>
      </c>
      <c r="F66" s="137"/>
      <c r="G66" s="137"/>
      <c r="H66" s="137"/>
      <c r="I66" s="2"/>
      <c r="J66" s="2"/>
      <c r="K66" s="1"/>
    </row>
    <row r="67">
      <c r="A67" s="138" t="s">
        <v>85</v>
      </c>
      <c r="B67" s="122">
        <f>B3</f>
        <v>0</v>
      </c>
      <c r="C67" s="139"/>
      <c r="D67" s="1"/>
      <c r="E67" s="94" t="s">
        <v>86</v>
      </c>
      <c r="F67" s="140">
        <f>D3</f>
        <v>0</v>
      </c>
      <c r="G67" s="139"/>
      <c r="H67" s="1"/>
      <c r="I67" s="94" t="s">
        <v>112</v>
      </c>
      <c r="J67" s="1"/>
      <c r="K67" s="141">
        <f>B8</f>
        <v>0</v>
      </c>
      <c r="L67" s="139"/>
      <c r="M67" s="139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2"/>
      <c r="B69" s="143">
        <v>26.109999999999999</v>
      </c>
      <c r="C69" s="144">
        <f>A69*B69*B8</f>
        <v>0</v>
      </c>
      <c r="D69" s="145"/>
      <c r="E69" s="1"/>
      <c r="F69" s="1"/>
      <c r="G69" s="1"/>
      <c r="H69" s="1"/>
      <c r="I69" s="1"/>
      <c r="J69" s="1"/>
      <c r="K69" s="1"/>
    </row>
    <row r="70">
      <c r="A70" s="146"/>
      <c r="B70" s="143">
        <v>23.399999999999999</v>
      </c>
      <c r="C70" s="144">
        <f>A70*B70*B8</f>
        <v>0</v>
      </c>
      <c r="D70" s="145"/>
      <c r="E70" s="1"/>
      <c r="F70" s="1"/>
      <c r="G70" s="94" t="s">
        <v>177</v>
      </c>
      <c r="H70" s="1"/>
      <c r="I70" s="141">
        <f>SUM(K58:K63)</f>
        <v>0</v>
      </c>
      <c r="J70" s="139"/>
      <c r="K70" s="1"/>
      <c r="L70" s="94" t="s">
        <v>178</v>
      </c>
      <c r="M70" s="1"/>
      <c r="N70" s="147">
        <f>25.15*I70</f>
        <v>0</v>
      </c>
      <c r="O70" s="147"/>
      <c r="P70" s="148"/>
      <c r="Q70" s="1"/>
    </row>
    <row r="71">
      <c r="A71" s="146"/>
      <c r="B71" s="143">
        <v>21.890000000000001</v>
      </c>
      <c r="C71" s="144">
        <f>A71*B71*B8</f>
        <v>0</v>
      </c>
      <c r="D71" s="14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6"/>
      <c r="B72" s="143">
        <v>20.41</v>
      </c>
      <c r="C72" s="144">
        <f>A72*B72*B8</f>
        <v>0</v>
      </c>
      <c r="D72" s="145"/>
      <c r="E72" s="1"/>
      <c r="F72" s="1"/>
      <c r="G72" s="94" t="s">
        <v>179</v>
      </c>
      <c r="H72" s="1"/>
      <c r="I72" s="141">
        <f>SUM(K21:K52)+K54+K55</f>
        <v>0</v>
      </c>
      <c r="J72" s="139"/>
      <c r="K72" s="1"/>
      <c r="L72" s="94" t="s">
        <v>178</v>
      </c>
      <c r="M72" s="1"/>
      <c r="N72" s="147">
        <f>SUM(J21:J55)</f>
        <v>0</v>
      </c>
      <c r="O72" s="147"/>
      <c r="P72" s="148"/>
      <c r="Q72" s="1"/>
    </row>
    <row r="73">
      <c r="A73" s="146"/>
      <c r="B73" s="143">
        <v>18.66</v>
      </c>
      <c r="C73" s="144">
        <f>A73*B73*B8</f>
        <v>0</v>
      </c>
      <c r="D73" s="14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6"/>
      <c r="B74" s="143">
        <v>16.449999999999999</v>
      </c>
      <c r="C74" s="144">
        <f>A74*B74*B8</f>
        <v>0</v>
      </c>
      <c r="D74" s="145"/>
      <c r="E74" s="1"/>
      <c r="F74" s="1"/>
      <c r="G74" s="1"/>
      <c r="H74" s="1"/>
      <c r="I74" s="1"/>
      <c r="J74" s="1"/>
      <c r="K74" s="94" t="s">
        <v>180</v>
      </c>
      <c r="L74" s="94"/>
      <c r="M74" s="1"/>
      <c r="N74" s="147">
        <f>N70+N72</f>
        <v>0</v>
      </c>
      <c r="O74" s="147"/>
      <c r="P74" s="148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52.899999999999999" customHeight="1">
      <c r="B77" s="14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"/>
    </row>
    <row r="78">
      <c r="G78" s="150" t="s">
        <v>181</v>
      </c>
      <c r="L78" s="1"/>
      <c r="M78" s="1"/>
      <c r="N78" s="1"/>
      <c r="O78" s="1"/>
      <c r="P78" s="1"/>
      <c r="Q78" s="1"/>
    </row>
    <row r="79" ht="26.25">
      <c r="A79" s="151" t="s">
        <v>182</v>
      </c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</row>
    <row r="81">
      <c r="A81" s="153" t="s">
        <v>184</v>
      </c>
      <c r="B81" s="153"/>
      <c r="C81" s="153"/>
      <c r="D81" s="153"/>
      <c r="E81" s="153"/>
      <c r="F81" s="153"/>
      <c r="G81" s="153"/>
      <c r="H81" s="153"/>
      <c r="I81" s="153"/>
      <c r="J81" s="153"/>
      <c r="K81" s="154"/>
      <c r="L81" s="154"/>
      <c r="M81" s="154"/>
      <c r="N81" s="154"/>
      <c r="O81" s="154"/>
      <c r="P81" s="154"/>
      <c r="Q81" s="154"/>
    </row>
    <row r="82">
      <c r="A82" s="155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7"/>
    </row>
    <row r="83">
      <c r="A83" s="158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60"/>
    </row>
    <row r="84">
      <c r="A84" s="153" t="s">
        <v>186</v>
      </c>
      <c r="B84" s="153"/>
      <c r="C84" s="153"/>
      <c r="D84" s="153"/>
      <c r="E84" s="153"/>
    </row>
    <row r="85">
      <c r="A85" s="155">
        <f>B7</f>
        <v>0</v>
      </c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7"/>
    </row>
    <row r="86">
      <c r="A86" s="158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60"/>
    </row>
    <row r="87">
      <c r="A87" s="153" t="s">
        <v>188</v>
      </c>
      <c r="B87" s="153"/>
      <c r="C87" s="153"/>
      <c r="D87" s="153"/>
      <c r="E87" s="153"/>
      <c r="F87" s="153"/>
      <c r="G87" s="153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5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7"/>
    </row>
    <row r="89">
      <c r="A89" s="158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60"/>
    </row>
    <row r="90">
      <c r="A90" s="153" t="s">
        <v>190</v>
      </c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</row>
    <row r="91">
      <c r="A91" s="155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7"/>
    </row>
    <row r="92">
      <c r="A92" s="158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60"/>
    </row>
    <row r="93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</row>
    <row r="94">
      <c r="A94" s="153" t="s">
        <v>192</v>
      </c>
      <c r="B94" s="153"/>
      <c r="C94" s="153"/>
      <c r="D94" s="153"/>
      <c r="E94" s="153"/>
      <c r="F94" s="153"/>
      <c r="G94" s="153"/>
      <c r="H94" s="153"/>
      <c r="I94" s="153"/>
      <c r="J94" s="38"/>
      <c r="K94" s="38"/>
      <c r="L94" s="38"/>
      <c r="M94" s="38"/>
      <c r="N94" s="38"/>
      <c r="O94" s="38"/>
      <c r="P94" s="38"/>
      <c r="Q94" s="38"/>
    </row>
    <row r="95">
      <c r="A95" s="155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7"/>
    </row>
    <row r="96">
      <c r="A96" s="158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60"/>
    </row>
    <row r="97">
      <c r="A97" s="153" t="s">
        <v>194</v>
      </c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</row>
    <row r="98">
      <c r="A98" s="155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7"/>
    </row>
    <row r="99">
      <c r="A99" s="158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60"/>
    </row>
    <row r="100" ht="15.75">
      <c r="A100" s="162" t="s">
        <v>195</v>
      </c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</row>
    <row r="129" ht="15.75">
      <c r="A129" s="163" t="s">
        <v>196</v>
      </c>
      <c r="B129" s="163"/>
      <c r="C129" s="163"/>
      <c r="D129" s="154" t="s">
        <v>197</v>
      </c>
      <c r="E129" s="127"/>
      <c r="F129" s="127"/>
      <c r="G129" s="164" t="s">
        <v>198</v>
      </c>
      <c r="H129" s="164"/>
      <c r="I129" s="127"/>
      <c r="J129" s="127"/>
      <c r="K129" s="164" t="s">
        <v>199</v>
      </c>
      <c r="L129" s="164"/>
      <c r="M129" s="164"/>
      <c r="N129" s="164"/>
      <c r="O129" s="164"/>
      <c r="P129" s="127"/>
      <c r="Q129" s="127"/>
    </row>
    <row r="130" ht="15.75">
      <c r="A130" s="163" t="s">
        <v>200</v>
      </c>
      <c r="B130" s="163"/>
      <c r="C130" s="163"/>
      <c r="D130" s="154" t="s">
        <v>197</v>
      </c>
      <c r="E130" s="127"/>
      <c r="F130" s="127"/>
      <c r="G130" s="164" t="s">
        <v>198</v>
      </c>
      <c r="H130" s="164"/>
      <c r="I130" s="127"/>
      <c r="J130" s="127"/>
      <c r="K130" s="164" t="s">
        <v>199</v>
      </c>
      <c r="L130" s="164"/>
      <c r="M130" s="164"/>
      <c r="N130" s="164"/>
      <c r="O130" s="164"/>
      <c r="P130" s="127"/>
      <c r="Q130" s="127"/>
    </row>
    <row r="131" ht="377.44999999999999" customHeight="1">
      <c r="A131" s="197" t="s">
        <v>239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</row>
    <row r="132" ht="23.25">
      <c r="A132" s="152" t="s">
        <v>240</v>
      </c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</row>
    <row r="133">
      <c r="A133" s="56" t="s">
        <v>241</v>
      </c>
      <c r="B133" s="56"/>
      <c r="C133" s="56"/>
      <c r="D133" s="194"/>
      <c r="E133" s="195"/>
      <c r="F133" s="195"/>
      <c r="G133" s="196"/>
      <c r="H133" s="56"/>
      <c r="I133" s="56"/>
      <c r="J133" s="56"/>
      <c r="K133" s="56"/>
      <c r="L133" s="56"/>
      <c r="M133" s="56"/>
      <c r="N133" s="56"/>
      <c r="O133" s="56"/>
      <c r="P133" s="56"/>
      <c r="Q133" s="56"/>
    </row>
    <row r="134">
      <c r="A134" s="56" t="s">
        <v>242</v>
      </c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</row>
    <row r="135">
      <c r="A135" s="56" t="s">
        <v>243</v>
      </c>
      <c r="B135" s="56"/>
      <c r="C135" s="56"/>
      <c r="D135" s="56"/>
      <c r="E135" s="56"/>
      <c r="F135" s="56"/>
      <c r="G135" s="198" t="s">
        <v>244</v>
      </c>
      <c r="H135" s="199"/>
      <c r="I135" s="198" t="s">
        <v>245</v>
      </c>
      <c r="J135" s="198"/>
      <c r="K135" s="199"/>
      <c r="L135" s="56"/>
      <c r="M135" s="56"/>
      <c r="N135" s="56"/>
      <c r="O135" s="56"/>
      <c r="P135" s="56"/>
      <c r="Q135" s="56"/>
    </row>
    <row r="136">
      <c r="A136" s="38" t="s">
        <v>246</v>
      </c>
      <c r="B136" s="38"/>
      <c r="C136" s="38"/>
      <c r="D136" s="198" t="s">
        <v>244</v>
      </c>
      <c r="E136" s="199"/>
      <c r="F136" s="198" t="s">
        <v>245</v>
      </c>
      <c r="G136" s="199"/>
      <c r="H136" s="38" t="s">
        <v>247</v>
      </c>
      <c r="I136" s="38"/>
      <c r="J136" s="38"/>
      <c r="K136" s="198" t="s">
        <v>244</v>
      </c>
      <c r="L136" s="199"/>
      <c r="M136" s="198" t="s">
        <v>245</v>
      </c>
      <c r="N136" s="198"/>
      <c r="O136" s="194"/>
      <c r="P136" s="196"/>
      <c r="Q136" s="56"/>
    </row>
    <row r="137">
      <c r="A137" s="38" t="s">
        <v>248</v>
      </c>
      <c r="B137" s="38"/>
      <c r="C137" s="38"/>
      <c r="D137" s="198" t="s">
        <v>244</v>
      </c>
      <c r="E137" s="199"/>
      <c r="F137" s="198" t="s">
        <v>245</v>
      </c>
      <c r="G137" s="199"/>
      <c r="H137" s="38" t="s">
        <v>249</v>
      </c>
      <c r="I137" s="38"/>
      <c r="J137" s="38"/>
      <c r="K137" s="198" t="s">
        <v>244</v>
      </c>
      <c r="L137" s="199"/>
      <c r="M137" s="198" t="s">
        <v>245</v>
      </c>
      <c r="N137" s="198"/>
      <c r="O137" s="194"/>
      <c r="P137" s="196"/>
      <c r="Q137" s="56"/>
    </row>
    <row r="138">
      <c r="A138" s="38" t="s">
        <v>250</v>
      </c>
      <c r="B138" s="38"/>
      <c r="C138" s="38"/>
      <c r="D138" s="198" t="s">
        <v>244</v>
      </c>
      <c r="E138" s="199"/>
      <c r="F138" s="198" t="s">
        <v>245</v>
      </c>
      <c r="G138" s="199"/>
      <c r="H138" s="38" t="s">
        <v>251</v>
      </c>
      <c r="I138" s="38"/>
      <c r="J138" s="38"/>
      <c r="K138" s="198" t="s">
        <v>244</v>
      </c>
      <c r="L138" s="199"/>
      <c r="M138" s="198" t="s">
        <v>245</v>
      </c>
      <c r="N138" s="198"/>
      <c r="O138" s="194"/>
      <c r="P138" s="196"/>
      <c r="Q138" s="56"/>
    </row>
    <row r="139">
      <c r="A139" s="200" t="s">
        <v>252</v>
      </c>
      <c r="B139" s="200"/>
      <c r="C139" s="200"/>
      <c r="D139" s="200"/>
      <c r="E139" s="200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</row>
    <row r="140">
      <c r="A140" s="56" t="s">
        <v>253</v>
      </c>
      <c r="B140" s="56"/>
      <c r="C140" s="56"/>
      <c r="D140" s="56"/>
      <c r="E140" s="56"/>
      <c r="F140" s="56"/>
      <c r="G140" s="56"/>
      <c r="H140" s="56"/>
      <c r="I140" s="198" t="s">
        <v>244</v>
      </c>
      <c r="J140" s="201"/>
      <c r="K140" s="202"/>
      <c r="L140" s="198" t="s">
        <v>245</v>
      </c>
      <c r="M140" s="166"/>
      <c r="N140" s="167"/>
      <c r="O140" s="56"/>
      <c r="P140" s="56"/>
      <c r="Q140" s="56"/>
    </row>
    <row r="141">
      <c r="A141" s="56" t="s">
        <v>254</v>
      </c>
      <c r="B141" s="56"/>
      <c r="C141" s="56"/>
      <c r="D141" s="56"/>
      <c r="E141" s="56"/>
      <c r="F141" s="56"/>
      <c r="G141" s="56"/>
      <c r="H141" s="56"/>
      <c r="I141" s="182"/>
      <c r="J141" s="183"/>
      <c r="K141" s="183"/>
      <c r="L141" s="183"/>
      <c r="M141" s="183"/>
      <c r="N141" s="183"/>
      <c r="O141" s="183"/>
      <c r="P141" s="183"/>
      <c r="Q141" s="183"/>
      <c r="R141" s="184"/>
    </row>
    <row r="142">
      <c r="A142" s="56" t="s">
        <v>255</v>
      </c>
      <c r="B142" s="56"/>
      <c r="C142" s="56"/>
      <c r="D142" s="56"/>
      <c r="E142" s="56"/>
      <c r="F142" s="56"/>
      <c r="G142" s="56"/>
      <c r="H142" s="56"/>
      <c r="I142" s="182"/>
      <c r="J142" s="183"/>
      <c r="K142" s="183"/>
      <c r="L142" s="183"/>
      <c r="M142" s="183"/>
      <c r="N142" s="183"/>
      <c r="O142" s="183"/>
      <c r="P142" s="183"/>
      <c r="Q142" s="183"/>
      <c r="R142" s="184"/>
    </row>
    <row r="143">
      <c r="A143" s="56" t="s">
        <v>256</v>
      </c>
      <c r="B143" s="56"/>
      <c r="C143" s="56"/>
      <c r="D143" s="56"/>
      <c r="E143" s="182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4"/>
    </row>
    <row r="144">
      <c r="A144" s="56" t="s">
        <v>257</v>
      </c>
      <c r="B144" s="56"/>
      <c r="C144" s="182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4"/>
    </row>
    <row r="145">
      <c r="A145" s="56" t="s">
        <v>258</v>
      </c>
      <c r="B145" s="56"/>
      <c r="C145" s="182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4"/>
    </row>
    <row r="146">
      <c r="A146" s="56" t="s">
        <v>259</v>
      </c>
      <c r="B146" s="56"/>
      <c r="C146" s="56"/>
      <c r="D146" s="56"/>
      <c r="E146" s="182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4"/>
    </row>
    <row r="147">
      <c r="A147" s="153" t="s">
        <v>260</v>
      </c>
      <c r="B147" s="153"/>
      <c r="C147" s="153"/>
      <c r="D147" s="153"/>
      <c r="E147" s="198" t="s">
        <v>244</v>
      </c>
      <c r="F147" s="203"/>
      <c r="G147" s="198" t="s">
        <v>245</v>
      </c>
      <c r="H147" s="203"/>
      <c r="I147" s="153" t="s">
        <v>261</v>
      </c>
      <c r="J147" s="153"/>
      <c r="K147" s="194"/>
      <c r="L147" s="195"/>
      <c r="M147" s="195"/>
      <c r="N147" s="195"/>
      <c r="O147" s="195"/>
      <c r="P147" s="196"/>
      <c r="Q147" s="56"/>
    </row>
    <row r="148">
      <c r="A148" s="153" t="s">
        <v>262</v>
      </c>
      <c r="B148" s="153"/>
      <c r="C148" s="153"/>
      <c r="D148" s="56"/>
      <c r="E148" s="198" t="s">
        <v>244</v>
      </c>
      <c r="F148" s="199"/>
      <c r="G148" s="198" t="s">
        <v>245</v>
      </c>
      <c r="H148" s="199"/>
      <c r="I148" s="56"/>
      <c r="J148" s="56"/>
      <c r="K148" s="56"/>
      <c r="L148" s="56"/>
      <c r="M148" s="56"/>
      <c r="N148" s="56"/>
      <c r="O148" s="56"/>
      <c r="P148" s="56"/>
      <c r="Q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</row>
    <row r="150">
      <c r="A150" s="200" t="s">
        <v>263</v>
      </c>
      <c r="B150" s="200"/>
      <c r="C150" s="200"/>
      <c r="D150" s="200"/>
      <c r="E150" s="200"/>
      <c r="F150" s="200"/>
      <c r="G150" s="200"/>
      <c r="H150" s="56"/>
      <c r="I150" s="56"/>
      <c r="J150" s="204" t="s">
        <v>264</v>
      </c>
      <c r="K150" s="204"/>
      <c r="L150" s="204"/>
      <c r="M150" s="56"/>
      <c r="N150" s="56"/>
      <c r="O150" s="56"/>
      <c r="P150" s="204" t="s">
        <v>265</v>
      </c>
      <c r="Q150" s="204"/>
    </row>
    <row r="151">
      <c r="A151" s="205" t="s">
        <v>266</v>
      </c>
      <c r="B151" s="205"/>
      <c r="C151" s="205"/>
      <c r="D151" s="205"/>
      <c r="E151" s="205"/>
      <c r="F151" s="205"/>
      <c r="G151" s="205"/>
      <c r="H151" s="56"/>
      <c r="I151" s="56"/>
      <c r="J151" s="194"/>
      <c r="K151" s="195"/>
      <c r="L151" s="196"/>
      <c r="M151" s="56"/>
      <c r="N151" s="38"/>
      <c r="O151" s="38"/>
      <c r="P151" s="194"/>
      <c r="Q151" s="196"/>
    </row>
    <row r="152">
      <c r="A152" s="205" t="s">
        <v>267</v>
      </c>
      <c r="B152" s="205"/>
      <c r="C152" s="205"/>
      <c r="D152" s="205"/>
      <c r="E152" s="205"/>
      <c r="F152" s="205"/>
      <c r="G152" s="205"/>
      <c r="H152" s="56"/>
      <c r="I152" s="56"/>
      <c r="J152" s="194"/>
      <c r="K152" s="195"/>
      <c r="L152" s="196"/>
      <c r="M152" s="56"/>
      <c r="N152" s="38"/>
      <c r="O152" s="38"/>
      <c r="P152" s="194"/>
      <c r="Q152" s="196"/>
    </row>
    <row r="153">
      <c r="A153" s="205" t="s">
        <v>268</v>
      </c>
      <c r="B153" s="205"/>
      <c r="C153" s="205"/>
      <c r="D153" s="205"/>
      <c r="E153" s="205"/>
      <c r="F153" s="205"/>
      <c r="G153" s="205"/>
      <c r="H153" s="56"/>
      <c r="I153" s="56"/>
      <c r="J153" s="194"/>
      <c r="K153" s="195"/>
      <c r="L153" s="196"/>
      <c r="M153" s="56"/>
      <c r="N153" s="38"/>
      <c r="O153" s="38"/>
      <c r="P153" s="194"/>
      <c r="Q153" s="196"/>
    </row>
    <row r="154">
      <c r="A154" s="198" t="s">
        <v>269</v>
      </c>
      <c r="B154" s="198"/>
      <c r="C154" s="206"/>
      <c r="D154" s="198" t="s">
        <v>270</v>
      </c>
      <c r="E154" s="198"/>
      <c r="F154" s="198"/>
      <c r="G154" s="206"/>
      <c r="H154" s="56"/>
      <c r="I154" s="56"/>
      <c r="J154" s="56"/>
      <c r="K154" s="56"/>
      <c r="L154" s="56"/>
      <c r="M154" s="56"/>
      <c r="N154" s="56"/>
      <c r="O154" s="56"/>
      <c r="P154" s="56"/>
      <c r="Q154" s="56"/>
    </row>
    <row r="155">
      <c r="A155" s="205" t="s">
        <v>271</v>
      </c>
      <c r="B155" s="205"/>
      <c r="C155" s="205"/>
      <c r="D155" s="205"/>
      <c r="E155" s="205"/>
      <c r="F155" s="205"/>
      <c r="G155" s="205"/>
      <c r="H155" s="56"/>
      <c r="I155" s="56"/>
      <c r="J155" s="194"/>
      <c r="K155" s="195"/>
      <c r="L155" s="196"/>
      <c r="M155" s="56"/>
      <c r="N155" s="38"/>
      <c r="O155" s="38"/>
      <c r="P155" s="194"/>
      <c r="Q155" s="196"/>
    </row>
    <row r="156">
      <c r="B156" s="198" t="s">
        <v>272</v>
      </c>
      <c r="C156" s="207"/>
      <c r="D156" s="198" t="s">
        <v>273</v>
      </c>
      <c r="E156" s="207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</row>
    <row r="157">
      <c r="A157" s="205" t="s">
        <v>274</v>
      </c>
      <c r="B157" s="205"/>
      <c r="C157" s="205"/>
      <c r="D157" s="205"/>
      <c r="E157" s="205"/>
      <c r="F157" s="205"/>
      <c r="G157" s="205"/>
      <c r="H157" s="56"/>
      <c r="I157" s="56"/>
      <c r="J157" s="194"/>
      <c r="K157" s="195"/>
      <c r="L157" s="196"/>
      <c r="M157" s="56"/>
      <c r="N157" s="38"/>
      <c r="O157" s="38"/>
      <c r="P157" s="194"/>
      <c r="Q157" s="196"/>
    </row>
    <row r="158">
      <c r="A158" s="205" t="s">
        <v>275</v>
      </c>
      <c r="B158" s="205"/>
      <c r="C158" s="205"/>
      <c r="D158" s="205"/>
      <c r="E158" s="205"/>
      <c r="F158" s="205"/>
      <c r="G158" s="205"/>
      <c r="H158" s="56"/>
      <c r="I158" s="56"/>
      <c r="J158" s="194"/>
      <c r="K158" s="195"/>
      <c r="L158" s="196"/>
      <c r="M158" s="56"/>
      <c r="N158" s="38"/>
      <c r="O158" s="38"/>
      <c r="P158" s="194"/>
      <c r="Q158" s="196"/>
    </row>
    <row r="159">
      <c r="A159" s="205" t="s">
        <v>276</v>
      </c>
      <c r="B159" s="205"/>
      <c r="C159" s="205"/>
      <c r="D159" s="205"/>
      <c r="E159" s="205"/>
      <c r="F159" s="205"/>
      <c r="G159" s="205"/>
      <c r="H159" s="56"/>
      <c r="I159" s="56"/>
      <c r="J159" s="194"/>
      <c r="K159" s="195"/>
      <c r="L159" s="196"/>
      <c r="M159" s="56"/>
      <c r="N159" s="38"/>
      <c r="O159" s="38"/>
      <c r="P159" s="194"/>
      <c r="Q159" s="196"/>
    </row>
    <row r="160">
      <c r="A160" s="205" t="s">
        <v>277</v>
      </c>
      <c r="B160" s="205"/>
      <c r="C160" s="205"/>
      <c r="D160" s="205"/>
      <c r="E160" s="205"/>
      <c r="F160" s="205"/>
      <c r="G160" s="205"/>
      <c r="H160" s="56"/>
      <c r="I160" s="56"/>
      <c r="J160" s="194"/>
      <c r="K160" s="195"/>
      <c r="L160" s="196"/>
      <c r="M160" s="56"/>
      <c r="N160" s="38"/>
      <c r="O160" s="38"/>
      <c r="P160" s="194"/>
      <c r="Q160" s="196"/>
    </row>
    <row r="161">
      <c r="A161" s="205" t="s">
        <v>278</v>
      </c>
      <c r="B161" s="205"/>
      <c r="C161" s="205"/>
      <c r="D161" s="205"/>
      <c r="E161" s="205"/>
      <c r="F161" s="205"/>
      <c r="G161" s="205"/>
      <c r="H161" s="56"/>
      <c r="I161" s="56"/>
      <c r="J161" s="194"/>
      <c r="K161" s="195"/>
      <c r="L161" s="196"/>
      <c r="M161" s="56"/>
      <c r="N161" s="38"/>
      <c r="O161" s="38"/>
      <c r="P161" s="194"/>
      <c r="Q161" s="196"/>
    </row>
    <row r="162">
      <c r="A162" s="205" t="s">
        <v>279</v>
      </c>
      <c r="B162" s="205"/>
      <c r="C162" s="205"/>
      <c r="D162" s="205"/>
      <c r="E162" s="205"/>
      <c r="F162" s="205"/>
      <c r="G162" s="205"/>
      <c r="H162" s="56"/>
      <c r="I162" s="56"/>
      <c r="J162" s="194"/>
      <c r="K162" s="195"/>
      <c r="L162" s="196"/>
      <c r="M162" s="56"/>
      <c r="N162" s="38"/>
      <c r="O162" s="38"/>
      <c r="P162" s="194"/>
      <c r="Q162" s="196"/>
    </row>
    <row r="163">
      <c r="A163" s="198" t="s">
        <v>272</v>
      </c>
      <c r="B163" s="199"/>
      <c r="C163" s="198" t="s">
        <v>280</v>
      </c>
      <c r="D163" s="198"/>
      <c r="E163" s="199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</row>
    <row r="164">
      <c r="A164" s="198" t="s">
        <v>281</v>
      </c>
      <c r="B164" s="199"/>
      <c r="C164" s="198" t="s">
        <v>282</v>
      </c>
      <c r="D164" s="198"/>
      <c r="E164" s="199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</row>
    <row r="165">
      <c r="A165" s="205" t="s">
        <v>283</v>
      </c>
      <c r="B165" s="205"/>
      <c r="C165" s="205"/>
      <c r="D165" s="205"/>
      <c r="E165" s="205"/>
      <c r="F165" s="205"/>
      <c r="G165" s="205"/>
      <c r="H165" s="56"/>
      <c r="I165" s="56"/>
      <c r="J165" s="194"/>
      <c r="K165" s="195"/>
      <c r="L165" s="196"/>
      <c r="M165" s="56"/>
      <c r="N165" s="38"/>
      <c r="O165" s="38"/>
      <c r="P165" s="194"/>
      <c r="Q165" s="196"/>
    </row>
    <row r="166">
      <c r="A166" s="198" t="s">
        <v>284</v>
      </c>
      <c r="B166" s="198"/>
      <c r="C166" s="198" t="s">
        <v>244</v>
      </c>
      <c r="D166" s="199"/>
      <c r="E166" s="198" t="s">
        <v>245</v>
      </c>
      <c r="F166" s="199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>
      <c r="A167" s="205" t="s">
        <v>285</v>
      </c>
      <c r="B167" s="205"/>
      <c r="C167" s="205"/>
      <c r="D167" s="205"/>
      <c r="E167" s="205"/>
      <c r="F167" s="205"/>
      <c r="G167" s="205"/>
      <c r="H167" s="56"/>
      <c r="I167" s="56"/>
      <c r="J167" s="194"/>
      <c r="K167" s="195"/>
      <c r="L167" s="196"/>
      <c r="M167" s="56"/>
      <c r="N167" s="38"/>
      <c r="O167" s="38"/>
      <c r="P167" s="194"/>
      <c r="Q167" s="196"/>
    </row>
    <row r="168">
      <c r="A168" s="198" t="s">
        <v>286</v>
      </c>
      <c r="B168" s="198"/>
      <c r="C168" s="198"/>
      <c r="D168" s="198" t="s">
        <v>244</v>
      </c>
      <c r="E168" s="206"/>
      <c r="F168" s="198" t="s">
        <v>245</v>
      </c>
      <c r="G168" s="199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>
      <c r="A169" s="205" t="s">
        <v>287</v>
      </c>
      <c r="B169" s="205"/>
      <c r="C169" s="205"/>
      <c r="D169" s="205"/>
      <c r="E169" s="205"/>
      <c r="F169" s="205"/>
      <c r="G169" s="205"/>
      <c r="H169" s="56"/>
      <c r="I169" s="56"/>
      <c r="J169" s="194"/>
      <c r="K169" s="195"/>
      <c r="L169" s="196"/>
      <c r="M169" s="56"/>
      <c r="O169" s="208"/>
      <c r="P169" s="195"/>
      <c r="Q169" s="196"/>
    </row>
    <row r="170">
      <c r="A170" s="205"/>
      <c r="B170" s="205"/>
      <c r="C170" s="205"/>
      <c r="D170" s="205"/>
      <c r="E170" s="205"/>
      <c r="F170" s="205"/>
      <c r="G170" s="205"/>
      <c r="H170" s="56"/>
      <c r="I170" s="56"/>
      <c r="J170" s="127"/>
      <c r="K170" s="127"/>
      <c r="L170" s="38"/>
      <c r="M170" s="56"/>
      <c r="N170" s="127"/>
      <c r="O170" s="127"/>
      <c r="P170" s="127"/>
      <c r="Q170" s="171"/>
    </row>
    <row r="171">
      <c r="A171" s="38" t="s">
        <v>288</v>
      </c>
      <c r="B171" s="38"/>
      <c r="C171" s="38" t="s">
        <v>289</v>
      </c>
      <c r="D171" s="194"/>
      <c r="E171" s="196"/>
      <c r="F171" s="38" t="s">
        <v>290</v>
      </c>
      <c r="G171" s="38"/>
      <c r="H171" s="194"/>
      <c r="I171" s="195"/>
      <c r="J171" s="127"/>
      <c r="K171" s="171"/>
      <c r="L171" s="38" t="s">
        <v>291</v>
      </c>
      <c r="M171" s="38"/>
      <c r="N171" s="194"/>
      <c r="O171" s="195"/>
      <c r="P171" s="127"/>
      <c r="Q171" s="171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</row>
    <row r="173">
      <c r="A173" s="38" t="s">
        <v>292</v>
      </c>
      <c r="B173" s="38"/>
      <c r="C173" s="38"/>
      <c r="D173" s="38"/>
      <c r="E173" s="38"/>
      <c r="F173" s="194"/>
      <c r="G173" s="195"/>
      <c r="H173" s="195"/>
      <c r="I173" s="195"/>
      <c r="J173" s="196"/>
      <c r="K173" s="38" t="s">
        <v>293</v>
      </c>
      <c r="L173" s="38"/>
      <c r="M173" s="194"/>
      <c r="N173" s="195"/>
      <c r="O173" s="195"/>
      <c r="P173" s="195"/>
      <c r="Q173" s="196"/>
    </row>
    <row r="174">
      <c r="A174" s="38" t="s">
        <v>294</v>
      </c>
      <c r="B174" s="38"/>
      <c r="C174" s="38"/>
      <c r="D174" s="38"/>
      <c r="E174" s="38"/>
      <c r="F174" s="166"/>
      <c r="G174" s="130"/>
      <c r="H174" s="130"/>
      <c r="I174" s="130"/>
      <c r="J174" s="167"/>
      <c r="K174" s="56"/>
      <c r="L174" s="56"/>
      <c r="M174" s="56"/>
      <c r="N174" s="56"/>
      <c r="O174" s="56"/>
      <c r="P174" s="56"/>
      <c r="Q174" s="56"/>
    </row>
    <row r="175">
      <c r="A175" s="38" t="s">
        <v>295</v>
      </c>
      <c r="B175" s="38"/>
      <c r="C175" s="38"/>
      <c r="D175" s="38"/>
      <c r="E175" s="38"/>
      <c r="F175" s="186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209"/>
    </row>
    <row r="176">
      <c r="A176" s="56"/>
      <c r="B176" s="56"/>
      <c r="C176" s="56"/>
      <c r="D176" s="56"/>
      <c r="E176" s="56"/>
      <c r="F176" s="210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211"/>
    </row>
    <row r="177">
      <c r="A177" s="56"/>
      <c r="B177" s="56"/>
      <c r="C177" s="56"/>
      <c r="D177" s="56"/>
      <c r="E177" s="56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</row>
    <row r="178" ht="409.14999999999998" customHeight="1">
      <c r="A178" s="197" t="s">
        <v>296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</row>
    <row r="179" ht="23.25">
      <c r="A179" s="152" t="s">
        <v>201</v>
      </c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</row>
    <row r="181">
      <c r="A181" s="153" t="s">
        <v>202</v>
      </c>
      <c r="B181" s="153"/>
      <c r="C181" s="153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</row>
    <row r="183">
      <c r="A183" s="165" t="s">
        <v>203</v>
      </c>
      <c r="B183" s="165"/>
      <c r="C183" s="165"/>
      <c r="D183" s="166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67"/>
    </row>
    <row r="184">
      <c r="A184" s="56"/>
      <c r="B184" s="56"/>
      <c r="C184" s="56"/>
      <c r="D184" s="16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9"/>
    </row>
    <row r="185">
      <c r="A185" s="56"/>
      <c r="B185" s="56"/>
      <c r="C185" s="56"/>
      <c r="D185" s="170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71"/>
    </row>
    <row r="186">
      <c r="A186" s="165" t="s">
        <v>204</v>
      </c>
      <c r="B186" s="165"/>
      <c r="C186" s="165"/>
      <c r="D186" s="166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67"/>
    </row>
    <row r="187">
      <c r="A187" s="56"/>
      <c r="B187" s="56"/>
      <c r="C187" s="56"/>
      <c r="D187" s="16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9"/>
    </row>
    <row r="188">
      <c r="A188" s="56"/>
      <c r="B188" s="56"/>
      <c r="C188" s="56"/>
      <c r="D188" s="16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9"/>
    </row>
    <row r="189">
      <c r="A189" s="56"/>
      <c r="B189" s="56"/>
      <c r="C189" s="56"/>
      <c r="D189" s="16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169"/>
    </row>
    <row r="190">
      <c r="A190" s="56"/>
      <c r="B190" s="56"/>
      <c r="C190" s="56"/>
      <c r="D190" s="16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169"/>
    </row>
    <row r="191">
      <c r="A191" s="56"/>
      <c r="B191" s="56"/>
      <c r="C191" s="56"/>
      <c r="D191" s="16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169"/>
    </row>
    <row r="192">
      <c r="A192" s="56"/>
      <c r="B192" s="56"/>
      <c r="C192" s="56"/>
      <c r="D192" s="16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9"/>
    </row>
    <row r="193">
      <c r="A193" s="56"/>
      <c r="B193" s="56"/>
      <c r="C193" s="56"/>
      <c r="D193" s="170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71"/>
    </row>
    <row r="194">
      <c r="A194" s="56"/>
      <c r="B194" s="56"/>
      <c r="C194" s="5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>
      <c r="A195" s="153" t="s">
        <v>205</v>
      </c>
      <c r="B195" s="153"/>
      <c r="C195" s="153"/>
      <c r="D195" s="166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67"/>
    </row>
    <row r="196">
      <c r="A196" s="56"/>
      <c r="B196" s="56"/>
      <c r="C196" s="56"/>
      <c r="D196" s="16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9"/>
    </row>
    <row r="197">
      <c r="A197" s="56"/>
      <c r="B197" s="56"/>
      <c r="C197" s="56"/>
      <c r="D197" s="170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71"/>
    </row>
    <row r="198">
      <c r="A198" s="165" t="s">
        <v>204</v>
      </c>
      <c r="B198" s="165"/>
      <c r="C198" s="165"/>
      <c r="D198" s="166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67"/>
    </row>
    <row r="199">
      <c r="A199" s="56"/>
      <c r="B199" s="56"/>
      <c r="C199" s="56"/>
      <c r="D199" s="16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9"/>
    </row>
    <row r="200">
      <c r="A200" s="56"/>
      <c r="B200" s="56"/>
      <c r="C200" s="56"/>
      <c r="D200" s="16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9"/>
    </row>
    <row r="201">
      <c r="A201" s="56"/>
      <c r="B201" s="56"/>
      <c r="C201" s="56"/>
      <c r="D201" s="16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169"/>
    </row>
    <row r="202">
      <c r="A202" s="56"/>
      <c r="B202" s="56"/>
      <c r="C202" s="56"/>
      <c r="D202" s="16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169"/>
    </row>
    <row r="203">
      <c r="A203" s="56"/>
      <c r="B203" s="56"/>
      <c r="C203" s="56"/>
      <c r="D203" s="16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169"/>
    </row>
    <row r="204">
      <c r="A204" s="56"/>
      <c r="B204" s="56"/>
      <c r="C204" s="56"/>
      <c r="D204" s="16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169"/>
    </row>
    <row r="205">
      <c r="A205" s="56"/>
      <c r="B205" s="56"/>
      <c r="C205" s="56"/>
      <c r="D205" s="170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71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</row>
    <row r="257" ht="33" customHeight="1">
      <c r="A257" s="172" t="s">
        <v>201</v>
      </c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</row>
  </sheetData>
  <mergeCells count="239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9:R139"/>
    <mergeCell ref="A140:H140"/>
    <mergeCell ref="I140:J140"/>
    <mergeCell ref="M140:N140"/>
    <mergeCell ref="A141:H141"/>
    <mergeCell ref="I141:R141"/>
    <mergeCell ref="A142:H142"/>
    <mergeCell ref="I142:R142"/>
    <mergeCell ref="A143:D143"/>
    <mergeCell ref="E143:R143"/>
    <mergeCell ref="A144:B144"/>
    <mergeCell ref="C144:R144"/>
    <mergeCell ref="A145:B145"/>
    <mergeCell ref="C145:R145"/>
    <mergeCell ref="A146:D146"/>
    <mergeCell ref="E146:R146"/>
    <mergeCell ref="A147:D147"/>
    <mergeCell ref="I147:J147"/>
    <mergeCell ref="K147:P147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54:B154"/>
    <mergeCell ref="D154:F154"/>
    <mergeCell ref="A155:G155"/>
    <mergeCell ref="J155:L155"/>
    <mergeCell ref="N155:O155"/>
    <mergeCell ref="P155:Q155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C163:D163"/>
    <mergeCell ref="C164:D164"/>
    <mergeCell ref="A165:G165"/>
    <mergeCell ref="J165:L165"/>
    <mergeCell ref="N165:O165"/>
    <mergeCell ref="P165:Q165"/>
    <mergeCell ref="A166:B166"/>
    <mergeCell ref="A167:G167"/>
    <mergeCell ref="J167:L167"/>
    <mergeCell ref="N167:O167"/>
    <mergeCell ref="P167:Q167"/>
    <mergeCell ref="A168:C168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73:E173"/>
    <mergeCell ref="F173:J173"/>
    <mergeCell ref="K173:L173"/>
    <mergeCell ref="M173:Q173"/>
    <mergeCell ref="A174:E174"/>
    <mergeCell ref="F174:J174"/>
    <mergeCell ref="A175:E175"/>
    <mergeCell ref="F175:Q176"/>
    <mergeCell ref="A178:R178"/>
    <mergeCell ref="A179:R179"/>
    <mergeCell ref="A181:C181"/>
    <mergeCell ref="A183:C183"/>
    <mergeCell ref="D183:R185"/>
    <mergeCell ref="A186:C186"/>
    <mergeCell ref="D186:R193"/>
    <mergeCell ref="A195:C195"/>
    <mergeCell ref="D195:R197"/>
    <mergeCell ref="A198:C198"/>
    <mergeCell ref="D198:R205"/>
    <mergeCell ref="A257:R25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5" activeCellId="0" sqref="K65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174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1"/>
      <c r="Q3" s="41"/>
      <c r="R3" s="15" t="s">
        <v>92</v>
      </c>
    </row>
    <row r="4" ht="15.75">
      <c r="A4" s="1"/>
      <c r="B4" s="42" t="s">
        <v>93</v>
      </c>
      <c r="C4" s="42"/>
      <c r="D4" s="42"/>
      <c r="E4" s="43" t="s">
        <v>94</v>
      </c>
      <c r="F4" s="44"/>
      <c r="G4" s="43" t="s">
        <v>95</v>
      </c>
      <c r="H4" s="44"/>
      <c r="I4" s="1"/>
      <c r="J4" s="1"/>
      <c r="K4" s="1"/>
      <c r="N4" s="39" t="s">
        <v>96</v>
      </c>
      <c r="O4" s="45"/>
      <c r="Q4" s="45"/>
      <c r="R4" s="46" t="s">
        <v>97</v>
      </c>
    </row>
    <row r="5" ht="15.75">
      <c r="A5" s="1" t="s">
        <v>98</v>
      </c>
      <c r="B5" s="47"/>
      <c r="C5" s="35" t="s">
        <v>99</v>
      </c>
      <c r="D5" s="47"/>
      <c r="E5" s="48" t="s">
        <v>100</v>
      </c>
      <c r="F5" s="47"/>
      <c r="G5" s="48" t="s">
        <v>101</v>
      </c>
      <c r="H5" s="47"/>
      <c r="I5" s="35" t="s">
        <v>102</v>
      </c>
      <c r="J5" s="47"/>
      <c r="K5" s="48" t="s">
        <v>103</v>
      </c>
      <c r="L5" s="49"/>
      <c r="N5" s="39" t="s">
        <v>104</v>
      </c>
      <c r="O5" s="45"/>
      <c r="Q5" s="45"/>
      <c r="R5" s="46" t="s">
        <v>105</v>
      </c>
    </row>
    <row r="6" ht="15.75">
      <c r="A6" s="42" t="s">
        <v>106</v>
      </c>
      <c r="B6" s="42"/>
      <c r="C6" s="42"/>
      <c r="D6" s="42"/>
      <c r="E6" s="43" t="s">
        <v>94</v>
      </c>
      <c r="F6" s="44"/>
      <c r="G6" s="43" t="s">
        <v>95</v>
      </c>
      <c r="H6" s="44"/>
      <c r="K6" s="51"/>
      <c r="L6" s="52"/>
      <c r="N6" s="39" t="s">
        <v>107</v>
      </c>
      <c r="O6" s="45"/>
      <c r="Q6" s="45"/>
      <c r="R6" s="46" t="s">
        <v>108</v>
      </c>
    </row>
    <row r="7" ht="15.75">
      <c r="A7" s="1" t="s">
        <v>109</v>
      </c>
      <c r="B7" s="34"/>
      <c r="C7" s="54"/>
      <c r="D7" s="54"/>
      <c r="E7" s="54"/>
      <c r="F7" s="54"/>
      <c r="G7" s="54"/>
      <c r="H7" s="54"/>
      <c r="I7" s="54"/>
      <c r="J7" s="54"/>
      <c r="K7" s="54"/>
      <c r="L7" s="54"/>
      <c r="N7" s="55" t="s">
        <v>111</v>
      </c>
      <c r="O7" s="38"/>
      <c r="P7" s="56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7"/>
      <c r="P8" s="39">
        <v>901</v>
      </c>
      <c r="Q8" s="57"/>
    </row>
    <row r="9" ht="15.75">
      <c r="A9" s="58"/>
      <c r="B9" s="58"/>
      <c r="C9" s="59"/>
      <c r="D9" s="59"/>
      <c r="E9" s="59"/>
      <c r="F9" s="59"/>
      <c r="G9" s="59"/>
      <c r="H9" s="59"/>
      <c r="I9" s="59"/>
      <c r="J9" s="59"/>
      <c r="K9" s="59"/>
      <c r="L9" s="58"/>
      <c r="M9" s="58"/>
      <c r="N9" s="58"/>
      <c r="O9" s="58"/>
      <c r="P9" s="58"/>
      <c r="Q9" s="58"/>
    </row>
    <row r="10" ht="16.5">
      <c r="A10" s="60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61" t="s">
        <v>115</v>
      </c>
      <c r="L10" s="61"/>
      <c r="R10" s="62"/>
    </row>
    <row r="11" ht="15.75">
      <c r="A11" s="69" t="s">
        <v>116</v>
      </c>
      <c r="B11" s="69" t="s">
        <v>117</v>
      </c>
      <c r="C11" s="69" t="s">
        <v>118</v>
      </c>
      <c r="D11" s="69" t="s">
        <v>119</v>
      </c>
      <c r="E11" s="1"/>
      <c r="F11" s="65" t="s">
        <v>120</v>
      </c>
      <c r="G11" s="66"/>
      <c r="H11" s="67"/>
      <c r="I11" s="68" t="s">
        <v>121</v>
      </c>
      <c r="J11" s="68" t="s">
        <v>122</v>
      </c>
      <c r="L11" s="65" t="s">
        <v>123</v>
      </c>
      <c r="M11" s="66"/>
      <c r="N11" s="67"/>
      <c r="O11" s="68" t="s">
        <v>121</v>
      </c>
      <c r="P11" s="68" t="s">
        <v>122</v>
      </c>
    </row>
    <row r="12" ht="15.75">
      <c r="A12" s="69" t="s">
        <v>124</v>
      </c>
      <c r="B12" s="69" t="s">
        <v>125</v>
      </c>
      <c r="C12" s="70" t="s">
        <v>126</v>
      </c>
      <c r="D12" s="70" t="s">
        <v>127</v>
      </c>
      <c r="E12" s="1"/>
      <c r="F12" s="71" t="s">
        <v>128</v>
      </c>
      <c r="G12" s="71"/>
      <c r="H12" s="72">
        <v>90002</v>
      </c>
      <c r="I12" s="73"/>
      <c r="J12" s="73"/>
      <c r="L12" s="71" t="s">
        <v>129</v>
      </c>
      <c r="M12" s="71"/>
      <c r="N12" s="74">
        <v>90003</v>
      </c>
      <c r="O12" s="73"/>
      <c r="P12" s="73"/>
    </row>
    <row r="13" ht="15.75">
      <c r="A13" s="69" t="s">
        <v>130</v>
      </c>
      <c r="B13" s="69" t="s">
        <v>131</v>
      </c>
      <c r="C13" s="69" t="s">
        <v>132</v>
      </c>
      <c r="D13" s="69" t="s">
        <v>133</v>
      </c>
      <c r="E13" s="1"/>
      <c r="F13" s="71" t="s">
        <v>134</v>
      </c>
      <c r="G13" s="71"/>
      <c r="H13" s="72">
        <v>90004</v>
      </c>
      <c r="I13" s="73"/>
      <c r="J13" s="73"/>
      <c r="L13" s="71" t="s">
        <v>135</v>
      </c>
      <c r="M13" s="71"/>
      <c r="N13" s="74">
        <v>90006</v>
      </c>
      <c r="O13" s="73"/>
      <c r="P13" s="73"/>
    </row>
    <row r="14" ht="15.75">
      <c r="A14" s="69" t="s">
        <v>136</v>
      </c>
      <c r="B14" s="69" t="s">
        <v>137</v>
      </c>
      <c r="C14" s="69" t="s">
        <v>138</v>
      </c>
      <c r="D14" s="69"/>
      <c r="E14" s="1"/>
      <c r="F14" s="71" t="s">
        <v>139</v>
      </c>
      <c r="G14" s="71"/>
      <c r="H14" s="72">
        <v>90005</v>
      </c>
      <c r="I14" s="73"/>
      <c r="J14" s="73"/>
      <c r="L14" s="71" t="s">
        <v>140</v>
      </c>
      <c r="M14" s="71"/>
      <c r="N14" s="74" t="s">
        <v>141</v>
      </c>
      <c r="O14" s="73"/>
      <c r="P14" s="73"/>
    </row>
    <row r="15" ht="15.75">
      <c r="A15" s="60" t="s">
        <v>142</v>
      </c>
      <c r="B15" s="38"/>
      <c r="C15" s="38"/>
      <c r="D15" s="38"/>
      <c r="E15" s="1"/>
      <c r="F15" s="71" t="s">
        <v>143</v>
      </c>
      <c r="G15" s="71"/>
      <c r="H15" s="74" t="s">
        <v>144</v>
      </c>
      <c r="I15" s="73"/>
      <c r="J15" s="73"/>
      <c r="L15" s="71" t="s">
        <v>145</v>
      </c>
      <c r="M15" s="71"/>
      <c r="N15" s="74" t="s">
        <v>146</v>
      </c>
      <c r="O15" s="73"/>
      <c r="P15" s="73"/>
    </row>
    <row r="16" ht="15.75">
      <c r="A16" s="175" t="s">
        <v>147</v>
      </c>
      <c r="B16" s="176"/>
      <c r="C16" s="177" t="s">
        <v>148</v>
      </c>
      <c r="D16" s="178"/>
      <c r="E16" s="1"/>
      <c r="F16" s="71" t="s">
        <v>149</v>
      </c>
      <c r="G16" s="71"/>
      <c r="H16" s="74" t="s">
        <v>150</v>
      </c>
      <c r="I16" s="73"/>
      <c r="J16" s="73"/>
      <c r="L16" s="71" t="s">
        <v>151</v>
      </c>
      <c r="M16" s="71"/>
      <c r="N16" s="74" t="s">
        <v>152</v>
      </c>
      <c r="O16" s="73"/>
      <c r="P16" s="73"/>
    </row>
    <row r="17" ht="15.75">
      <c r="A17" s="79" t="s">
        <v>153</v>
      </c>
      <c r="B17" s="80"/>
      <c r="C17" s="81" t="s">
        <v>153</v>
      </c>
      <c r="D17" s="82"/>
      <c r="E17" s="1"/>
      <c r="F17" s="71" t="s">
        <v>154</v>
      </c>
      <c r="G17" s="71"/>
      <c r="H17" s="74" t="s">
        <v>155</v>
      </c>
      <c r="I17" s="73"/>
      <c r="J17" s="73"/>
      <c r="L17" s="71" t="s">
        <v>156</v>
      </c>
      <c r="M17" s="71"/>
      <c r="N17" s="74" t="s">
        <v>157</v>
      </c>
      <c r="O17" s="73"/>
      <c r="P17" s="73"/>
    </row>
    <row r="18">
      <c r="A18" s="79" t="s">
        <v>158</v>
      </c>
      <c r="B18" s="80"/>
      <c r="C18" s="83" t="s">
        <v>158</v>
      </c>
      <c r="D18" s="82"/>
      <c r="E18" s="1"/>
      <c r="F18" s="1"/>
      <c r="I18" s="84"/>
      <c r="J18" s="85"/>
      <c r="P18" s="86"/>
    </row>
    <row r="19" ht="15.75">
      <c r="A19" s="87" t="s">
        <v>159</v>
      </c>
      <c r="B19" s="88"/>
      <c r="C19" s="88"/>
      <c r="D19" s="89"/>
      <c r="E19" s="90" t="s">
        <v>159</v>
      </c>
      <c r="F19" s="90"/>
      <c r="G19" s="90"/>
      <c r="H19" s="90"/>
      <c r="I19" s="91"/>
      <c r="J19" s="92"/>
      <c r="K19" s="58"/>
      <c r="L19" s="58"/>
      <c r="M19" s="58"/>
      <c r="N19" s="58"/>
      <c r="O19" s="58"/>
      <c r="P19" s="93"/>
      <c r="Q19" s="58"/>
    </row>
    <row r="20" ht="15.75">
      <c r="A20" s="94" t="s">
        <v>160</v>
      </c>
      <c r="B20" s="95"/>
      <c r="C20" s="95"/>
      <c r="D20" s="95" t="s">
        <v>161</v>
      </c>
      <c r="E20" s="95" t="s">
        <v>162</v>
      </c>
      <c r="F20" s="95" t="s">
        <v>163</v>
      </c>
      <c r="G20" s="95" t="s">
        <v>164</v>
      </c>
      <c r="H20" s="95" t="s">
        <v>165</v>
      </c>
      <c r="I20" s="95"/>
      <c r="J20" s="95" t="s">
        <v>166</v>
      </c>
      <c r="K20" s="96" t="s">
        <v>167</v>
      </c>
      <c r="L20" s="95" t="s">
        <v>168</v>
      </c>
      <c r="M20" s="97"/>
      <c r="N20" s="97"/>
      <c r="O20" s="95" t="s">
        <v>169</v>
      </c>
      <c r="Q20" s="97"/>
      <c r="R20" s="62"/>
    </row>
    <row r="21">
      <c r="A21" s="98" t="str">
        <f>[1]Pay!A2</f>
        <v>299</v>
      </c>
      <c r="B21" s="9" t="str">
        <f>[1]Pay!B2</f>
        <v xml:space="preserve">Capt.B. Mechling - F3</v>
      </c>
      <c r="C21" s="99"/>
      <c r="D21" s="100"/>
      <c r="E21" s="100"/>
      <c r="F21" s="100"/>
      <c r="G21" s="100"/>
      <c r="H21" s="101">
        <f>[1]Pay!D2</f>
        <v>27.420000000000002</v>
      </c>
      <c r="I21" s="100"/>
      <c r="J21" s="101">
        <f t="shared" ref="J21:J55" si="4">H21*K21*F21</f>
        <v>0</v>
      </c>
      <c r="K21" s="25">
        <f>F21*B8-O21</f>
        <v>0</v>
      </c>
      <c r="L21" s="102"/>
      <c r="M21" s="97"/>
      <c r="N21" s="97"/>
      <c r="O21" s="103"/>
      <c r="Q21" s="38"/>
    </row>
    <row r="22" ht="15" customHeight="1">
      <c r="A22" s="104">
        <f>[1]Pay!A3</f>
        <v>203</v>
      </c>
      <c r="B22" s="9" t="str">
        <f>[1]Pay!B3</f>
        <v xml:space="preserve">Capt. J. King - F6</v>
      </c>
      <c r="C22" s="99"/>
      <c r="D22" s="105"/>
      <c r="E22" s="100"/>
      <c r="F22" s="100"/>
      <c r="G22" s="100"/>
      <c r="H22" s="101">
        <f>[1]Pay!D3</f>
        <v>26.109999999999999</v>
      </c>
      <c r="I22" s="100"/>
      <c r="J22" s="101">
        <f t="shared" si="4"/>
        <v>0</v>
      </c>
      <c r="K22" s="25">
        <f>F22*B8-O22</f>
        <v>0</v>
      </c>
      <c r="L22" s="106" t="s">
        <v>11</v>
      </c>
      <c r="M22" s="97"/>
      <c r="N22" s="97"/>
      <c r="O22" s="103"/>
      <c r="Q22" s="38"/>
    </row>
    <row r="23" ht="15" customHeight="1">
      <c r="A23" s="104">
        <f>[1]Pay!A4</f>
        <v>413</v>
      </c>
      <c r="B23" s="7" t="str">
        <f>[1]Pay!B4</f>
        <v xml:space="preserve">Lt. J. Ehrman - F9</v>
      </c>
      <c r="C23" s="15"/>
      <c r="D23" s="107"/>
      <c r="E23" s="97"/>
      <c r="F23" s="97"/>
      <c r="G23" s="97"/>
      <c r="H23" s="108">
        <f>[1]Pay!D4</f>
        <v>21.890000000000001</v>
      </c>
      <c r="I23" s="97"/>
      <c r="J23" s="108">
        <f t="shared" si="4"/>
        <v>0</v>
      </c>
      <c r="K23" s="1">
        <f>F23*B8-O23</f>
        <v>0</v>
      </c>
      <c r="L23" s="109"/>
      <c r="M23" s="97"/>
      <c r="N23" s="97"/>
      <c r="O23" s="110"/>
      <c r="Q23" s="38"/>
    </row>
    <row r="24" ht="15" customHeight="1">
      <c r="A24" s="104" t="str">
        <f>[1]Pay!A5</f>
        <v>513</v>
      </c>
      <c r="B24" s="7" t="str">
        <f>[1]Pay!B5</f>
        <v xml:space="preserve">K. Morphew</v>
      </c>
      <c r="C24" s="15"/>
      <c r="D24" s="107"/>
      <c r="E24" s="97"/>
      <c r="F24" s="97"/>
      <c r="G24" s="97"/>
      <c r="H24" s="108">
        <f>[1]Pay!D5</f>
        <v>21.890000000000001</v>
      </c>
      <c r="I24" s="97"/>
      <c r="J24" s="108">
        <f t="shared" si="4"/>
        <v>0</v>
      </c>
      <c r="K24" s="1">
        <f>F24*B8-O24</f>
        <v>0</v>
      </c>
      <c r="L24" s="109"/>
      <c r="M24" s="97"/>
      <c r="N24" s="97"/>
      <c r="O24" s="110"/>
      <c r="Q24" s="38"/>
    </row>
    <row r="25" ht="15" customHeight="1">
      <c r="A25" s="104">
        <f>[1]Pay!A6</f>
        <v>716</v>
      </c>
      <c r="B25" s="7" t="str">
        <f>[1]Pay!B6</f>
        <v xml:space="preserve">B. Speidel</v>
      </c>
      <c r="C25" s="15"/>
      <c r="D25" s="107"/>
      <c r="E25" s="97"/>
      <c r="F25" s="97"/>
      <c r="G25" s="97"/>
      <c r="H25" s="108">
        <f>[1]Pay!D6</f>
        <v>20.41</v>
      </c>
      <c r="I25" s="97"/>
      <c r="J25" s="108">
        <f t="shared" si="4"/>
        <v>0</v>
      </c>
      <c r="K25" s="1">
        <f>F25*B8-O25</f>
        <v>0</v>
      </c>
      <c r="L25" s="109"/>
      <c r="M25" s="97"/>
      <c r="N25" s="111"/>
      <c r="O25" s="110"/>
      <c r="Q25" s="38"/>
    </row>
    <row r="26" ht="15" customHeight="1">
      <c r="A26" s="104" t="str">
        <f>[1]Pay!A7</f>
        <v>317</v>
      </c>
      <c r="B26" s="7" t="str">
        <f>[1]Pay!B7</f>
        <v xml:space="preserve">D. Moser</v>
      </c>
      <c r="C26" s="15"/>
      <c r="D26" s="107"/>
      <c r="E26" s="97"/>
      <c r="F26" s="97"/>
      <c r="G26" s="97"/>
      <c r="H26" s="108">
        <f>[1]Pay!D7</f>
        <v>18.66</v>
      </c>
      <c r="I26" s="97"/>
      <c r="J26" s="108">
        <f t="shared" si="4"/>
        <v>0</v>
      </c>
      <c r="K26" s="1">
        <f>F26*B8-O26</f>
        <v>0</v>
      </c>
      <c r="L26" s="109"/>
      <c r="M26" s="97"/>
      <c r="N26" s="111"/>
      <c r="O26" s="110"/>
      <c r="Q26" s="38"/>
    </row>
    <row r="27" ht="15" customHeight="1">
      <c r="A27" s="104" t="str">
        <f>[1]Pay!A8</f>
        <v>218</v>
      </c>
      <c r="B27" s="7" t="str">
        <f>[1]Pay!B8</f>
        <v xml:space="preserve">D. Fiscus</v>
      </c>
      <c r="C27" s="15"/>
      <c r="D27" s="107"/>
      <c r="E27" s="97"/>
      <c r="F27" s="97"/>
      <c r="G27" s="97"/>
      <c r="H27" s="108">
        <f>[1]Pay!D8</f>
        <v>18.66</v>
      </c>
      <c r="I27" s="97"/>
      <c r="J27" s="108">
        <f t="shared" si="4"/>
        <v>0</v>
      </c>
      <c r="K27" s="1">
        <f>F27*B8-O27</f>
        <v>0</v>
      </c>
      <c r="L27" s="109"/>
      <c r="M27" s="97"/>
      <c r="N27" s="111"/>
      <c r="O27" s="110"/>
      <c r="Q27" s="38"/>
    </row>
    <row r="28" ht="15" customHeight="1">
      <c r="A28" s="104" t="str">
        <f>[1]Pay!A9</f>
        <v>418</v>
      </c>
      <c r="B28" s="7" t="str">
        <f>[1]Pay!B9</f>
        <v xml:space="preserve">S. Gehring</v>
      </c>
      <c r="C28" s="15"/>
      <c r="D28" s="107"/>
      <c r="E28" s="97"/>
      <c r="F28" s="97"/>
      <c r="G28" s="97"/>
      <c r="H28" s="108">
        <f>[1]Pay!D9</f>
        <v>18.66</v>
      </c>
      <c r="I28" s="97"/>
      <c r="J28" s="108">
        <f t="shared" si="4"/>
        <v>0</v>
      </c>
      <c r="K28" s="1">
        <f>F28*B8-O28</f>
        <v>0</v>
      </c>
      <c r="L28" s="109"/>
      <c r="N28" s="111"/>
      <c r="O28" s="110"/>
    </row>
    <row r="29" ht="15" customHeight="1">
      <c r="A29" s="104" t="str">
        <f>[1]Pay!A10</f>
        <v>221</v>
      </c>
      <c r="B29" s="7" t="str">
        <f>[1]Pay!B10</f>
        <v xml:space="preserve">C. Harris</v>
      </c>
      <c r="C29" s="15"/>
      <c r="D29" s="107"/>
      <c r="E29" s="97"/>
      <c r="F29" s="97"/>
      <c r="G29" s="97"/>
      <c r="H29" s="108">
        <f>[1]Pay!D10</f>
        <v>16.449999999999999</v>
      </c>
      <c r="I29" s="97"/>
      <c r="J29" s="108">
        <f t="shared" si="4"/>
        <v>0</v>
      </c>
      <c r="K29" s="1">
        <f>F29*B8-O29</f>
        <v>0</v>
      </c>
      <c r="L29" s="109"/>
      <c r="O29" s="110"/>
    </row>
    <row r="30" ht="15" customHeight="1">
      <c r="A30" s="104" t="str">
        <f>[1]Pay!A11</f>
        <v>1021</v>
      </c>
      <c r="B30" s="7" t="str">
        <f>[1]Pay!B11</f>
        <v xml:space="preserve">E. Duffey</v>
      </c>
      <c r="C30" s="15"/>
      <c r="D30" s="107"/>
      <c r="E30" s="97"/>
      <c r="F30" s="97"/>
      <c r="G30" s="97"/>
      <c r="H30" s="108">
        <f>[1]Pay!D11</f>
        <v>16.449999999999999</v>
      </c>
      <c r="I30" s="97"/>
      <c r="J30" s="108">
        <f t="shared" si="4"/>
        <v>0</v>
      </c>
      <c r="K30" s="1">
        <f>F30*B8-O30</f>
        <v>0</v>
      </c>
      <c r="L30" s="112"/>
      <c r="O30" s="113"/>
    </row>
    <row r="31" ht="15" customHeight="1">
      <c r="A31" s="114" t="str">
        <f>[1]Pay!A13</f>
        <v>111</v>
      </c>
      <c r="B31" s="9" t="str">
        <f>[1]Pay!B13</f>
        <v xml:space="preserve">R. Crist - F4</v>
      </c>
      <c r="C31" s="99"/>
      <c r="D31" s="105" t="s">
        <v>168</v>
      </c>
      <c r="E31" s="100"/>
      <c r="F31" s="100"/>
      <c r="G31" s="100"/>
      <c r="H31" s="101">
        <f>[1]Pay!D13</f>
        <v>26.109999999999999</v>
      </c>
      <c r="I31" s="100"/>
      <c r="J31" s="101">
        <f t="shared" si="4"/>
        <v>0</v>
      </c>
      <c r="K31" s="25">
        <f>F31*B8-O31</f>
        <v>0</v>
      </c>
      <c r="L31" s="115" t="s">
        <v>29</v>
      </c>
      <c r="O31" s="103"/>
    </row>
    <row r="32" ht="15" customHeight="1">
      <c r="A32" s="104" t="str">
        <f>[1]Pay!A14</f>
        <v>115</v>
      </c>
      <c r="B32" s="7" t="str">
        <f>[1]Pay!B14</f>
        <v xml:space="preserve">Lt. J. Heckel - F10</v>
      </c>
      <c r="C32" s="15"/>
      <c r="D32" s="107"/>
      <c r="E32" s="97"/>
      <c r="F32" s="97"/>
      <c r="G32" s="97"/>
      <c r="H32" s="108">
        <f>[1]Pay!D14</f>
        <v>20.41</v>
      </c>
      <c r="I32" s="97"/>
      <c r="J32" s="108">
        <f t="shared" si="4"/>
        <v>0</v>
      </c>
      <c r="K32" s="1">
        <f>F32*B8-O32</f>
        <v>0</v>
      </c>
      <c r="L32" s="109"/>
      <c r="O32" s="110"/>
    </row>
    <row r="33" ht="15" customHeight="1">
      <c r="A33" s="104">
        <f>[1]Pay!A15</f>
        <v>406</v>
      </c>
      <c r="B33" s="7" t="str">
        <f>[1]Pay!B15</f>
        <v xml:space="preserve">D. Gerwig</v>
      </c>
      <c r="C33" s="15"/>
      <c r="D33" s="107"/>
      <c r="E33" s="97"/>
      <c r="F33" s="97"/>
      <c r="G33" s="97"/>
      <c r="H33" s="108">
        <f>[1]Pay!D15</f>
        <v>23.399999999999999</v>
      </c>
      <c r="I33" s="97"/>
      <c r="J33" s="108">
        <f t="shared" si="4"/>
        <v>0</v>
      </c>
      <c r="K33" s="1">
        <f>F33*B8-O33</f>
        <v>0</v>
      </c>
      <c r="L33" s="109"/>
      <c r="O33" s="110"/>
    </row>
    <row r="34" ht="15" customHeight="1">
      <c r="A34" s="104" t="str">
        <f>[1]Pay!A16</f>
        <v>409</v>
      </c>
      <c r="B34" s="7" t="str">
        <f>[1]Pay!B16</f>
        <v xml:space="preserve">S. Bennett</v>
      </c>
      <c r="C34" s="15"/>
      <c r="D34" s="107"/>
      <c r="E34" s="97"/>
      <c r="F34" s="97"/>
      <c r="G34" s="97"/>
      <c r="H34" s="108">
        <f>[1]Pay!D16</f>
        <v>23.399999999999999</v>
      </c>
      <c r="I34" s="97"/>
      <c r="J34" s="108">
        <f t="shared" si="4"/>
        <v>0</v>
      </c>
      <c r="K34" s="1">
        <f>F34*B8-O34</f>
        <v>0</v>
      </c>
      <c r="L34" s="109"/>
      <c r="O34" s="110"/>
    </row>
    <row r="35" ht="15" customHeight="1">
      <c r="A35" s="104" t="str">
        <f>[1]Pay!A17</f>
        <v>417</v>
      </c>
      <c r="B35" s="7" t="str">
        <f>[1]Pay!B17</f>
        <v xml:space="preserve">L. Eads</v>
      </c>
      <c r="C35" s="15"/>
      <c r="D35" s="107"/>
      <c r="E35" s="97"/>
      <c r="F35" s="97"/>
      <c r="G35" s="97"/>
      <c r="H35" s="108">
        <f>[1]Pay!D17</f>
        <v>18.66</v>
      </c>
      <c r="I35" s="97"/>
      <c r="J35" s="108">
        <f t="shared" si="4"/>
        <v>0</v>
      </c>
      <c r="K35" s="1">
        <f>F35*B8-O35</f>
        <v>0</v>
      </c>
      <c r="L35" s="109"/>
      <c r="O35" s="110"/>
    </row>
    <row r="36" ht="15" customHeight="1">
      <c r="A36" s="104" t="str">
        <f>[1]Pay!A18</f>
        <v>318</v>
      </c>
      <c r="B36" s="7" t="str">
        <f>[1]Pay!B18</f>
        <v xml:space="preserve">C. Rittmeyer</v>
      </c>
      <c r="C36" s="15"/>
      <c r="D36" s="107"/>
      <c r="E36" s="97"/>
      <c r="F36" s="97"/>
      <c r="G36" s="97"/>
      <c r="H36" s="108">
        <f>[1]Pay!D18</f>
        <v>18.66</v>
      </c>
      <c r="I36" s="97"/>
      <c r="J36" s="108">
        <f t="shared" si="4"/>
        <v>0</v>
      </c>
      <c r="K36" s="1">
        <f>F36*B8-O36</f>
        <v>0</v>
      </c>
      <c r="L36" s="109"/>
      <c r="M36" s="97"/>
      <c r="N36" s="97"/>
      <c r="O36" s="110"/>
      <c r="Q36" s="97"/>
    </row>
    <row r="37" ht="15" customHeight="1">
      <c r="A37" s="104" t="str">
        <f>[1]Pay!A19</f>
        <v>220</v>
      </c>
      <c r="B37" s="7" t="str">
        <f>[1]Pay!B19</f>
        <v xml:space="preserve">C. Herndon</v>
      </c>
      <c r="C37" s="15"/>
      <c r="D37" s="107"/>
      <c r="E37" s="97"/>
      <c r="F37" s="97"/>
      <c r="G37" s="97"/>
      <c r="H37" s="108">
        <f>[1]Pay!D19</f>
        <v>18.66</v>
      </c>
      <c r="I37" s="97"/>
      <c r="J37" s="108">
        <f t="shared" si="4"/>
        <v>0</v>
      </c>
      <c r="K37" s="1">
        <f>F37*B8-O37</f>
        <v>0</v>
      </c>
      <c r="L37" s="109"/>
      <c r="M37" s="97"/>
      <c r="N37" s="97"/>
      <c r="O37" s="110"/>
      <c r="Q37" s="38"/>
    </row>
    <row r="38" ht="15" customHeight="1">
      <c r="A38" s="104" t="str">
        <f>[1]Pay!A20</f>
        <v>121</v>
      </c>
      <c r="B38" s="7" t="str">
        <f>[1]Pay!B20</f>
        <v xml:space="preserve">F. Leist</v>
      </c>
      <c r="C38" s="15"/>
      <c r="D38" s="107"/>
      <c r="E38" s="97"/>
      <c r="F38" s="97"/>
      <c r="G38" s="97"/>
      <c r="H38" s="108">
        <f>[1]Pay!D20</f>
        <v>16.449999999999999</v>
      </c>
      <c r="I38" s="97"/>
      <c r="J38" s="108">
        <f t="shared" si="4"/>
        <v>0</v>
      </c>
      <c r="K38" s="1">
        <f>F38*B8-O38</f>
        <v>0</v>
      </c>
      <c r="L38" s="109"/>
      <c r="M38" s="97"/>
      <c r="N38" s="97"/>
      <c r="O38" s="110"/>
      <c r="Q38" s="38"/>
    </row>
    <row r="39" ht="15" customHeight="1">
      <c r="A39" s="104" t="str">
        <f>[1]Pay!A21</f>
        <v>321</v>
      </c>
      <c r="B39" s="7" t="str">
        <f>[1]Pay!B21</f>
        <v xml:space="preserve">S. Breide</v>
      </c>
      <c r="C39" s="15"/>
      <c r="D39" s="107"/>
      <c r="E39" s="97"/>
      <c r="F39" s="97"/>
      <c r="G39" s="97"/>
      <c r="H39" s="108">
        <f>[1]Pay!D21</f>
        <v>16.449999999999999</v>
      </c>
      <c r="I39" s="97"/>
      <c r="J39" s="108">
        <f t="shared" si="4"/>
        <v>0</v>
      </c>
      <c r="K39" s="1">
        <f>F39*B8-O39</f>
        <v>0</v>
      </c>
      <c r="L39" s="112"/>
      <c r="M39" s="97"/>
      <c r="N39" s="97"/>
      <c r="O39" s="113"/>
      <c r="Q39" s="38"/>
    </row>
    <row r="40" ht="15" customHeight="1">
      <c r="A40" s="114">
        <f>[1]Pay!A23</f>
        <v>211</v>
      </c>
      <c r="B40" s="9" t="str">
        <f>[1]Pay!B23</f>
        <v xml:space="preserve">Capt. M. Harris - F5</v>
      </c>
      <c r="C40" s="99"/>
      <c r="D40" s="105"/>
      <c r="E40" s="100"/>
      <c r="F40" s="100"/>
      <c r="G40" s="100"/>
      <c r="H40" s="101">
        <f>[1]Pay!D23</f>
        <v>26.109999999999999</v>
      </c>
      <c r="I40" s="100"/>
      <c r="J40" s="101">
        <f t="shared" si="4"/>
        <v>0</v>
      </c>
      <c r="K40" s="25">
        <f>F40*B8-O40</f>
        <v>0</v>
      </c>
      <c r="L40" s="116" t="s">
        <v>46</v>
      </c>
      <c r="M40" s="97"/>
      <c r="N40" s="97"/>
      <c r="O40" s="103"/>
      <c r="Q40" s="38"/>
    </row>
    <row r="41" ht="15" customHeight="1">
      <c r="A41" s="104" t="str">
        <f>[1]Pay!A24</f>
        <v>210</v>
      </c>
      <c r="B41" s="7" t="str">
        <f>[1]Pay!B24</f>
        <v xml:space="preserve">Lt. J. Gerdom - F7</v>
      </c>
      <c r="C41" s="15"/>
      <c r="D41" s="107"/>
      <c r="E41" s="97"/>
      <c r="F41" s="97"/>
      <c r="G41" s="97"/>
      <c r="H41" s="108">
        <f>[1]Pay!D24</f>
        <v>23.399999999999999</v>
      </c>
      <c r="I41" s="97"/>
      <c r="J41" s="108">
        <f t="shared" si="4"/>
        <v>0</v>
      </c>
      <c r="K41" s="1">
        <f>F41*B8-O41</f>
        <v>0</v>
      </c>
      <c r="L41" s="109"/>
      <c r="M41" s="97"/>
      <c r="N41" s="117"/>
      <c r="O41" s="110"/>
      <c r="Q41" s="38"/>
    </row>
    <row r="42" ht="15" customHeight="1">
      <c r="A42" s="104">
        <f>[1]Pay!A25</f>
        <v>385</v>
      </c>
      <c r="B42" s="7" t="str">
        <f>[1]Pay!B25</f>
        <v xml:space="preserve">K. Thompson</v>
      </c>
      <c r="C42" s="15"/>
      <c r="D42" s="107"/>
      <c r="E42" s="97"/>
      <c r="F42" s="97"/>
      <c r="G42" s="97"/>
      <c r="H42" s="108">
        <f>[1]Pay!D25</f>
        <v>23.399999999999999</v>
      </c>
      <c r="I42" s="97"/>
      <c r="J42" s="108">
        <f t="shared" si="4"/>
        <v>0</v>
      </c>
      <c r="K42" s="1">
        <f>F42*B8-O42</f>
        <v>0</v>
      </c>
      <c r="L42" s="109"/>
      <c r="M42" s="97"/>
      <c r="N42" s="117"/>
      <c r="O42" s="110"/>
      <c r="Q42" s="38"/>
    </row>
    <row r="43" ht="15" customHeight="1">
      <c r="A43" s="104" t="str">
        <f>[1]Pay!A26</f>
        <v>314</v>
      </c>
      <c r="B43" s="7" t="str">
        <f>[1]Pay!B26</f>
        <v xml:space="preserve">Z. Gaskill</v>
      </c>
      <c r="C43" s="15"/>
      <c r="D43" s="107"/>
      <c r="E43" s="97"/>
      <c r="F43" s="97"/>
      <c r="G43" s="97"/>
      <c r="H43" s="108">
        <f>[1]Pay!D26</f>
        <v>16.449999999999999</v>
      </c>
      <c r="I43" s="97"/>
      <c r="J43" s="108">
        <f t="shared" si="4"/>
        <v>0</v>
      </c>
      <c r="K43" s="1">
        <f>F43*B8-O43</f>
        <v>0</v>
      </c>
      <c r="L43" s="109"/>
      <c r="M43" s="97"/>
      <c r="N43" s="117"/>
      <c r="O43" s="110"/>
      <c r="Q43" s="38"/>
    </row>
    <row r="44" ht="15" customHeight="1">
      <c r="A44" s="104" t="str">
        <f>[1]Pay!A27</f>
        <v>414</v>
      </c>
      <c r="B44" s="7" t="str">
        <f>[1]Pay!B27</f>
        <v xml:space="preserve">J. Wolf</v>
      </c>
      <c r="C44" s="15"/>
      <c r="D44" s="107"/>
      <c r="E44" s="97"/>
      <c r="F44" s="97"/>
      <c r="G44" s="97"/>
      <c r="H44" s="108">
        <f>[1]Pay!D27</f>
        <v>20.41</v>
      </c>
      <c r="I44" s="97"/>
      <c r="J44" s="108">
        <f t="shared" si="4"/>
        <v>0</v>
      </c>
      <c r="K44" s="1">
        <f>F44*B8-O44</f>
        <v>0</v>
      </c>
      <c r="L44" s="109"/>
      <c r="N44" s="117"/>
      <c r="O44" s="110"/>
    </row>
    <row r="45" ht="15" customHeight="1">
      <c r="A45" s="104" t="str">
        <f>[1]Pay!A28</f>
        <v>516</v>
      </c>
      <c r="B45" s="7" t="str">
        <f>[1]Pay!B28</f>
        <v xml:space="preserve">J. Moriarity</v>
      </c>
      <c r="C45" s="15"/>
      <c r="D45" s="107"/>
      <c r="E45" s="97"/>
      <c r="F45" s="97"/>
      <c r="G45" s="97"/>
      <c r="H45" s="108">
        <f>[1]Pay!D28</f>
        <v>20.41</v>
      </c>
      <c r="I45" s="97"/>
      <c r="J45" s="108">
        <f t="shared" si="4"/>
        <v>0</v>
      </c>
      <c r="K45" s="1">
        <f>F45*B8-O45</f>
        <v>0</v>
      </c>
      <c r="L45" s="109"/>
      <c r="O45" s="110"/>
    </row>
    <row r="46" ht="15" customHeight="1">
      <c r="A46" s="104" t="str">
        <f>[1]Pay!A29</f>
        <v>421</v>
      </c>
      <c r="B46" s="7" t="str">
        <f>[1]Pay!B29</f>
        <v xml:space="preserve">M. Burkholder</v>
      </c>
      <c r="C46" s="15"/>
      <c r="D46" s="107"/>
      <c r="E46" s="97"/>
      <c r="F46" s="97"/>
      <c r="G46" s="97"/>
      <c r="H46" s="108">
        <f>[1]Pay!D29</f>
        <v>16.449999999999999</v>
      </c>
      <c r="I46" s="97"/>
      <c r="J46" s="108">
        <f t="shared" si="4"/>
        <v>0</v>
      </c>
      <c r="K46" s="1">
        <f>F46*B8-O46</f>
        <v>0</v>
      </c>
      <c r="L46" s="109"/>
      <c r="O46" s="110"/>
    </row>
    <row r="47" ht="15" customHeight="1">
      <c r="A47" s="104" t="str">
        <f>[1]Pay!A30</f>
        <v>921</v>
      </c>
      <c r="B47" s="7" t="str">
        <f>[1]Pay!B30</f>
        <v xml:space="preserve">N. Bueter</v>
      </c>
      <c r="C47" s="15"/>
      <c r="D47" s="107"/>
      <c r="E47" s="97"/>
      <c r="F47" s="97"/>
      <c r="G47" s="97"/>
      <c r="H47" s="108">
        <f>[1]Pay!D30</f>
        <v>16.449999999999999</v>
      </c>
      <c r="I47" s="97"/>
      <c r="J47" s="108">
        <f t="shared" si="4"/>
        <v>0</v>
      </c>
      <c r="K47" s="1">
        <f>F47*B8-O47</f>
        <v>0</v>
      </c>
      <c r="L47" s="109"/>
      <c r="O47" s="110"/>
    </row>
    <row r="48" ht="15" customHeight="1">
      <c r="A48" s="104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8">
        <f>[1]Pay!D31</f>
        <v>0</v>
      </c>
      <c r="I48" s="34"/>
      <c r="J48" s="123">
        <f t="shared" si="4"/>
        <v>0</v>
      </c>
      <c r="K48" s="141">
        <f>F48*B8-O48</f>
        <v>0</v>
      </c>
      <c r="L48" s="112"/>
      <c r="O48" s="113"/>
    </row>
    <row r="49">
      <c r="A49" s="114" t="str">
        <f>[1]Pay!A33</f>
        <v>420</v>
      </c>
      <c r="B49" s="9" t="str">
        <f>[1]Pay!B33</f>
        <v xml:space="preserve">T. Markley</v>
      </c>
      <c r="C49" s="99"/>
      <c r="D49" s="107"/>
      <c r="E49" s="97"/>
      <c r="F49" s="97"/>
      <c r="G49" s="97"/>
      <c r="H49" s="101">
        <f>[1]Pay!D33</f>
        <v>14.5</v>
      </c>
      <c r="I49" s="97"/>
      <c r="J49" s="108">
        <f t="shared" si="4"/>
        <v>0</v>
      </c>
      <c r="K49" s="1">
        <f>F49*B8-O49</f>
        <v>0</v>
      </c>
      <c r="L49" s="22" t="s">
        <v>170</v>
      </c>
      <c r="O49" s="110"/>
    </row>
    <row r="50">
      <c r="A50" s="104" t="str">
        <f>[1]Pay!A34</f>
        <v>521</v>
      </c>
      <c r="B50" s="7" t="str">
        <f>[1]Pay!B34</f>
        <v xml:space="preserve">A. Cossgrove</v>
      </c>
      <c r="C50" s="15"/>
      <c r="D50" s="107"/>
      <c r="E50" s="97"/>
      <c r="F50" s="97"/>
      <c r="G50" s="97"/>
      <c r="H50" s="108">
        <f>[1]Pay!D34</f>
        <v>14.5</v>
      </c>
      <c r="I50" s="97"/>
      <c r="J50" s="108">
        <f t="shared" si="4"/>
        <v>0</v>
      </c>
      <c r="K50" s="1">
        <f>F50*B8-O50</f>
        <v>0</v>
      </c>
      <c r="L50" s="23"/>
      <c r="O50" s="103"/>
    </row>
    <row r="51">
      <c r="A51" s="104" t="str">
        <f>[1]Pay!A35</f>
        <v>621</v>
      </c>
      <c r="B51" s="7" t="str">
        <f>[1]Pay!B35</f>
        <v xml:space="preserve">K. Gerber</v>
      </c>
      <c r="C51" s="15"/>
      <c r="D51" s="107"/>
      <c r="E51" s="97"/>
      <c r="F51" s="97"/>
      <c r="G51" s="97"/>
      <c r="H51" s="108">
        <f>[1]Pay!D35</f>
        <v>14.5</v>
      </c>
      <c r="I51" s="97"/>
      <c r="J51" s="108">
        <f t="shared" si="4"/>
        <v>0</v>
      </c>
      <c r="K51" s="1">
        <f>F51*B8-O51</f>
        <v>0</v>
      </c>
      <c r="L51" s="23"/>
      <c r="O51" s="110"/>
    </row>
    <row r="52">
      <c r="A52" s="104" t="str">
        <f>[1]Pay!A36</f>
        <v>821</v>
      </c>
      <c r="B52" s="7" t="str">
        <f>[1]Pay!B36</f>
        <v xml:space="preserve">B. Howe</v>
      </c>
      <c r="C52" s="15"/>
      <c r="D52" s="107"/>
      <c r="E52" s="97"/>
      <c r="F52" s="97"/>
      <c r="G52" s="97"/>
      <c r="H52" s="108">
        <f>[1]Pay!D36</f>
        <v>14.5</v>
      </c>
      <c r="I52" s="97"/>
      <c r="J52" s="108">
        <f t="shared" si="4"/>
        <v>0</v>
      </c>
      <c r="K52" s="1">
        <f>F52*B8-O52</f>
        <v>0</v>
      </c>
      <c r="L52" s="23"/>
      <c r="O52" s="113"/>
    </row>
    <row r="53">
      <c r="A53" s="104" t="str">
        <f>[1]Pay!A37</f>
        <v>721</v>
      </c>
      <c r="B53" s="7" t="str">
        <f>[1]Pay!B37</f>
        <v xml:space="preserve">H. Komarck</v>
      </c>
      <c r="C53" s="15"/>
      <c r="D53" s="107"/>
      <c r="E53" s="97"/>
      <c r="F53" s="97"/>
      <c r="G53" s="97"/>
      <c r="H53" s="108">
        <f>[1]Pay!D37</f>
        <v>14.5</v>
      </c>
      <c r="I53" s="97"/>
      <c r="J53" s="108">
        <f t="shared" si="4"/>
        <v>0</v>
      </c>
      <c r="K53" s="1">
        <f>F53*B8-O53</f>
        <v>0</v>
      </c>
      <c r="L53" s="23"/>
      <c r="O53" s="110"/>
    </row>
    <row r="54">
      <c r="A54" s="114">
        <f>[1]Pay!A55</f>
        <v>190</v>
      </c>
      <c r="B54" s="9" t="str">
        <f>[1]Pay!B55</f>
        <v xml:space="preserve">K. Osborn</v>
      </c>
      <c r="C54" s="99"/>
      <c r="D54" s="105"/>
      <c r="E54" s="100"/>
      <c r="F54" s="100"/>
      <c r="G54" s="100"/>
      <c r="H54" s="101">
        <f>[2]Pay!D51</f>
        <v>23.399999999999999</v>
      </c>
      <c r="I54" s="101"/>
      <c r="J54" s="101">
        <f t="shared" si="4"/>
        <v>0</v>
      </c>
      <c r="K54" s="118">
        <f>F54*B8-O54</f>
        <v>0</v>
      </c>
      <c r="L54" s="119" t="s">
        <v>80</v>
      </c>
      <c r="O54" s="103"/>
    </row>
    <row r="55">
      <c r="A55" s="120">
        <f>[1]Pay!A56</f>
        <v>204</v>
      </c>
      <c r="B55" s="121" t="str">
        <f>[1]Pay!B56</f>
        <v xml:space="preserve">M. Moriarity</v>
      </c>
      <c r="C55" s="122"/>
      <c r="D55" s="37"/>
      <c r="E55" s="34"/>
      <c r="F55" s="34"/>
      <c r="G55" s="34"/>
      <c r="H55" s="123">
        <f>[2]Pay!D52</f>
        <v>23.399999999999999</v>
      </c>
      <c r="I55" s="123"/>
      <c r="J55" s="123">
        <f t="shared" si="4"/>
        <v>0</v>
      </c>
      <c r="K55" s="124">
        <f>F55*B8-O55</f>
        <v>0</v>
      </c>
      <c r="L55" s="119" t="s">
        <v>80</v>
      </c>
      <c r="N55" s="95" t="s">
        <v>171</v>
      </c>
      <c r="O55" s="113"/>
    </row>
    <row r="56">
      <c r="A56" s="120">
        <f>[1]Pay!A41</f>
        <v>306</v>
      </c>
      <c r="B56" s="125" t="str">
        <f>[1]Pay!B41</f>
        <v xml:space="preserve">D. Craig F1</v>
      </c>
      <c r="C56" s="126"/>
      <c r="D56" s="37"/>
      <c r="E56" s="34"/>
      <c r="F56" s="34"/>
      <c r="G56" s="34"/>
      <c r="H56" s="34"/>
      <c r="I56" s="34"/>
      <c r="J56" s="127"/>
      <c r="K56" s="124">
        <f>F56*B8-O56</f>
        <v>0</v>
      </c>
      <c r="L56" s="128" t="s">
        <v>66</v>
      </c>
      <c r="N56" s="35">
        <f>G56*B8-O56</f>
        <v>0</v>
      </c>
      <c r="O56" s="129"/>
    </row>
    <row r="57">
      <c r="A57" s="114">
        <f>[1]Pay!A44</f>
        <v>394</v>
      </c>
      <c r="B57" s="9" t="str">
        <f>[1]Pay!B44</f>
        <v xml:space="preserve">C. Wolf F2</v>
      </c>
      <c r="C57" s="99"/>
      <c r="D57" s="105"/>
      <c r="E57" s="100"/>
      <c r="F57" s="100"/>
      <c r="G57" s="100"/>
      <c r="H57" s="100"/>
      <c r="I57" s="100"/>
      <c r="J57" s="130"/>
      <c r="K57" s="118">
        <f>F57*B8-O57</f>
        <v>0</v>
      </c>
      <c r="L57" s="128" t="s">
        <v>68</v>
      </c>
      <c r="N57" s="35">
        <f>G57*B8-O57</f>
        <v>0</v>
      </c>
      <c r="O57" s="129"/>
    </row>
    <row r="58">
      <c r="A58" s="114">
        <f>[1]Pay!A47</f>
        <v>195</v>
      </c>
      <c r="B58" s="9" t="str">
        <f>[1]Pay!B47</f>
        <v xml:space="preserve">T. Franklin - F12</v>
      </c>
      <c r="C58" s="99"/>
      <c r="D58" s="105"/>
      <c r="E58" s="100"/>
      <c r="F58" s="100"/>
      <c r="G58" s="100"/>
      <c r="H58" s="101"/>
      <c r="I58" s="101"/>
      <c r="J58" s="101">
        <f>[1]Pay!D47</f>
        <v>27.48</v>
      </c>
      <c r="K58" s="118">
        <f>F58*B8-O58</f>
        <v>0</v>
      </c>
      <c r="L58" s="131" t="s">
        <v>70</v>
      </c>
      <c r="N58" s="35">
        <f>G58*B8-O58</f>
        <v>0</v>
      </c>
      <c r="O58" s="110"/>
    </row>
    <row r="59">
      <c r="A59" s="104">
        <f>[1]Pay!A48</f>
        <v>509</v>
      </c>
      <c r="B59" s="7" t="str">
        <f>[1]Pay!B48</f>
        <v xml:space="preserve">B. Ehrman - F13</v>
      </c>
      <c r="C59" s="15"/>
      <c r="D59" s="107"/>
      <c r="E59" s="97"/>
      <c r="F59" s="97"/>
      <c r="G59" s="97"/>
      <c r="H59" s="108"/>
      <c r="I59" s="108"/>
      <c r="J59" s="108">
        <f>[1]Pay!D48</f>
        <v>27.48</v>
      </c>
      <c r="K59" s="132">
        <f>F59*B8-O59</f>
        <v>0</v>
      </c>
      <c r="L59" s="131" t="s">
        <v>70</v>
      </c>
      <c r="N59" s="35">
        <f>G59*B8-O59</f>
        <v>0</v>
      </c>
      <c r="O59" s="110"/>
    </row>
    <row r="60">
      <c r="A60" s="104">
        <f>[1]Pay!A49</f>
        <v>213</v>
      </c>
      <c r="B60" s="7" t="str">
        <f>[1]Pay!B49</f>
        <v xml:space="preserve">R. Stahly - F14</v>
      </c>
      <c r="C60" s="15"/>
      <c r="D60" s="107"/>
      <c r="E60" s="97"/>
      <c r="F60" s="97"/>
      <c r="G60" s="97"/>
      <c r="H60" s="108"/>
      <c r="I60" s="108"/>
      <c r="J60" s="108">
        <f>[1]Pay!D49</f>
        <v>27.48</v>
      </c>
      <c r="K60" s="132">
        <f>F60*B8-O60</f>
        <v>0</v>
      </c>
      <c r="L60" s="131" t="s">
        <v>70</v>
      </c>
      <c r="N60" s="35">
        <f>G60*B8-O60</f>
        <v>0</v>
      </c>
      <c r="O60" s="110"/>
    </row>
    <row r="61">
      <c r="A61" s="104">
        <f>[1]Pay!A50</f>
        <v>615</v>
      </c>
      <c r="B61" s="7" t="str">
        <f>[1]Pay!B50</f>
        <v xml:space="preserve">J. Platt - F15</v>
      </c>
      <c r="C61" s="15"/>
      <c r="D61" s="107"/>
      <c r="E61" s="97"/>
      <c r="F61" s="97"/>
      <c r="G61" s="97"/>
      <c r="H61" s="108"/>
      <c r="I61" s="108"/>
      <c r="J61" s="108">
        <f>[1]Pay!D50</f>
        <v>27.48</v>
      </c>
      <c r="K61" s="132">
        <f>F61*B8-O61</f>
        <v>0</v>
      </c>
      <c r="L61" s="131" t="s">
        <v>70</v>
      </c>
      <c r="N61" s="35">
        <f>G61*B8-O61</f>
        <v>0</v>
      </c>
      <c r="O61" s="110"/>
    </row>
    <row r="62">
      <c r="A62" s="104" t="str">
        <f>[1]Pay!A51</f>
        <v>215</v>
      </c>
      <c r="B62" s="7" t="str">
        <f>[1]Pay!B51</f>
        <v xml:space="preserve">D.Zoda - F16</v>
      </c>
      <c r="C62" s="15"/>
      <c r="D62" s="107"/>
      <c r="E62" s="97"/>
      <c r="F62" s="97"/>
      <c r="G62" s="97"/>
      <c r="H62" s="108"/>
      <c r="I62" s="108"/>
      <c r="J62" s="108">
        <f>[1]Pay!D51</f>
        <v>27.48</v>
      </c>
      <c r="K62" s="132">
        <f>F62*B8-O62</f>
        <v>0</v>
      </c>
      <c r="L62" s="131" t="s">
        <v>70</v>
      </c>
      <c r="N62" s="35">
        <f>G62*B8-O62</f>
        <v>0</v>
      </c>
      <c r="O62" s="110"/>
    </row>
    <row r="63">
      <c r="A63" s="104" t="str">
        <f>[1]Pay!A52</f>
        <v>120</v>
      </c>
      <c r="B63" s="7" t="str">
        <f>[1]Pay!B52</f>
        <v xml:space="preserve">T. Elzey - F17</v>
      </c>
      <c r="C63" s="15"/>
      <c r="D63" s="107"/>
      <c r="E63" s="97"/>
      <c r="F63" s="97"/>
      <c r="G63" s="97"/>
      <c r="H63" s="108"/>
      <c r="I63" s="108"/>
      <c r="J63" s="108">
        <f>[1]Pay!D52</f>
        <v>27.48</v>
      </c>
      <c r="K63" s="132">
        <f>F63*B8-O63</f>
        <v>0</v>
      </c>
      <c r="L63" s="133" t="s">
        <v>70</v>
      </c>
      <c r="N63" s="35">
        <f>G63*B8-O63</f>
        <v>0</v>
      </c>
      <c r="O63" s="113"/>
    </row>
    <row r="64">
      <c r="A64" s="134">
        <f>[1]Pay!A53</f>
        <v>520</v>
      </c>
      <c r="B64" s="121" t="str">
        <f>[1]Pay!B53</f>
        <v xml:space="preserve">A. Hannie - F18</v>
      </c>
      <c r="C64" s="122"/>
      <c r="D64" s="37"/>
      <c r="E64" s="34"/>
      <c r="F64" s="34"/>
      <c r="G64" s="34"/>
      <c r="H64" s="108"/>
      <c r="I64" s="123"/>
      <c r="J64" s="123">
        <f>[1]Pay!D53</f>
        <v>27.48</v>
      </c>
      <c r="K64" s="124">
        <f>F64*B8-O64</f>
        <v>0</v>
      </c>
      <c r="L64" s="135" t="s">
        <v>70</v>
      </c>
      <c r="N64" s="35">
        <f>G64*B8-O64</f>
        <v>0</v>
      </c>
      <c r="O64" s="97"/>
    </row>
    <row r="65">
      <c r="A65" s="15"/>
      <c r="B65" s="15"/>
      <c r="C65" s="1"/>
      <c r="D65" s="95" t="s">
        <v>161</v>
      </c>
      <c r="E65" s="95" t="s">
        <v>162</v>
      </c>
      <c r="F65" s="95" t="s">
        <v>163</v>
      </c>
      <c r="G65" s="95" t="s">
        <v>164</v>
      </c>
      <c r="H65" s="136" t="s">
        <v>165</v>
      </c>
      <c r="I65" s="94"/>
      <c r="J65" s="95" t="s">
        <v>166</v>
      </c>
      <c r="K65" s="96" t="s">
        <v>167</v>
      </c>
      <c r="L65" s="95" t="s">
        <v>176</v>
      </c>
      <c r="N65">
        <f>SUM(K21:K64)</f>
        <v>0</v>
      </c>
      <c r="O65" s="94" t="s">
        <v>169</v>
      </c>
    </row>
    <row r="66">
      <c r="A66" s="15"/>
      <c r="B66" s="15"/>
      <c r="C66" s="1"/>
      <c r="D66" s="1"/>
      <c r="E66" s="137" t="s">
        <v>159</v>
      </c>
      <c r="F66" s="137"/>
      <c r="G66" s="137"/>
      <c r="H66" s="137"/>
      <c r="I66" s="2"/>
      <c r="J66" s="2"/>
      <c r="K66" s="1"/>
    </row>
    <row r="67">
      <c r="A67" s="138" t="s">
        <v>85</v>
      </c>
      <c r="B67" s="122">
        <f>B3</f>
        <v>0</v>
      </c>
      <c r="C67" s="139"/>
      <c r="D67" s="1"/>
      <c r="E67" s="94" t="s">
        <v>86</v>
      </c>
      <c r="F67" s="140">
        <f>D3</f>
        <v>0</v>
      </c>
      <c r="G67" s="139"/>
      <c r="H67" s="1"/>
      <c r="I67" s="94" t="s">
        <v>112</v>
      </c>
      <c r="J67" s="1"/>
      <c r="K67" s="141">
        <f>B8</f>
        <v>0</v>
      </c>
      <c r="L67" s="139"/>
      <c r="M67" s="139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2"/>
      <c r="B69" s="143">
        <v>26.109999999999999</v>
      </c>
      <c r="C69" s="144">
        <f>A69*B69*B8</f>
        <v>0</v>
      </c>
      <c r="D69" s="145"/>
      <c r="E69" s="1"/>
      <c r="F69" s="1"/>
      <c r="G69" s="1"/>
      <c r="H69" s="1"/>
      <c r="I69" s="1"/>
      <c r="J69" s="1"/>
      <c r="K69" s="1"/>
    </row>
    <row r="70">
      <c r="A70" s="146"/>
      <c r="B70" s="143">
        <v>23.399999999999999</v>
      </c>
      <c r="C70" s="144">
        <f>A70*B70*B8</f>
        <v>0</v>
      </c>
      <c r="D70" s="145"/>
      <c r="E70" s="1"/>
      <c r="F70" s="1"/>
      <c r="G70" s="94" t="s">
        <v>177</v>
      </c>
      <c r="H70" s="1"/>
      <c r="I70" s="141">
        <f>SUM(K58:K63)</f>
        <v>0</v>
      </c>
      <c r="J70" s="139"/>
      <c r="K70" s="1"/>
      <c r="L70" s="94" t="s">
        <v>178</v>
      </c>
      <c r="M70" s="1"/>
      <c r="N70" s="147">
        <f>25.15*I70</f>
        <v>0</v>
      </c>
      <c r="O70" s="147"/>
      <c r="P70" s="148"/>
      <c r="Q70" s="1"/>
    </row>
    <row r="71">
      <c r="A71" s="146"/>
      <c r="B71" s="143">
        <v>21.890000000000001</v>
      </c>
      <c r="C71" s="144">
        <f>A71*B71*B8</f>
        <v>0</v>
      </c>
      <c r="D71" s="14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6"/>
      <c r="B72" s="143">
        <v>20.41</v>
      </c>
      <c r="C72" s="144">
        <f>A72*B72*B8</f>
        <v>0</v>
      </c>
      <c r="D72" s="145"/>
      <c r="E72" s="1"/>
      <c r="F72" s="1"/>
      <c r="G72" s="94" t="s">
        <v>179</v>
      </c>
      <c r="H72" s="1"/>
      <c r="I72" s="141">
        <f>SUM(K21:K52)+K54+K55</f>
        <v>0</v>
      </c>
      <c r="J72" s="139"/>
      <c r="K72" s="1"/>
      <c r="L72" s="94" t="s">
        <v>178</v>
      </c>
      <c r="M72" s="1"/>
      <c r="N72" s="147">
        <f>SUM(J21:J55)</f>
        <v>0</v>
      </c>
      <c r="O72" s="147"/>
      <c r="P72" s="148"/>
      <c r="Q72" s="1"/>
    </row>
    <row r="73">
      <c r="A73" s="146"/>
      <c r="B73" s="143">
        <v>18.66</v>
      </c>
      <c r="C73" s="144">
        <f>A73*B73*B8</f>
        <v>0</v>
      </c>
      <c r="D73" s="14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6"/>
      <c r="B74" s="143">
        <v>16.449999999999999</v>
      </c>
      <c r="C74" s="144">
        <f>A74*B74*B8</f>
        <v>0</v>
      </c>
      <c r="D74" s="145"/>
      <c r="E74" s="1"/>
      <c r="F74" s="1"/>
      <c r="G74" s="1"/>
      <c r="H74" s="1"/>
      <c r="I74" s="1"/>
      <c r="J74" s="1"/>
      <c r="K74" s="94" t="s">
        <v>180</v>
      </c>
      <c r="L74" s="94"/>
      <c r="M74" s="1"/>
      <c r="N74" s="147">
        <f>N70+N72</f>
        <v>0</v>
      </c>
      <c r="O74" s="147"/>
      <c r="P74" s="148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39" customHeight="1">
      <c r="B77" s="14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"/>
    </row>
    <row r="78">
      <c r="G78" s="150" t="s">
        <v>181</v>
      </c>
      <c r="L78" s="1"/>
      <c r="M78" s="1"/>
      <c r="N78" s="1"/>
      <c r="O78" s="1"/>
      <c r="P78" s="1"/>
      <c r="Q78" s="1"/>
    </row>
    <row r="79" ht="26.25">
      <c r="A79" s="151" t="s">
        <v>182</v>
      </c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</row>
    <row r="81">
      <c r="A81" s="153" t="s">
        <v>184</v>
      </c>
      <c r="B81" s="153"/>
      <c r="C81" s="153"/>
      <c r="D81" s="153"/>
      <c r="E81" s="153"/>
      <c r="F81" s="153"/>
      <c r="G81" s="153"/>
      <c r="H81" s="153"/>
      <c r="I81" s="153"/>
      <c r="J81" s="153"/>
      <c r="K81" s="154"/>
      <c r="L81" s="154"/>
      <c r="M81" s="154"/>
      <c r="N81" s="154"/>
      <c r="O81" s="154"/>
      <c r="P81" s="154"/>
      <c r="Q81" s="154"/>
    </row>
    <row r="82">
      <c r="A82" s="155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7"/>
    </row>
    <row r="83">
      <c r="A83" s="158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60"/>
    </row>
    <row r="84">
      <c r="A84" s="153" t="s">
        <v>186</v>
      </c>
      <c r="B84" s="153"/>
      <c r="C84" s="153"/>
      <c r="D84" s="153"/>
      <c r="E84" s="153"/>
    </row>
    <row r="85">
      <c r="A85" s="155">
        <f>B7</f>
        <v>0</v>
      </c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7"/>
    </row>
    <row r="86">
      <c r="A86" s="158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60"/>
    </row>
    <row r="87">
      <c r="A87" s="153" t="s">
        <v>188</v>
      </c>
      <c r="B87" s="153"/>
      <c r="C87" s="153"/>
      <c r="D87" s="153"/>
      <c r="E87" s="153"/>
      <c r="F87" s="153"/>
      <c r="G87" s="153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5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7"/>
    </row>
    <row r="89">
      <c r="A89" s="158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60"/>
    </row>
    <row r="90">
      <c r="A90" s="153" t="s">
        <v>297</v>
      </c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</row>
    <row r="91">
      <c r="A91" s="155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7"/>
    </row>
    <row r="92">
      <c r="A92" s="158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60"/>
    </row>
    <row r="93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</row>
    <row r="94">
      <c r="A94" s="153" t="s">
        <v>192</v>
      </c>
      <c r="B94" s="153"/>
      <c r="C94" s="153"/>
      <c r="D94" s="153"/>
      <c r="E94" s="153"/>
      <c r="F94" s="153"/>
      <c r="G94" s="153"/>
      <c r="H94" s="153"/>
      <c r="I94" s="153"/>
      <c r="J94" s="38"/>
      <c r="K94" s="38"/>
      <c r="L94" s="38"/>
      <c r="M94" s="38"/>
      <c r="N94" s="38"/>
      <c r="O94" s="38"/>
      <c r="P94" s="38"/>
      <c r="Q94" s="38"/>
    </row>
    <row r="95">
      <c r="A95" s="155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7"/>
    </row>
    <row r="96">
      <c r="A96" s="158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60"/>
    </row>
    <row r="97">
      <c r="A97" s="153" t="s">
        <v>194</v>
      </c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</row>
    <row r="98">
      <c r="A98" s="155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7"/>
    </row>
    <row r="99">
      <c r="A99" s="158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60"/>
    </row>
    <row r="100" ht="15.75">
      <c r="A100" s="162" t="s">
        <v>195</v>
      </c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</row>
    <row r="129" ht="15.75">
      <c r="A129" s="163" t="s">
        <v>196</v>
      </c>
      <c r="B129" s="163"/>
      <c r="C129" s="163"/>
      <c r="D129" s="154" t="s">
        <v>197</v>
      </c>
      <c r="E129" s="127"/>
      <c r="F129" s="127"/>
      <c r="G129" s="164" t="s">
        <v>198</v>
      </c>
      <c r="H129" s="164"/>
      <c r="I129" s="127"/>
      <c r="J129" s="127"/>
      <c r="K129" s="164" t="s">
        <v>199</v>
      </c>
      <c r="L129" s="164"/>
      <c r="M129" s="164"/>
      <c r="N129" s="164"/>
      <c r="O129" s="164"/>
      <c r="P129" s="127"/>
      <c r="Q129" s="127"/>
    </row>
    <row r="130" ht="15.75">
      <c r="A130" s="163" t="s">
        <v>200</v>
      </c>
      <c r="B130" s="163"/>
      <c r="C130" s="163"/>
      <c r="D130" s="154" t="s">
        <v>197</v>
      </c>
      <c r="E130" s="127"/>
      <c r="F130" s="127"/>
      <c r="G130" s="164" t="s">
        <v>198</v>
      </c>
      <c r="H130" s="164"/>
      <c r="I130" s="127"/>
      <c r="J130" s="127"/>
      <c r="K130" s="164" t="s">
        <v>199</v>
      </c>
      <c r="L130" s="164"/>
      <c r="M130" s="164"/>
      <c r="N130" s="164"/>
      <c r="O130" s="164"/>
      <c r="P130" s="127"/>
      <c r="Q130" s="127"/>
    </row>
    <row r="131" ht="363.60000000000002" customHeight="1">
      <c r="A131" s="212" t="s">
        <v>298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</row>
    <row r="132" ht="31.899999999999999" customHeight="1">
      <c r="A132" s="213" t="s">
        <v>298</v>
      </c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3"/>
      <c r="P132" s="213"/>
      <c r="Q132" s="213"/>
      <c r="R132" s="213"/>
    </row>
    <row r="133">
      <c r="A133" s="153" t="s">
        <v>299</v>
      </c>
      <c r="B133" s="153"/>
      <c r="C133" s="182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4"/>
    </row>
    <row r="134">
      <c r="A134" s="153"/>
      <c r="B134" s="153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</row>
    <row r="135">
      <c r="A135" s="153" t="s">
        <v>300</v>
      </c>
      <c r="B135" s="153"/>
      <c r="C135" s="182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4"/>
    </row>
    <row r="136">
      <c r="A136" s="153"/>
      <c r="B136" s="153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</row>
    <row r="137">
      <c r="A137" s="153" t="s">
        <v>301</v>
      </c>
      <c r="B137" s="153"/>
      <c r="C137" s="153"/>
      <c r="D137" s="153"/>
      <c r="E137" s="182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4"/>
    </row>
    <row r="138">
      <c r="A138" s="153"/>
      <c r="B138" s="153"/>
      <c r="C138" s="153"/>
      <c r="D138" s="153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</row>
    <row r="139">
      <c r="A139" s="153" t="s">
        <v>302</v>
      </c>
      <c r="B139" s="153"/>
      <c r="C139" s="153"/>
      <c r="D139" s="153"/>
      <c r="E139" s="153"/>
      <c r="F139" s="153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</row>
    <row r="140">
      <c r="A140" s="155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7"/>
    </row>
    <row r="141">
      <c r="A141" s="158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60"/>
    </row>
    <row r="142">
      <c r="A142" s="192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</row>
    <row r="143">
      <c r="A143" s="153" t="s">
        <v>303</v>
      </c>
      <c r="B143" s="153"/>
      <c r="C143" s="153"/>
      <c r="D143" s="153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</row>
    <row r="144">
      <c r="A144" s="155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7"/>
    </row>
    <row r="145">
      <c r="A145" s="158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60"/>
    </row>
    <row r="146">
      <c r="A146" s="192"/>
      <c r="B146" s="192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</row>
    <row r="147">
      <c r="A147" s="153" t="s">
        <v>304</v>
      </c>
      <c r="B147" s="153"/>
      <c r="C147" s="182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4"/>
    </row>
    <row r="148">
      <c r="A148" s="153"/>
      <c r="B148" s="153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</row>
    <row r="149">
      <c r="A149" s="153" t="s">
        <v>305</v>
      </c>
      <c r="B149" s="153"/>
      <c r="C149" s="153"/>
      <c r="D149" s="182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4"/>
    </row>
    <row r="150">
      <c r="A150" s="153"/>
      <c r="B150" s="153"/>
      <c r="C150" s="153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</row>
    <row r="151">
      <c r="A151" s="153" t="s">
        <v>306</v>
      </c>
      <c r="B151" s="153"/>
      <c r="C151" s="153"/>
      <c r="D151" s="182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4"/>
    </row>
    <row r="152">
      <c r="A152" s="153"/>
      <c r="B152" s="153"/>
      <c r="C152" s="153"/>
      <c r="D152" s="192"/>
      <c r="E152" s="193"/>
      <c r="F152" s="193"/>
      <c r="G152" s="193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</row>
    <row r="153">
      <c r="A153" s="153" t="s">
        <v>307</v>
      </c>
      <c r="B153" s="153"/>
      <c r="C153" s="153"/>
      <c r="D153" s="153"/>
      <c r="E153" s="214"/>
      <c r="F153" s="215"/>
      <c r="G153" s="216"/>
      <c r="H153" s="164" t="s">
        <v>308</v>
      </c>
      <c r="I153" s="164"/>
      <c r="J153" s="164"/>
      <c r="K153" s="182"/>
      <c r="L153" s="183"/>
      <c r="M153" s="183"/>
      <c r="N153" s="183"/>
      <c r="O153" s="183"/>
      <c r="P153" s="183"/>
      <c r="Q153" s="183"/>
      <c r="R153" s="184"/>
    </row>
    <row r="154">
      <c r="A154" s="153"/>
      <c r="B154" s="153"/>
      <c r="C154" s="153"/>
      <c r="D154" s="153"/>
      <c r="E154" s="192"/>
      <c r="F154" s="192"/>
      <c r="G154" s="192"/>
      <c r="H154" s="153"/>
      <c r="I154" s="153"/>
      <c r="J154" s="153"/>
      <c r="K154" s="192"/>
      <c r="L154" s="192"/>
      <c r="M154" s="192"/>
      <c r="N154" s="192"/>
      <c r="O154" s="192"/>
      <c r="P154" s="192"/>
      <c r="Q154" s="192"/>
    </row>
    <row r="155">
      <c r="A155" s="153" t="s">
        <v>309</v>
      </c>
      <c r="B155" s="153"/>
      <c r="C155" s="153"/>
      <c r="D155" s="153"/>
      <c r="E155" s="182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4"/>
    </row>
    <row r="156">
      <c r="A156" s="153"/>
      <c r="B156" s="153"/>
      <c r="C156" s="153"/>
      <c r="D156" s="153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</row>
    <row r="157">
      <c r="A157" s="153"/>
      <c r="B157" s="153"/>
      <c r="C157" s="153"/>
      <c r="D157" s="153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</row>
    <row r="158">
      <c r="A158" s="153" t="s">
        <v>310</v>
      </c>
      <c r="B158" s="153"/>
      <c r="C158" s="153"/>
      <c r="D158" s="182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4"/>
    </row>
    <row r="159">
      <c r="A159" s="153"/>
      <c r="B159" s="153"/>
      <c r="C159" s="153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</row>
    <row r="160">
      <c r="A160" s="153" t="s">
        <v>311</v>
      </c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56"/>
      <c r="M160" s="56"/>
      <c r="N160" s="56"/>
      <c r="O160" s="56"/>
      <c r="P160" s="56"/>
      <c r="Q160" s="56"/>
    </row>
    <row r="161">
      <c r="A161" s="155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7"/>
    </row>
    <row r="162">
      <c r="A162" s="158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60"/>
    </row>
    <row r="163">
      <c r="A163" s="192"/>
      <c r="B163" s="192"/>
      <c r="C163" s="192"/>
      <c r="D163" s="192"/>
      <c r="E163" s="193"/>
      <c r="F163" s="193"/>
      <c r="G163" s="193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</row>
    <row r="164">
      <c r="A164" s="153" t="s">
        <v>312</v>
      </c>
      <c r="B164" s="153"/>
      <c r="C164" s="153"/>
      <c r="D164" s="153"/>
      <c r="E164" s="214"/>
      <c r="F164" s="215"/>
      <c r="G164" s="216"/>
      <c r="H164" s="153" t="s">
        <v>313</v>
      </c>
      <c r="I164" s="153"/>
      <c r="J164" s="153"/>
      <c r="K164" s="153"/>
      <c r="L164" s="153"/>
      <c r="M164" s="182"/>
      <c r="N164" s="183"/>
      <c r="O164" s="183"/>
      <c r="P164" s="183"/>
      <c r="Q164" s="183"/>
      <c r="R164" s="184"/>
    </row>
    <row r="165">
      <c r="A165" s="153"/>
      <c r="B165" s="153"/>
      <c r="C165" s="153"/>
      <c r="D165" s="153"/>
      <c r="E165" s="192"/>
      <c r="F165" s="192"/>
      <c r="G165" s="192"/>
      <c r="H165" s="153"/>
      <c r="I165" s="153"/>
      <c r="J165" s="153"/>
      <c r="K165" s="153"/>
      <c r="L165" s="153"/>
      <c r="M165" s="192"/>
      <c r="N165" s="192"/>
      <c r="O165" s="192"/>
      <c r="P165" s="192"/>
      <c r="Q165" s="192"/>
    </row>
    <row r="166">
      <c r="A166" s="153" t="s">
        <v>314</v>
      </c>
      <c r="B166" s="56"/>
      <c r="C166" s="56"/>
      <c r="D166" s="56"/>
      <c r="E166" s="56"/>
      <c r="F166" s="56"/>
      <c r="G166" s="56"/>
      <c r="H166" s="56"/>
      <c r="I166" s="56"/>
      <c r="J166" s="56"/>
      <c r="K166" s="182"/>
      <c r="L166" s="183"/>
      <c r="M166" s="183"/>
      <c r="N166" s="183"/>
      <c r="O166" s="183"/>
      <c r="P166" s="183"/>
      <c r="Q166" s="183"/>
      <c r="R166" s="184"/>
    </row>
    <row r="167">
      <c r="A167" s="153"/>
      <c r="B167" s="56"/>
      <c r="C167" s="56"/>
      <c r="D167" s="56"/>
      <c r="E167" s="56"/>
      <c r="F167" s="56"/>
      <c r="G167" s="56"/>
      <c r="H167" s="56"/>
      <c r="I167" s="56"/>
      <c r="J167" s="56"/>
      <c r="K167" s="192"/>
      <c r="L167" s="192"/>
      <c r="M167" s="192"/>
      <c r="N167" s="192"/>
      <c r="O167" s="193"/>
      <c r="P167" s="193"/>
      <c r="Q167" s="193"/>
    </row>
    <row r="168">
      <c r="A168" s="153" t="s">
        <v>315</v>
      </c>
      <c r="B168" s="153"/>
      <c r="C168" s="214"/>
      <c r="D168" s="215"/>
      <c r="E168" s="216"/>
      <c r="F168" s="153" t="s">
        <v>316</v>
      </c>
      <c r="G168" s="153"/>
      <c r="H168" s="214"/>
      <c r="I168" s="215"/>
      <c r="J168" s="216"/>
      <c r="K168" s="153" t="s">
        <v>317</v>
      </c>
      <c r="L168" s="153"/>
      <c r="M168" s="153"/>
      <c r="N168" s="153"/>
      <c r="O168" s="214"/>
      <c r="P168" s="215"/>
      <c r="Q168" s="216"/>
    </row>
    <row r="169">
      <c r="A169" s="153"/>
      <c r="B169" s="153"/>
      <c r="C169" s="192"/>
      <c r="D169" s="215"/>
      <c r="E169" s="215"/>
      <c r="F169" s="153"/>
      <c r="G169" s="153"/>
      <c r="H169" s="215"/>
      <c r="I169" s="192"/>
      <c r="J169" s="192"/>
      <c r="K169" s="153"/>
      <c r="L169" s="153"/>
      <c r="M169" s="153"/>
      <c r="N169" s="153"/>
      <c r="O169" s="192"/>
      <c r="P169" s="192"/>
      <c r="Q169" s="192"/>
    </row>
    <row r="170">
      <c r="A170" s="153" t="s">
        <v>318</v>
      </c>
      <c r="B170" s="153"/>
      <c r="C170" s="153"/>
      <c r="D170" s="214"/>
      <c r="E170" s="215"/>
      <c r="F170" s="215"/>
      <c r="G170" s="215"/>
      <c r="H170" s="216"/>
      <c r="I170" s="56"/>
      <c r="J170" s="56"/>
      <c r="K170" s="56"/>
      <c r="L170" s="56"/>
      <c r="M170" s="56"/>
      <c r="N170" s="56"/>
      <c r="O170" s="56"/>
      <c r="P170" s="56"/>
      <c r="Q170" s="56"/>
    </row>
    <row r="171">
      <c r="A171" s="153"/>
      <c r="B171" s="153"/>
      <c r="C171" s="153"/>
      <c r="D171" s="192"/>
      <c r="E171" s="192"/>
      <c r="F171" s="192"/>
      <c r="G171" s="192"/>
      <c r="H171" s="192"/>
      <c r="I171" s="56"/>
      <c r="J171" s="56"/>
      <c r="K171" s="56"/>
      <c r="L171" s="56"/>
      <c r="M171" s="56"/>
      <c r="N171" s="56"/>
      <c r="O171" s="56"/>
      <c r="P171" s="56"/>
      <c r="Q171" s="56"/>
    </row>
    <row r="172">
      <c r="A172" s="153"/>
      <c r="B172" s="153"/>
      <c r="C172" s="153"/>
      <c r="D172" s="192"/>
      <c r="E172" s="192"/>
      <c r="F172" s="192"/>
      <c r="G172" s="192"/>
      <c r="H172" s="192"/>
      <c r="I172" s="56"/>
      <c r="J172" s="56"/>
      <c r="K172" s="56"/>
      <c r="L172" s="56"/>
      <c r="M172" s="56"/>
      <c r="N172" s="56"/>
      <c r="O172" s="56"/>
      <c r="P172" s="56"/>
      <c r="Q172" s="56"/>
    </row>
    <row r="173" ht="77.450000000000003" customHeight="1">
      <c r="A173" s="153"/>
      <c r="B173" s="153"/>
      <c r="C173" s="153"/>
      <c r="D173" s="192"/>
      <c r="E173" s="192"/>
      <c r="F173" s="192"/>
      <c r="G173" s="192"/>
      <c r="H173" s="192"/>
      <c r="I173" s="56"/>
      <c r="J173" s="56"/>
      <c r="K173" s="56"/>
      <c r="L173" s="56"/>
      <c r="M173" s="56"/>
      <c r="N173" s="56"/>
      <c r="O173" s="56"/>
      <c r="P173" s="56"/>
      <c r="Q173" s="56"/>
    </row>
    <row r="174" ht="409.14999999999998" customHeight="1">
      <c r="A174" s="212" t="s">
        <v>298</v>
      </c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</row>
    <row r="175" ht="23.25">
      <c r="A175" s="152" t="s">
        <v>201</v>
      </c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</row>
    <row r="177">
      <c r="A177" s="153" t="s">
        <v>202</v>
      </c>
      <c r="B177" s="153"/>
      <c r="C177" s="153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</row>
    <row r="179">
      <c r="A179" s="165" t="s">
        <v>203</v>
      </c>
      <c r="B179" s="165"/>
      <c r="C179" s="165"/>
      <c r="D179" s="166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67"/>
    </row>
    <row r="180">
      <c r="A180" s="56"/>
      <c r="B180" s="56"/>
      <c r="C180" s="56"/>
      <c r="D180" s="16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169"/>
    </row>
    <row r="181">
      <c r="A181" s="56"/>
      <c r="B181" s="56"/>
      <c r="C181" s="56"/>
      <c r="D181" s="170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71"/>
    </row>
    <row r="182">
      <c r="A182" s="165" t="s">
        <v>204</v>
      </c>
      <c r="B182" s="165"/>
      <c r="C182" s="165"/>
      <c r="D182" s="166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67"/>
    </row>
    <row r="183">
      <c r="A183" s="56"/>
      <c r="B183" s="56"/>
      <c r="C183" s="56"/>
      <c r="D183" s="16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169"/>
    </row>
    <row r="184">
      <c r="A184" s="56"/>
      <c r="B184" s="56"/>
      <c r="C184" s="56"/>
      <c r="D184" s="16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9"/>
    </row>
    <row r="185">
      <c r="A185" s="56"/>
      <c r="B185" s="56"/>
      <c r="C185" s="56"/>
      <c r="D185" s="16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169"/>
    </row>
    <row r="186">
      <c r="A186" s="56"/>
      <c r="B186" s="56"/>
      <c r="C186" s="56"/>
      <c r="D186" s="16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169"/>
    </row>
    <row r="187">
      <c r="A187" s="56"/>
      <c r="B187" s="56"/>
      <c r="C187" s="56"/>
      <c r="D187" s="16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9"/>
    </row>
    <row r="188">
      <c r="A188" s="56"/>
      <c r="B188" s="56"/>
      <c r="C188" s="56"/>
      <c r="D188" s="16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9"/>
    </row>
    <row r="189">
      <c r="A189" s="56"/>
      <c r="B189" s="56"/>
      <c r="C189" s="56"/>
      <c r="D189" s="170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71"/>
    </row>
    <row r="190">
      <c r="A190" s="56"/>
      <c r="B190" s="56"/>
      <c r="C190" s="5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>
      <c r="A191" s="153" t="s">
        <v>205</v>
      </c>
      <c r="B191" s="153"/>
      <c r="C191" s="153"/>
      <c r="D191" s="166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67"/>
    </row>
    <row r="192">
      <c r="A192" s="56"/>
      <c r="B192" s="56"/>
      <c r="C192" s="56"/>
      <c r="D192" s="16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9"/>
    </row>
    <row r="193">
      <c r="A193" s="56"/>
      <c r="B193" s="56"/>
      <c r="C193" s="56"/>
      <c r="D193" s="170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71"/>
    </row>
    <row r="194">
      <c r="A194" s="165" t="s">
        <v>204</v>
      </c>
      <c r="B194" s="165"/>
      <c r="C194" s="165"/>
      <c r="D194" s="166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67"/>
    </row>
    <row r="195">
      <c r="A195" s="56"/>
      <c r="B195" s="56"/>
      <c r="C195" s="56"/>
      <c r="D195" s="16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169"/>
    </row>
    <row r="196">
      <c r="A196" s="56"/>
      <c r="B196" s="56"/>
      <c r="C196" s="56"/>
      <c r="D196" s="16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9"/>
    </row>
    <row r="197">
      <c r="A197" s="56"/>
      <c r="B197" s="56"/>
      <c r="C197" s="56"/>
      <c r="D197" s="16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169"/>
    </row>
    <row r="198">
      <c r="A198" s="56"/>
      <c r="B198" s="56"/>
      <c r="C198" s="56"/>
      <c r="D198" s="16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169"/>
    </row>
    <row r="199">
      <c r="A199" s="56"/>
      <c r="B199" s="56"/>
      <c r="C199" s="56"/>
      <c r="D199" s="16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9"/>
    </row>
    <row r="200">
      <c r="A200" s="56"/>
      <c r="B200" s="56"/>
      <c r="C200" s="56"/>
      <c r="D200" s="16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9"/>
    </row>
    <row r="201">
      <c r="A201" s="56"/>
      <c r="B201" s="56"/>
      <c r="C201" s="56"/>
      <c r="D201" s="170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71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</row>
    <row r="248" ht="36">
      <c r="A248" s="217" t="s">
        <v>201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</row>
    <row r="252">
      <c r="A252" s="212" t="s">
        <v>298</v>
      </c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</row>
    <row r="253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</row>
  </sheetData>
  <mergeCells count="170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A133:B133"/>
    <mergeCell ref="C133:R133"/>
    <mergeCell ref="A135:B135"/>
    <mergeCell ref="C135:R135"/>
    <mergeCell ref="A137:D137"/>
    <mergeCell ref="E137:R137"/>
    <mergeCell ref="A139:F139"/>
    <mergeCell ref="A140:R141"/>
    <mergeCell ref="A143:D143"/>
    <mergeCell ref="A144:R145"/>
    <mergeCell ref="A147:B147"/>
    <mergeCell ref="C147:R147"/>
    <mergeCell ref="A149:C149"/>
    <mergeCell ref="D149:R149"/>
    <mergeCell ref="A151:C151"/>
    <mergeCell ref="D151:R151"/>
    <mergeCell ref="A153:D153"/>
    <mergeCell ref="E153:G153"/>
    <mergeCell ref="H153:J153"/>
    <mergeCell ref="K153:R153"/>
    <mergeCell ref="A155:D155"/>
    <mergeCell ref="E155:R155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K166:R166"/>
    <mergeCell ref="A168:B168"/>
    <mergeCell ref="C168:E168"/>
    <mergeCell ref="F168:G168"/>
    <mergeCell ref="H168:J168"/>
    <mergeCell ref="K168:N168"/>
    <mergeCell ref="O168:Q168"/>
    <mergeCell ref="A170:C170"/>
    <mergeCell ref="D170:H170"/>
    <mergeCell ref="A174:R174"/>
    <mergeCell ref="A175:R175"/>
    <mergeCell ref="A177:C177"/>
    <mergeCell ref="A179:C179"/>
    <mergeCell ref="D179:R181"/>
    <mergeCell ref="A182:C182"/>
    <mergeCell ref="D182:R189"/>
    <mergeCell ref="A191:C191"/>
    <mergeCell ref="D191:R193"/>
    <mergeCell ref="A194:C194"/>
    <mergeCell ref="D194:R201"/>
    <mergeCell ref="A248:R248"/>
    <mergeCell ref="A252:R253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30" activeCellId="0" sqref="K30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174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1"/>
      <c r="Q3" s="41"/>
      <c r="R3" s="15" t="s">
        <v>92</v>
      </c>
    </row>
    <row r="4" ht="15.75">
      <c r="A4" s="1"/>
      <c r="B4" s="42" t="s">
        <v>93</v>
      </c>
      <c r="C4" s="42"/>
      <c r="D4" s="42"/>
      <c r="E4" s="43" t="s">
        <v>94</v>
      </c>
      <c r="F4" s="44"/>
      <c r="G4" s="43" t="s">
        <v>95</v>
      </c>
      <c r="H4" s="44"/>
      <c r="I4" s="1"/>
      <c r="J4" s="1"/>
      <c r="K4" s="1"/>
      <c r="N4" s="39" t="s">
        <v>96</v>
      </c>
      <c r="O4" s="45"/>
      <c r="Q4" s="45"/>
      <c r="R4" s="46" t="s">
        <v>97</v>
      </c>
    </row>
    <row r="5" ht="15.75">
      <c r="A5" s="1" t="s">
        <v>98</v>
      </c>
      <c r="B5" s="47"/>
      <c r="C5" s="35" t="s">
        <v>99</v>
      </c>
      <c r="D5" s="47"/>
      <c r="E5" s="48" t="s">
        <v>100</v>
      </c>
      <c r="F5" s="47"/>
      <c r="G5" s="48" t="s">
        <v>101</v>
      </c>
      <c r="H5" s="47"/>
      <c r="I5" s="35" t="s">
        <v>102</v>
      </c>
      <c r="J5" s="47"/>
      <c r="K5" s="48" t="s">
        <v>103</v>
      </c>
      <c r="L5" s="49"/>
      <c r="N5" s="39" t="s">
        <v>104</v>
      </c>
      <c r="O5" s="45"/>
      <c r="Q5" s="45"/>
      <c r="R5" s="46" t="s">
        <v>105</v>
      </c>
    </row>
    <row r="6" ht="15.75">
      <c r="A6" s="42" t="s">
        <v>106</v>
      </c>
      <c r="B6" s="42"/>
      <c r="C6" s="42"/>
      <c r="D6" s="42"/>
      <c r="E6" s="43" t="s">
        <v>94</v>
      </c>
      <c r="F6" s="44"/>
      <c r="G6" s="43" t="s">
        <v>95</v>
      </c>
      <c r="H6" s="44"/>
      <c r="K6" s="51"/>
      <c r="L6" s="52"/>
      <c r="N6" s="39" t="s">
        <v>107</v>
      </c>
      <c r="O6" s="45"/>
      <c r="Q6" s="45"/>
      <c r="R6" s="46" t="s">
        <v>108</v>
      </c>
    </row>
    <row r="7" ht="15.75">
      <c r="A7" s="1" t="s">
        <v>109</v>
      </c>
      <c r="B7" s="34"/>
      <c r="C7" s="54"/>
      <c r="D7" s="54"/>
      <c r="E7" s="54"/>
      <c r="F7" s="54"/>
      <c r="G7" s="54"/>
      <c r="H7" s="54"/>
      <c r="I7" s="54"/>
      <c r="J7" s="54"/>
      <c r="K7" s="54"/>
      <c r="L7" s="54"/>
      <c r="N7" s="55" t="s">
        <v>111</v>
      </c>
      <c r="O7" s="38"/>
      <c r="P7" s="56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7"/>
      <c r="P8" s="39">
        <v>901</v>
      </c>
      <c r="Q8" s="57"/>
    </row>
    <row r="9" ht="15.75">
      <c r="A9" s="58"/>
      <c r="B9" s="58"/>
      <c r="C9" s="59"/>
      <c r="D9" s="59"/>
      <c r="E9" s="59"/>
      <c r="F9" s="59"/>
      <c r="G9" s="59"/>
      <c r="H9" s="59"/>
      <c r="I9" s="59"/>
      <c r="J9" s="59"/>
      <c r="K9" s="59"/>
      <c r="L9" s="58"/>
      <c r="M9" s="58"/>
      <c r="N9" s="58"/>
      <c r="O9" s="58"/>
      <c r="P9" s="58"/>
      <c r="Q9" s="58"/>
    </row>
    <row r="10" ht="16.5">
      <c r="A10" s="60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61" t="s">
        <v>115</v>
      </c>
      <c r="L10" s="61"/>
      <c r="R10" s="62"/>
    </row>
    <row r="11" ht="15.75">
      <c r="A11" s="69" t="s">
        <v>116</v>
      </c>
      <c r="B11" s="69" t="s">
        <v>117</v>
      </c>
      <c r="C11" s="69" t="s">
        <v>118</v>
      </c>
      <c r="D11" s="69" t="s">
        <v>119</v>
      </c>
      <c r="E11" s="1"/>
      <c r="F11" s="65" t="s">
        <v>120</v>
      </c>
      <c r="G11" s="66"/>
      <c r="H11" s="67"/>
      <c r="I11" s="68" t="s">
        <v>121</v>
      </c>
      <c r="J11" s="68" t="s">
        <v>122</v>
      </c>
      <c r="L11" s="65" t="s">
        <v>123</v>
      </c>
      <c r="M11" s="66"/>
      <c r="N11" s="67"/>
      <c r="O11" s="68" t="s">
        <v>121</v>
      </c>
      <c r="P11" s="68" t="s">
        <v>122</v>
      </c>
    </row>
    <row r="12" ht="15.75">
      <c r="A12" s="69" t="s">
        <v>124</v>
      </c>
      <c r="B12" s="69" t="s">
        <v>125</v>
      </c>
      <c r="C12" s="70" t="s">
        <v>126</v>
      </c>
      <c r="D12" s="70" t="s">
        <v>127</v>
      </c>
      <c r="E12" s="1"/>
      <c r="F12" s="71" t="s">
        <v>128</v>
      </c>
      <c r="G12" s="71"/>
      <c r="H12" s="72">
        <v>90002</v>
      </c>
      <c r="I12" s="73"/>
      <c r="J12" s="73"/>
      <c r="L12" s="71" t="s">
        <v>129</v>
      </c>
      <c r="M12" s="71"/>
      <c r="N12" s="74">
        <v>90003</v>
      </c>
      <c r="O12" s="73"/>
      <c r="P12" s="73"/>
    </row>
    <row r="13" ht="15.75">
      <c r="A13" s="69" t="s">
        <v>130</v>
      </c>
      <c r="B13" s="69" t="s">
        <v>131</v>
      </c>
      <c r="C13" s="69" t="s">
        <v>132</v>
      </c>
      <c r="D13" s="69" t="s">
        <v>133</v>
      </c>
      <c r="E13" s="1"/>
      <c r="F13" s="71" t="s">
        <v>134</v>
      </c>
      <c r="G13" s="71"/>
      <c r="H13" s="72">
        <v>90004</v>
      </c>
      <c r="I13" s="73"/>
      <c r="J13" s="73"/>
      <c r="L13" s="71" t="s">
        <v>135</v>
      </c>
      <c r="M13" s="71"/>
      <c r="N13" s="74">
        <v>90006</v>
      </c>
      <c r="O13" s="73"/>
      <c r="P13" s="73"/>
    </row>
    <row r="14" ht="15.75">
      <c r="A14" s="69" t="s">
        <v>136</v>
      </c>
      <c r="B14" s="69" t="s">
        <v>137</v>
      </c>
      <c r="C14" s="69" t="s">
        <v>138</v>
      </c>
      <c r="D14" s="69"/>
      <c r="E14" s="1"/>
      <c r="F14" s="71" t="s">
        <v>139</v>
      </c>
      <c r="G14" s="71"/>
      <c r="H14" s="72">
        <v>90005</v>
      </c>
      <c r="I14" s="73"/>
      <c r="J14" s="73"/>
      <c r="L14" s="71" t="s">
        <v>140</v>
      </c>
      <c r="M14" s="71"/>
      <c r="N14" s="74" t="s">
        <v>141</v>
      </c>
      <c r="O14" s="73"/>
      <c r="P14" s="73"/>
    </row>
    <row r="15" ht="15.75">
      <c r="A15" s="60" t="s">
        <v>142</v>
      </c>
      <c r="B15" s="38"/>
      <c r="C15" s="38"/>
      <c r="D15" s="38"/>
      <c r="E15" s="1"/>
      <c r="F15" s="71" t="s">
        <v>143</v>
      </c>
      <c r="G15" s="71"/>
      <c r="H15" s="74" t="s">
        <v>144</v>
      </c>
      <c r="I15" s="73"/>
      <c r="J15" s="73"/>
      <c r="L15" s="71" t="s">
        <v>145</v>
      </c>
      <c r="M15" s="71"/>
      <c r="N15" s="74" t="s">
        <v>146</v>
      </c>
      <c r="O15" s="73"/>
      <c r="P15" s="73"/>
    </row>
    <row r="16" ht="15.75">
      <c r="A16" s="175" t="s">
        <v>147</v>
      </c>
      <c r="B16" s="176"/>
      <c r="C16" s="177" t="s">
        <v>148</v>
      </c>
      <c r="D16" s="178"/>
      <c r="E16" s="1"/>
      <c r="F16" s="71" t="s">
        <v>149</v>
      </c>
      <c r="G16" s="71"/>
      <c r="H16" s="74" t="s">
        <v>150</v>
      </c>
      <c r="I16" s="73"/>
      <c r="J16" s="73"/>
      <c r="L16" s="71" t="s">
        <v>151</v>
      </c>
      <c r="M16" s="71"/>
      <c r="N16" s="74" t="s">
        <v>152</v>
      </c>
      <c r="O16" s="73"/>
      <c r="P16" s="73"/>
    </row>
    <row r="17" ht="15.75">
      <c r="A17" s="79" t="s">
        <v>153</v>
      </c>
      <c r="B17" s="80"/>
      <c r="C17" s="81" t="s">
        <v>153</v>
      </c>
      <c r="D17" s="82"/>
      <c r="E17" s="1"/>
      <c r="F17" s="71" t="s">
        <v>154</v>
      </c>
      <c r="G17" s="71"/>
      <c r="H17" s="74" t="s">
        <v>155</v>
      </c>
      <c r="I17" s="73"/>
      <c r="J17" s="73"/>
      <c r="L17" s="71" t="s">
        <v>156</v>
      </c>
      <c r="M17" s="71"/>
      <c r="N17" s="74" t="s">
        <v>157</v>
      </c>
      <c r="O17" s="73"/>
      <c r="P17" s="73"/>
    </row>
    <row r="18">
      <c r="A18" s="79" t="s">
        <v>158</v>
      </c>
      <c r="B18" s="80"/>
      <c r="C18" s="83" t="s">
        <v>158</v>
      </c>
      <c r="D18" s="82"/>
      <c r="E18" s="1"/>
      <c r="F18" s="1"/>
      <c r="I18" s="84"/>
      <c r="J18" s="85"/>
      <c r="P18" s="86"/>
    </row>
    <row r="19" ht="15.75">
      <c r="A19" s="87" t="s">
        <v>159</v>
      </c>
      <c r="B19" s="88"/>
      <c r="C19" s="88"/>
      <c r="D19" s="89"/>
      <c r="E19" s="90" t="s">
        <v>159</v>
      </c>
      <c r="F19" s="90"/>
      <c r="G19" s="90"/>
      <c r="H19" s="90"/>
      <c r="I19" s="91"/>
      <c r="J19" s="92"/>
      <c r="K19" s="58"/>
      <c r="L19" s="58"/>
      <c r="M19" s="58"/>
      <c r="N19" s="58"/>
      <c r="O19" s="58"/>
      <c r="P19" s="93"/>
      <c r="Q19" s="58"/>
    </row>
    <row r="20" ht="15.75">
      <c r="A20" s="94" t="s">
        <v>160</v>
      </c>
      <c r="B20" s="95"/>
      <c r="C20" s="95"/>
      <c r="D20" s="95" t="s">
        <v>161</v>
      </c>
      <c r="E20" s="95" t="s">
        <v>162</v>
      </c>
      <c r="F20" s="95" t="s">
        <v>163</v>
      </c>
      <c r="G20" s="95" t="s">
        <v>164</v>
      </c>
      <c r="H20" s="95" t="s">
        <v>165</v>
      </c>
      <c r="I20" s="95"/>
      <c r="J20" s="95" t="s">
        <v>166</v>
      </c>
      <c r="K20" s="96" t="s">
        <v>167</v>
      </c>
      <c r="L20" s="95" t="s">
        <v>168</v>
      </c>
      <c r="M20" s="97"/>
      <c r="N20" s="97"/>
      <c r="O20" s="95" t="s">
        <v>169</v>
      </c>
      <c r="Q20" s="97"/>
      <c r="R20" s="62"/>
    </row>
    <row r="21">
      <c r="A21" s="98" t="str">
        <f>[1]Pay!A2</f>
        <v>299</v>
      </c>
      <c r="B21" s="9" t="str">
        <f>[1]Pay!B2</f>
        <v xml:space="preserve">Capt.B. Mechling - F3</v>
      </c>
      <c r="C21" s="99"/>
      <c r="D21" s="100"/>
      <c r="E21" s="100"/>
      <c r="F21" s="100"/>
      <c r="G21" s="100"/>
      <c r="H21" s="101">
        <f>[1]Pay!D2</f>
        <v>27.420000000000002</v>
      </c>
      <c r="I21" s="100"/>
      <c r="J21" s="101">
        <f t="shared" ref="J21:J55" si="5">H21*K21*F21</f>
        <v>0</v>
      </c>
      <c r="K21" s="25">
        <f>F21*B8-O21</f>
        <v>0</v>
      </c>
      <c r="L21" s="102"/>
      <c r="M21" s="97"/>
      <c r="N21" s="97"/>
      <c r="O21" s="103"/>
      <c r="Q21" s="38"/>
    </row>
    <row r="22" ht="15" customHeight="1">
      <c r="A22" s="104">
        <f>[1]Pay!A3</f>
        <v>203</v>
      </c>
      <c r="B22" s="9" t="str">
        <f>[1]Pay!B3</f>
        <v xml:space="preserve">Capt. J. King - F6</v>
      </c>
      <c r="C22" s="99"/>
      <c r="D22" s="105"/>
      <c r="E22" s="100"/>
      <c r="F22" s="100"/>
      <c r="G22" s="100"/>
      <c r="H22" s="101">
        <f>[1]Pay!D3</f>
        <v>26.109999999999999</v>
      </c>
      <c r="I22" s="100"/>
      <c r="J22" s="101">
        <f t="shared" si="5"/>
        <v>0</v>
      </c>
      <c r="K22" s="25">
        <f>F22*B8-O22</f>
        <v>0</v>
      </c>
      <c r="L22" s="106" t="s">
        <v>11</v>
      </c>
      <c r="M22" s="97"/>
      <c r="N22" s="97"/>
      <c r="O22" s="103"/>
      <c r="Q22" s="38"/>
    </row>
    <row r="23" ht="15" customHeight="1">
      <c r="A23" s="104">
        <f>[1]Pay!A4</f>
        <v>413</v>
      </c>
      <c r="B23" s="7" t="str">
        <f>[1]Pay!B4</f>
        <v xml:space="preserve">Lt. J. Ehrman - F9</v>
      </c>
      <c r="C23" s="15"/>
      <c r="D23" s="107"/>
      <c r="E23" s="97"/>
      <c r="F23" s="97"/>
      <c r="G23" s="97"/>
      <c r="H23" s="108">
        <f>[1]Pay!D4</f>
        <v>21.890000000000001</v>
      </c>
      <c r="I23" s="97"/>
      <c r="J23" s="108">
        <f t="shared" si="5"/>
        <v>0</v>
      </c>
      <c r="K23" s="1">
        <f>F23*B8-O23</f>
        <v>0</v>
      </c>
      <c r="L23" s="109"/>
      <c r="M23" s="97"/>
      <c r="N23" s="97"/>
      <c r="O23" s="110"/>
      <c r="Q23" s="38"/>
    </row>
    <row r="24" ht="15" customHeight="1">
      <c r="A24" s="104" t="str">
        <f>[1]Pay!A5</f>
        <v>513</v>
      </c>
      <c r="B24" s="7" t="str">
        <f>[1]Pay!B5</f>
        <v xml:space="preserve">K. Morphew</v>
      </c>
      <c r="C24" s="15"/>
      <c r="D24" s="107"/>
      <c r="E24" s="97"/>
      <c r="F24" s="97"/>
      <c r="G24" s="97"/>
      <c r="H24" s="108">
        <f>[1]Pay!D5</f>
        <v>21.890000000000001</v>
      </c>
      <c r="I24" s="97"/>
      <c r="J24" s="108">
        <f t="shared" si="5"/>
        <v>0</v>
      </c>
      <c r="K24" s="1">
        <f>F24*B8-O24</f>
        <v>0</v>
      </c>
      <c r="L24" s="109"/>
      <c r="M24" s="97"/>
      <c r="N24" s="97"/>
      <c r="O24" s="110"/>
      <c r="Q24" s="38"/>
    </row>
    <row r="25" ht="15" customHeight="1">
      <c r="A25" s="104">
        <f>[1]Pay!A6</f>
        <v>716</v>
      </c>
      <c r="B25" s="7" t="str">
        <f>[1]Pay!B6</f>
        <v xml:space="preserve">B. Speidel</v>
      </c>
      <c r="C25" s="15"/>
      <c r="D25" s="107"/>
      <c r="E25" s="97"/>
      <c r="F25" s="97"/>
      <c r="G25" s="97"/>
      <c r="H25" s="108">
        <f>[1]Pay!D6</f>
        <v>20.41</v>
      </c>
      <c r="I25" s="97"/>
      <c r="J25" s="108">
        <f t="shared" si="5"/>
        <v>0</v>
      </c>
      <c r="K25" s="1">
        <f>F25*B8-O25</f>
        <v>0</v>
      </c>
      <c r="L25" s="109"/>
      <c r="M25" s="97"/>
      <c r="N25" s="111"/>
      <c r="O25" s="110"/>
      <c r="Q25" s="38"/>
    </row>
    <row r="26" ht="15" customHeight="1">
      <c r="A26" s="104" t="str">
        <f>[1]Pay!A7</f>
        <v>317</v>
      </c>
      <c r="B26" s="7" t="str">
        <f>[1]Pay!B7</f>
        <v xml:space="preserve">D. Moser</v>
      </c>
      <c r="C26" s="15"/>
      <c r="D26" s="107"/>
      <c r="E26" s="97"/>
      <c r="F26" s="97"/>
      <c r="G26" s="97"/>
      <c r="H26" s="108">
        <f>[1]Pay!D7</f>
        <v>18.66</v>
      </c>
      <c r="I26" s="97"/>
      <c r="J26" s="108">
        <f t="shared" si="5"/>
        <v>0</v>
      </c>
      <c r="K26" s="1">
        <f>F26*B8-O26</f>
        <v>0</v>
      </c>
      <c r="L26" s="109"/>
      <c r="M26" s="97"/>
      <c r="N26" s="111"/>
      <c r="O26" s="110"/>
      <c r="Q26" s="38"/>
    </row>
    <row r="27" ht="15" customHeight="1">
      <c r="A27" s="104" t="str">
        <f>[1]Pay!A8</f>
        <v>218</v>
      </c>
      <c r="B27" s="7" t="str">
        <f>[1]Pay!B8</f>
        <v xml:space="preserve">D. Fiscus</v>
      </c>
      <c r="C27" s="15"/>
      <c r="D27" s="107"/>
      <c r="E27" s="97"/>
      <c r="F27" s="97"/>
      <c r="G27" s="97"/>
      <c r="H27" s="108">
        <f>[1]Pay!D8</f>
        <v>18.66</v>
      </c>
      <c r="I27" s="97"/>
      <c r="J27" s="108">
        <f t="shared" si="5"/>
        <v>0</v>
      </c>
      <c r="K27" s="1">
        <f>F27*B8-O27</f>
        <v>0</v>
      </c>
      <c r="L27" s="109"/>
      <c r="M27" s="97"/>
      <c r="N27" s="111"/>
      <c r="O27" s="110"/>
      <c r="Q27" s="38"/>
    </row>
    <row r="28" ht="15" customHeight="1">
      <c r="A28" s="104" t="str">
        <f>[1]Pay!A9</f>
        <v>418</v>
      </c>
      <c r="B28" s="7" t="str">
        <f>[1]Pay!B9</f>
        <v xml:space="preserve">S. Gehring</v>
      </c>
      <c r="C28" s="15"/>
      <c r="D28" s="107"/>
      <c r="E28" s="97"/>
      <c r="F28" s="97"/>
      <c r="G28" s="97"/>
      <c r="H28" s="108">
        <f>[1]Pay!D9</f>
        <v>18.66</v>
      </c>
      <c r="I28" s="97"/>
      <c r="J28" s="108">
        <f t="shared" si="5"/>
        <v>0</v>
      </c>
      <c r="K28" s="1">
        <f>F28*B8-O28</f>
        <v>0</v>
      </c>
      <c r="L28" s="109"/>
      <c r="N28" s="111"/>
      <c r="O28" s="110"/>
    </row>
    <row r="29" ht="15" customHeight="1">
      <c r="A29" s="104" t="str">
        <f>[1]Pay!A10</f>
        <v>221</v>
      </c>
      <c r="B29" s="7" t="str">
        <f>[1]Pay!B10</f>
        <v xml:space="preserve">C. Harris</v>
      </c>
      <c r="C29" s="15"/>
      <c r="D29" s="107"/>
      <c r="E29" s="97"/>
      <c r="F29" s="97"/>
      <c r="G29" s="97"/>
      <c r="H29" s="108">
        <f>[1]Pay!D10</f>
        <v>16.449999999999999</v>
      </c>
      <c r="I29" s="97"/>
      <c r="J29" s="108">
        <f t="shared" si="5"/>
        <v>0</v>
      </c>
      <c r="K29" s="1">
        <f>F29*B8-O29</f>
        <v>0</v>
      </c>
      <c r="L29" s="109"/>
      <c r="O29" s="110"/>
    </row>
    <row r="30" ht="15" customHeight="1">
      <c r="A30" s="104" t="str">
        <f>[1]Pay!A11</f>
        <v>1021</v>
      </c>
      <c r="B30" s="7" t="str">
        <f>[1]Pay!B11</f>
        <v xml:space="preserve">E. Duffey</v>
      </c>
      <c r="C30" s="15"/>
      <c r="D30" s="107"/>
      <c r="E30" s="97"/>
      <c r="F30" s="97"/>
      <c r="G30" s="97"/>
      <c r="H30" s="108">
        <f>[1]Pay!D11</f>
        <v>16.449999999999999</v>
      </c>
      <c r="I30" s="97"/>
      <c r="J30" s="108">
        <f t="shared" si="5"/>
        <v>0</v>
      </c>
      <c r="K30" s="1">
        <f>F30*B8-O30</f>
        <v>0</v>
      </c>
      <c r="L30" s="112"/>
      <c r="O30" s="113"/>
    </row>
    <row r="31" ht="15" customHeight="1">
      <c r="A31" s="114" t="str">
        <f>[1]Pay!A13</f>
        <v>111</v>
      </c>
      <c r="B31" s="9" t="str">
        <f>[1]Pay!B13</f>
        <v xml:space="preserve">R. Crist - F4</v>
      </c>
      <c r="C31" s="99"/>
      <c r="D31" s="105" t="s">
        <v>168</v>
      </c>
      <c r="E31" s="100"/>
      <c r="F31" s="100"/>
      <c r="G31" s="100"/>
      <c r="H31" s="101">
        <f>[1]Pay!D13</f>
        <v>26.109999999999999</v>
      </c>
      <c r="I31" s="100"/>
      <c r="J31" s="101">
        <f t="shared" si="5"/>
        <v>0</v>
      </c>
      <c r="K31" s="25">
        <f>F31*B8-O31</f>
        <v>0</v>
      </c>
      <c r="L31" s="115" t="s">
        <v>29</v>
      </c>
      <c r="O31" s="103"/>
    </row>
    <row r="32" ht="15" customHeight="1">
      <c r="A32" s="104" t="str">
        <f>[1]Pay!A14</f>
        <v>115</v>
      </c>
      <c r="B32" s="7" t="str">
        <f>[1]Pay!B14</f>
        <v xml:space="preserve">Lt. J. Heckel - F10</v>
      </c>
      <c r="C32" s="15"/>
      <c r="D32" s="107"/>
      <c r="E32" s="97"/>
      <c r="F32" s="97"/>
      <c r="G32" s="97"/>
      <c r="H32" s="108">
        <f>[1]Pay!D14</f>
        <v>20.41</v>
      </c>
      <c r="I32" s="97"/>
      <c r="J32" s="108">
        <f t="shared" si="5"/>
        <v>0</v>
      </c>
      <c r="K32" s="1">
        <f>F32*B8-O32</f>
        <v>0</v>
      </c>
      <c r="L32" s="109"/>
      <c r="O32" s="110"/>
    </row>
    <row r="33" ht="15" customHeight="1">
      <c r="A33" s="104">
        <f>[1]Pay!A15</f>
        <v>406</v>
      </c>
      <c r="B33" s="7" t="str">
        <f>[1]Pay!B15</f>
        <v xml:space="preserve">D. Gerwig</v>
      </c>
      <c r="C33" s="15"/>
      <c r="D33" s="107"/>
      <c r="E33" s="97"/>
      <c r="F33" s="97"/>
      <c r="G33" s="97"/>
      <c r="H33" s="108">
        <f>[1]Pay!D15</f>
        <v>23.399999999999999</v>
      </c>
      <c r="I33" s="97"/>
      <c r="J33" s="108">
        <f t="shared" si="5"/>
        <v>0</v>
      </c>
      <c r="K33" s="1">
        <f>F33*B8-O33</f>
        <v>0</v>
      </c>
      <c r="L33" s="109"/>
      <c r="O33" s="110"/>
    </row>
    <row r="34" ht="15" customHeight="1">
      <c r="A34" s="104" t="str">
        <f>[1]Pay!A16</f>
        <v>409</v>
      </c>
      <c r="B34" s="7" t="str">
        <f>[1]Pay!B16</f>
        <v xml:space="preserve">S. Bennett</v>
      </c>
      <c r="C34" s="15"/>
      <c r="D34" s="107"/>
      <c r="E34" s="97"/>
      <c r="F34" s="97"/>
      <c r="G34" s="97"/>
      <c r="H34" s="108">
        <f>[1]Pay!D16</f>
        <v>23.399999999999999</v>
      </c>
      <c r="I34" s="97"/>
      <c r="J34" s="108">
        <f t="shared" si="5"/>
        <v>0</v>
      </c>
      <c r="K34" s="1">
        <f>F34*B8-O34</f>
        <v>0</v>
      </c>
      <c r="L34" s="109"/>
      <c r="O34" s="110"/>
    </row>
    <row r="35" ht="15" customHeight="1">
      <c r="A35" s="104" t="str">
        <f>[1]Pay!A17</f>
        <v>417</v>
      </c>
      <c r="B35" s="7" t="str">
        <f>[1]Pay!B17</f>
        <v xml:space="preserve">L. Eads</v>
      </c>
      <c r="C35" s="15"/>
      <c r="D35" s="107"/>
      <c r="E35" s="97"/>
      <c r="F35" s="97"/>
      <c r="G35" s="97"/>
      <c r="H35" s="108">
        <f>[1]Pay!D17</f>
        <v>18.66</v>
      </c>
      <c r="I35" s="97"/>
      <c r="J35" s="108">
        <f t="shared" si="5"/>
        <v>0</v>
      </c>
      <c r="K35" s="1">
        <f>F35*B8-O35</f>
        <v>0</v>
      </c>
      <c r="L35" s="109"/>
      <c r="O35" s="110"/>
    </row>
    <row r="36" ht="15" customHeight="1">
      <c r="A36" s="104" t="str">
        <f>[1]Pay!A18</f>
        <v>318</v>
      </c>
      <c r="B36" s="7" t="str">
        <f>[1]Pay!B18</f>
        <v xml:space="preserve">C. Rittmeyer</v>
      </c>
      <c r="C36" s="15"/>
      <c r="D36" s="107"/>
      <c r="E36" s="97"/>
      <c r="F36" s="97"/>
      <c r="G36" s="97"/>
      <c r="H36" s="108">
        <f>[1]Pay!D18</f>
        <v>18.66</v>
      </c>
      <c r="I36" s="97"/>
      <c r="J36" s="108">
        <f t="shared" si="5"/>
        <v>0</v>
      </c>
      <c r="K36" s="1">
        <f>F36*B8-O36</f>
        <v>0</v>
      </c>
      <c r="L36" s="109"/>
      <c r="M36" s="97"/>
      <c r="N36" s="97"/>
      <c r="O36" s="110"/>
      <c r="Q36" s="97"/>
    </row>
    <row r="37" ht="15" customHeight="1">
      <c r="A37" s="104" t="str">
        <f>[1]Pay!A19</f>
        <v>220</v>
      </c>
      <c r="B37" s="7" t="str">
        <f>[1]Pay!B19</f>
        <v xml:space="preserve">C. Herndon</v>
      </c>
      <c r="C37" s="15"/>
      <c r="D37" s="107"/>
      <c r="E37" s="97"/>
      <c r="F37" s="97"/>
      <c r="G37" s="97"/>
      <c r="H37" s="108">
        <f>[1]Pay!D19</f>
        <v>18.66</v>
      </c>
      <c r="I37" s="97"/>
      <c r="J37" s="108">
        <f t="shared" si="5"/>
        <v>0</v>
      </c>
      <c r="K37" s="1">
        <f>F37*B8-O37</f>
        <v>0</v>
      </c>
      <c r="L37" s="109"/>
      <c r="M37" s="97"/>
      <c r="N37" s="97"/>
      <c r="O37" s="110"/>
      <c r="Q37" s="38"/>
    </row>
    <row r="38" ht="15" customHeight="1">
      <c r="A38" s="104" t="str">
        <f>[1]Pay!A20</f>
        <v>121</v>
      </c>
      <c r="B38" s="7" t="str">
        <f>[1]Pay!B20</f>
        <v xml:space="preserve">F. Leist</v>
      </c>
      <c r="C38" s="15"/>
      <c r="D38" s="107"/>
      <c r="E38" s="97"/>
      <c r="F38" s="97"/>
      <c r="G38" s="97"/>
      <c r="H38" s="108">
        <f>[1]Pay!D20</f>
        <v>16.449999999999999</v>
      </c>
      <c r="I38" s="97"/>
      <c r="J38" s="108">
        <f t="shared" si="5"/>
        <v>0</v>
      </c>
      <c r="K38" s="1">
        <f>F38*B8-O38</f>
        <v>0</v>
      </c>
      <c r="L38" s="109"/>
      <c r="M38" s="97"/>
      <c r="N38" s="97"/>
      <c r="O38" s="110"/>
      <c r="Q38" s="38"/>
    </row>
    <row r="39" ht="15" customHeight="1">
      <c r="A39" s="104" t="str">
        <f>[1]Pay!A21</f>
        <v>321</v>
      </c>
      <c r="B39" s="7" t="str">
        <f>[1]Pay!B21</f>
        <v xml:space="preserve">S. Breide</v>
      </c>
      <c r="C39" s="15"/>
      <c r="D39" s="107"/>
      <c r="E39" s="97"/>
      <c r="F39" s="97"/>
      <c r="G39" s="97"/>
      <c r="H39" s="108">
        <f>[1]Pay!D21</f>
        <v>16.449999999999999</v>
      </c>
      <c r="I39" s="97"/>
      <c r="J39" s="108">
        <f t="shared" si="5"/>
        <v>0</v>
      </c>
      <c r="K39" s="1">
        <f>F39*B8-O39</f>
        <v>0</v>
      </c>
      <c r="L39" s="112"/>
      <c r="M39" s="97"/>
      <c r="N39" s="97"/>
      <c r="O39" s="113"/>
      <c r="Q39" s="38"/>
    </row>
    <row r="40" ht="15" customHeight="1">
      <c r="A40" s="114">
        <f>[1]Pay!A23</f>
        <v>211</v>
      </c>
      <c r="B40" s="9" t="str">
        <f>[1]Pay!B23</f>
        <v xml:space="preserve">Capt. M. Harris - F5</v>
      </c>
      <c r="C40" s="99"/>
      <c r="D40" s="105"/>
      <c r="E40" s="100"/>
      <c r="F40" s="100"/>
      <c r="G40" s="100"/>
      <c r="H40" s="101">
        <f>[1]Pay!D23</f>
        <v>26.109999999999999</v>
      </c>
      <c r="I40" s="100"/>
      <c r="J40" s="101">
        <f t="shared" si="5"/>
        <v>0</v>
      </c>
      <c r="K40" s="25">
        <f>F40*B8-O40</f>
        <v>0</v>
      </c>
      <c r="L40" s="116" t="s">
        <v>46</v>
      </c>
      <c r="M40" s="97"/>
      <c r="N40" s="97"/>
      <c r="O40" s="103"/>
      <c r="Q40" s="38"/>
    </row>
    <row r="41" ht="15" customHeight="1">
      <c r="A41" s="104" t="str">
        <f>[1]Pay!A24</f>
        <v>210</v>
      </c>
      <c r="B41" s="7" t="str">
        <f>[1]Pay!B24</f>
        <v xml:space="preserve">Lt. J. Gerdom - F7</v>
      </c>
      <c r="C41" s="15"/>
      <c r="D41" s="107"/>
      <c r="E41" s="97"/>
      <c r="F41" s="97"/>
      <c r="G41" s="97"/>
      <c r="H41" s="108">
        <f>[1]Pay!D24</f>
        <v>23.399999999999999</v>
      </c>
      <c r="I41" s="97"/>
      <c r="J41" s="108">
        <f t="shared" si="5"/>
        <v>0</v>
      </c>
      <c r="K41" s="1">
        <f>F41*B8-O41</f>
        <v>0</v>
      </c>
      <c r="L41" s="109"/>
      <c r="M41" s="97"/>
      <c r="N41" s="117"/>
      <c r="O41" s="110"/>
      <c r="Q41" s="38"/>
    </row>
    <row r="42" ht="15" customHeight="1">
      <c r="A42" s="104">
        <f>[1]Pay!A25</f>
        <v>385</v>
      </c>
      <c r="B42" s="7" t="str">
        <f>[1]Pay!B25</f>
        <v xml:space="preserve">K. Thompson</v>
      </c>
      <c r="C42" s="15"/>
      <c r="D42" s="107"/>
      <c r="E42" s="97"/>
      <c r="F42" s="97"/>
      <c r="G42" s="97"/>
      <c r="H42" s="108">
        <f>[1]Pay!D25</f>
        <v>23.399999999999999</v>
      </c>
      <c r="I42" s="97"/>
      <c r="J42" s="108">
        <f t="shared" si="5"/>
        <v>0</v>
      </c>
      <c r="K42" s="1">
        <f>F42*B8-O42</f>
        <v>0</v>
      </c>
      <c r="L42" s="109"/>
      <c r="M42" s="97"/>
      <c r="N42" s="117"/>
      <c r="O42" s="110"/>
      <c r="Q42" s="38"/>
    </row>
    <row r="43" ht="15" customHeight="1">
      <c r="A43" s="104" t="str">
        <f>[1]Pay!A26</f>
        <v>314</v>
      </c>
      <c r="B43" s="7" t="str">
        <f>[1]Pay!B26</f>
        <v xml:space="preserve">Z. Gaskill</v>
      </c>
      <c r="C43" s="15"/>
      <c r="D43" s="107"/>
      <c r="E43" s="97"/>
      <c r="F43" s="97"/>
      <c r="G43" s="97"/>
      <c r="H43" s="108">
        <f>[1]Pay!D26</f>
        <v>16.449999999999999</v>
      </c>
      <c r="I43" s="97"/>
      <c r="J43" s="108">
        <f t="shared" si="5"/>
        <v>0</v>
      </c>
      <c r="K43" s="1">
        <f>F43*B8-O43</f>
        <v>0</v>
      </c>
      <c r="L43" s="109"/>
      <c r="M43" s="97"/>
      <c r="N43" s="117"/>
      <c r="O43" s="110"/>
      <c r="Q43" s="38"/>
    </row>
    <row r="44" ht="15" customHeight="1">
      <c r="A44" s="104" t="str">
        <f>[1]Pay!A27</f>
        <v>414</v>
      </c>
      <c r="B44" s="7" t="str">
        <f>[1]Pay!B27</f>
        <v xml:space="preserve">J. Wolf</v>
      </c>
      <c r="C44" s="15"/>
      <c r="D44" s="107"/>
      <c r="E44" s="97"/>
      <c r="F44" s="97"/>
      <c r="G44" s="97"/>
      <c r="H44" s="108">
        <f>[1]Pay!D27</f>
        <v>20.41</v>
      </c>
      <c r="I44" s="97"/>
      <c r="J44" s="108">
        <f t="shared" si="5"/>
        <v>0</v>
      </c>
      <c r="K44" s="1">
        <f>F44*B8-O44</f>
        <v>0</v>
      </c>
      <c r="L44" s="109"/>
      <c r="N44" s="117"/>
      <c r="O44" s="110"/>
    </row>
    <row r="45" ht="15" customHeight="1">
      <c r="A45" s="104" t="str">
        <f>[1]Pay!A28</f>
        <v>516</v>
      </c>
      <c r="B45" s="7" t="str">
        <f>[1]Pay!B28</f>
        <v xml:space="preserve">J. Moriarity</v>
      </c>
      <c r="C45" s="15"/>
      <c r="D45" s="107"/>
      <c r="E45" s="97"/>
      <c r="F45" s="97"/>
      <c r="G45" s="97"/>
      <c r="H45" s="108">
        <f>[1]Pay!D28</f>
        <v>20.41</v>
      </c>
      <c r="I45" s="97"/>
      <c r="J45" s="108">
        <f t="shared" si="5"/>
        <v>0</v>
      </c>
      <c r="K45" s="1">
        <f>F45*B8-O45</f>
        <v>0</v>
      </c>
      <c r="L45" s="109"/>
      <c r="O45" s="110"/>
    </row>
    <row r="46" ht="15" customHeight="1">
      <c r="A46" s="104" t="str">
        <f>[1]Pay!A29</f>
        <v>421</v>
      </c>
      <c r="B46" s="7" t="str">
        <f>[1]Pay!B29</f>
        <v xml:space="preserve">M. Burkholder</v>
      </c>
      <c r="C46" s="15"/>
      <c r="D46" s="107"/>
      <c r="E46" s="97"/>
      <c r="F46" s="97"/>
      <c r="G46" s="97"/>
      <c r="H46" s="108">
        <f>[1]Pay!D29</f>
        <v>16.449999999999999</v>
      </c>
      <c r="I46" s="97"/>
      <c r="J46" s="108">
        <f t="shared" si="5"/>
        <v>0</v>
      </c>
      <c r="K46" s="1">
        <f>F46*B8-O46</f>
        <v>0</v>
      </c>
      <c r="L46" s="109"/>
      <c r="O46" s="110"/>
    </row>
    <row r="47" ht="15" customHeight="1">
      <c r="A47" s="104" t="str">
        <f>[1]Pay!A30</f>
        <v>921</v>
      </c>
      <c r="B47" s="7" t="str">
        <f>[1]Pay!B30</f>
        <v xml:space="preserve">N. Bueter</v>
      </c>
      <c r="C47" s="15"/>
      <c r="D47" s="107"/>
      <c r="E47" s="97"/>
      <c r="F47" s="97"/>
      <c r="G47" s="97"/>
      <c r="H47" s="108">
        <f>[1]Pay!D30</f>
        <v>16.449999999999999</v>
      </c>
      <c r="I47" s="97"/>
      <c r="J47" s="108">
        <f t="shared" si="5"/>
        <v>0</v>
      </c>
      <c r="K47" s="1">
        <f>F47*B8-O47</f>
        <v>0</v>
      </c>
      <c r="L47" s="109"/>
      <c r="O47" s="110"/>
    </row>
    <row r="48" ht="15" customHeight="1">
      <c r="A48" s="104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8">
        <f>[1]Pay!D31</f>
        <v>0</v>
      </c>
      <c r="I48" s="34"/>
      <c r="J48" s="123">
        <f t="shared" si="5"/>
        <v>0</v>
      </c>
      <c r="K48" s="141">
        <f>F48*B8-O48</f>
        <v>0</v>
      </c>
      <c r="L48" s="112"/>
      <c r="O48" s="113"/>
    </row>
    <row r="49">
      <c r="A49" s="114" t="str">
        <f>[1]Pay!A33</f>
        <v>420</v>
      </c>
      <c r="B49" s="9" t="str">
        <f>[1]Pay!B33</f>
        <v xml:space="preserve">T. Markley</v>
      </c>
      <c r="C49" s="99"/>
      <c r="D49" s="107"/>
      <c r="E49" s="97"/>
      <c r="F49" s="97"/>
      <c r="G49" s="97"/>
      <c r="H49" s="101">
        <f>[1]Pay!D33</f>
        <v>14.5</v>
      </c>
      <c r="I49" s="97"/>
      <c r="J49" s="108">
        <f t="shared" si="5"/>
        <v>0</v>
      </c>
      <c r="K49" s="1">
        <f>F49*B8-O49</f>
        <v>0</v>
      </c>
      <c r="L49" s="22" t="s">
        <v>170</v>
      </c>
      <c r="O49" s="110"/>
    </row>
    <row r="50">
      <c r="A50" s="104" t="str">
        <f>[1]Pay!A34</f>
        <v>521</v>
      </c>
      <c r="B50" s="7" t="str">
        <f>[1]Pay!B34</f>
        <v xml:space="preserve">A. Cossgrove</v>
      </c>
      <c r="C50" s="15"/>
      <c r="D50" s="107"/>
      <c r="E50" s="97"/>
      <c r="F50" s="97"/>
      <c r="G50" s="97"/>
      <c r="H50" s="108">
        <f>[1]Pay!D34</f>
        <v>14.5</v>
      </c>
      <c r="I50" s="97"/>
      <c r="J50" s="108">
        <f t="shared" si="5"/>
        <v>0</v>
      </c>
      <c r="K50" s="1">
        <f>F50*B8-O50</f>
        <v>0</v>
      </c>
      <c r="L50" s="23"/>
      <c r="O50" s="103"/>
    </row>
    <row r="51">
      <c r="A51" s="104" t="str">
        <f>[1]Pay!A35</f>
        <v>621</v>
      </c>
      <c r="B51" s="7" t="str">
        <f>[1]Pay!B35</f>
        <v xml:space="preserve">K. Gerber</v>
      </c>
      <c r="C51" s="15"/>
      <c r="D51" s="107"/>
      <c r="E51" s="97"/>
      <c r="F51" s="97"/>
      <c r="G51" s="97"/>
      <c r="H51" s="108">
        <f>[1]Pay!D35</f>
        <v>14.5</v>
      </c>
      <c r="I51" s="97"/>
      <c r="J51" s="108">
        <f t="shared" si="5"/>
        <v>0</v>
      </c>
      <c r="K51" s="1">
        <f>F51*B8-O51</f>
        <v>0</v>
      </c>
      <c r="L51" s="23"/>
      <c r="O51" s="110"/>
    </row>
    <row r="52">
      <c r="A52" s="104" t="str">
        <f>[1]Pay!A36</f>
        <v>821</v>
      </c>
      <c r="B52" s="7" t="str">
        <f>[1]Pay!B36</f>
        <v xml:space="preserve">B. Howe</v>
      </c>
      <c r="C52" s="15"/>
      <c r="D52" s="107"/>
      <c r="E52" s="97"/>
      <c r="F52" s="97"/>
      <c r="G52" s="97"/>
      <c r="H52" s="108">
        <f>[1]Pay!D36</f>
        <v>14.5</v>
      </c>
      <c r="I52" s="97"/>
      <c r="J52" s="108">
        <f t="shared" si="5"/>
        <v>0</v>
      </c>
      <c r="K52" s="1">
        <f>F52*B8-O52</f>
        <v>0</v>
      </c>
      <c r="L52" s="23"/>
      <c r="O52" s="113"/>
    </row>
    <row r="53">
      <c r="A53" s="104" t="str">
        <f>[1]Pay!A37</f>
        <v>721</v>
      </c>
      <c r="B53" s="7" t="str">
        <f>[1]Pay!B37</f>
        <v xml:space="preserve">H. Komarck</v>
      </c>
      <c r="C53" s="15"/>
      <c r="D53" s="107"/>
      <c r="E53" s="97"/>
      <c r="F53" s="97"/>
      <c r="G53" s="97"/>
      <c r="H53" s="108">
        <f>[1]Pay!D37</f>
        <v>14.5</v>
      </c>
      <c r="I53" s="97"/>
      <c r="J53" s="108">
        <f t="shared" si="5"/>
        <v>0</v>
      </c>
      <c r="K53" s="1">
        <f>F53*B8-O53</f>
        <v>0</v>
      </c>
      <c r="L53" s="23"/>
      <c r="O53" s="110"/>
    </row>
    <row r="54">
      <c r="A54" s="114">
        <f>[1]Pay!A55</f>
        <v>190</v>
      </c>
      <c r="B54" s="9" t="str">
        <f>[1]Pay!B55</f>
        <v xml:space="preserve">K. Osborn</v>
      </c>
      <c r="C54" s="99"/>
      <c r="D54" s="105"/>
      <c r="E54" s="100"/>
      <c r="F54" s="100"/>
      <c r="G54" s="100"/>
      <c r="H54" s="101">
        <f>[2]Pay!D51</f>
        <v>23.399999999999999</v>
      </c>
      <c r="I54" s="101"/>
      <c r="J54" s="101">
        <f t="shared" si="5"/>
        <v>0</v>
      </c>
      <c r="K54" s="118">
        <f>F54*B8-O54</f>
        <v>0</v>
      </c>
      <c r="L54" s="119" t="s">
        <v>80</v>
      </c>
      <c r="O54" s="103"/>
    </row>
    <row r="55">
      <c r="A55" s="120">
        <f>[1]Pay!A56</f>
        <v>204</v>
      </c>
      <c r="B55" s="121" t="str">
        <f>[1]Pay!B56</f>
        <v xml:space="preserve">M. Moriarity</v>
      </c>
      <c r="C55" s="122"/>
      <c r="D55" s="37"/>
      <c r="E55" s="34"/>
      <c r="F55" s="34"/>
      <c r="G55" s="34"/>
      <c r="H55" s="123">
        <f>[2]Pay!D52</f>
        <v>23.399999999999999</v>
      </c>
      <c r="I55" s="123"/>
      <c r="J55" s="123">
        <f t="shared" si="5"/>
        <v>0</v>
      </c>
      <c r="K55" s="124">
        <f>F55*B8-O55</f>
        <v>0</v>
      </c>
      <c r="L55" s="119" t="s">
        <v>80</v>
      </c>
      <c r="N55" s="95" t="s">
        <v>171</v>
      </c>
      <c r="O55" s="113"/>
    </row>
    <row r="56">
      <c r="A56" s="120">
        <f>[1]Pay!A41</f>
        <v>306</v>
      </c>
      <c r="B56" s="125" t="str">
        <f>[1]Pay!B41</f>
        <v xml:space="preserve">D. Craig F1</v>
      </c>
      <c r="C56" s="126"/>
      <c r="D56" s="37"/>
      <c r="E56" s="34"/>
      <c r="F56" s="34"/>
      <c r="G56" s="34"/>
      <c r="H56" s="34"/>
      <c r="I56" s="34"/>
      <c r="J56" s="127"/>
      <c r="K56" s="124">
        <f>F56*B8-O56</f>
        <v>0</v>
      </c>
      <c r="L56" s="128" t="s">
        <v>66</v>
      </c>
      <c r="N56" s="35">
        <f>G56*B8-O56</f>
        <v>0</v>
      </c>
      <c r="O56" s="129"/>
    </row>
    <row r="57">
      <c r="A57" s="114">
        <f>[1]Pay!A44</f>
        <v>394</v>
      </c>
      <c r="B57" s="9" t="str">
        <f>[1]Pay!B44</f>
        <v xml:space="preserve">C. Wolf F2</v>
      </c>
      <c r="C57" s="99"/>
      <c r="D57" s="105"/>
      <c r="E57" s="100"/>
      <c r="F57" s="100"/>
      <c r="G57" s="100"/>
      <c r="H57" s="100"/>
      <c r="I57" s="100"/>
      <c r="J57" s="130"/>
      <c r="K57" s="118">
        <f>F57*B8-O57</f>
        <v>0</v>
      </c>
      <c r="L57" s="128" t="s">
        <v>68</v>
      </c>
      <c r="N57" s="35">
        <f>G57*B8-O57</f>
        <v>0</v>
      </c>
      <c r="O57" s="129"/>
    </row>
    <row r="58">
      <c r="A58" s="114">
        <f>[1]Pay!A47</f>
        <v>195</v>
      </c>
      <c r="B58" s="9" t="str">
        <f>[1]Pay!B47</f>
        <v xml:space="preserve">T. Franklin - F12</v>
      </c>
      <c r="C58" s="99"/>
      <c r="D58" s="105"/>
      <c r="E58" s="100"/>
      <c r="F58" s="100"/>
      <c r="G58" s="100"/>
      <c r="H58" s="101"/>
      <c r="I58" s="101"/>
      <c r="J58" s="101">
        <f>[1]Pay!D47</f>
        <v>27.48</v>
      </c>
      <c r="K58" s="118">
        <f>F58*B8-O58</f>
        <v>0</v>
      </c>
      <c r="L58" s="131" t="s">
        <v>70</v>
      </c>
      <c r="N58" s="35">
        <f>G58*B8-O58</f>
        <v>0</v>
      </c>
      <c r="O58" s="110"/>
    </row>
    <row r="59">
      <c r="A59" s="104">
        <f>[1]Pay!A48</f>
        <v>509</v>
      </c>
      <c r="B59" s="7" t="str">
        <f>[1]Pay!B48</f>
        <v xml:space="preserve">B. Ehrman - F13</v>
      </c>
      <c r="C59" s="15"/>
      <c r="D59" s="107"/>
      <c r="E59" s="97"/>
      <c r="F59" s="97"/>
      <c r="G59" s="97"/>
      <c r="H59" s="108"/>
      <c r="I59" s="108"/>
      <c r="J59" s="108">
        <f>[1]Pay!D48</f>
        <v>27.48</v>
      </c>
      <c r="K59" s="132">
        <f>F59*B8-O59</f>
        <v>0</v>
      </c>
      <c r="L59" s="131" t="s">
        <v>70</v>
      </c>
      <c r="N59" s="35">
        <f>G59*B8-O59</f>
        <v>0</v>
      </c>
      <c r="O59" s="110"/>
    </row>
    <row r="60">
      <c r="A60" s="104">
        <f>[1]Pay!A49</f>
        <v>213</v>
      </c>
      <c r="B60" s="7" t="str">
        <f>[1]Pay!B49</f>
        <v xml:space="preserve">R. Stahly - F14</v>
      </c>
      <c r="C60" s="15"/>
      <c r="D60" s="107"/>
      <c r="E60" s="97"/>
      <c r="F60" s="97"/>
      <c r="G60" s="97"/>
      <c r="H60" s="108"/>
      <c r="I60" s="108"/>
      <c r="J60" s="108">
        <f>[1]Pay!D49</f>
        <v>27.48</v>
      </c>
      <c r="K60" s="132">
        <f>F60*B8-O60</f>
        <v>0</v>
      </c>
      <c r="L60" s="131" t="s">
        <v>70</v>
      </c>
      <c r="N60" s="35">
        <f>G60*B8-O60</f>
        <v>0</v>
      </c>
      <c r="O60" s="110"/>
    </row>
    <row r="61">
      <c r="A61" s="104">
        <f>[1]Pay!A50</f>
        <v>615</v>
      </c>
      <c r="B61" s="7" t="str">
        <f>[1]Pay!B50</f>
        <v xml:space="preserve">J. Platt - F15</v>
      </c>
      <c r="C61" s="15"/>
      <c r="D61" s="107"/>
      <c r="E61" s="97"/>
      <c r="F61" s="97"/>
      <c r="G61" s="97"/>
      <c r="H61" s="108"/>
      <c r="I61" s="108"/>
      <c r="J61" s="108">
        <f>[1]Pay!D50</f>
        <v>27.48</v>
      </c>
      <c r="K61" s="132">
        <f>F61*B8-O61</f>
        <v>0</v>
      </c>
      <c r="L61" s="131" t="s">
        <v>70</v>
      </c>
      <c r="N61" s="35">
        <f>G61*B8-O61</f>
        <v>0</v>
      </c>
      <c r="O61" s="110"/>
    </row>
    <row r="62">
      <c r="A62" s="104" t="str">
        <f>[1]Pay!A51</f>
        <v>215</v>
      </c>
      <c r="B62" s="7" t="str">
        <f>[1]Pay!B51</f>
        <v xml:space="preserve">D.Zoda - F16</v>
      </c>
      <c r="C62" s="15"/>
      <c r="D62" s="107"/>
      <c r="E62" s="97"/>
      <c r="F62" s="97"/>
      <c r="G62" s="97"/>
      <c r="H62" s="108"/>
      <c r="I62" s="108"/>
      <c r="J62" s="108">
        <f>[1]Pay!D51</f>
        <v>27.48</v>
      </c>
      <c r="K62" s="132">
        <f>F62*B8-O62</f>
        <v>0</v>
      </c>
      <c r="L62" s="131" t="s">
        <v>70</v>
      </c>
      <c r="N62" s="35">
        <f>G62*B8-O62</f>
        <v>0</v>
      </c>
      <c r="O62" s="110"/>
    </row>
    <row r="63">
      <c r="A63" s="104" t="str">
        <f>[1]Pay!A52</f>
        <v>120</v>
      </c>
      <c r="B63" s="7" t="str">
        <f>[1]Pay!B52</f>
        <v xml:space="preserve">T. Elzey - F17</v>
      </c>
      <c r="C63" s="15"/>
      <c r="D63" s="107"/>
      <c r="E63" s="97"/>
      <c r="F63" s="97"/>
      <c r="G63" s="97"/>
      <c r="H63" s="108"/>
      <c r="I63" s="108"/>
      <c r="J63" s="108">
        <f>[1]Pay!D52</f>
        <v>27.48</v>
      </c>
      <c r="K63" s="132">
        <f>F63*B8-O63</f>
        <v>0</v>
      </c>
      <c r="L63" s="133" t="s">
        <v>70</v>
      </c>
      <c r="N63" s="35">
        <f>G63*B8-O63</f>
        <v>0</v>
      </c>
      <c r="O63" s="113"/>
    </row>
    <row r="64">
      <c r="A64" s="134">
        <f>[1]Pay!A53</f>
        <v>520</v>
      </c>
      <c r="B64" s="121" t="str">
        <f>[1]Pay!B53</f>
        <v xml:space="preserve">A. Hannie - F18</v>
      </c>
      <c r="C64" s="122"/>
      <c r="D64" s="37"/>
      <c r="E64" s="34"/>
      <c r="F64" s="34"/>
      <c r="G64" s="34"/>
      <c r="H64" s="108"/>
      <c r="I64" s="123"/>
      <c r="J64" s="123">
        <f>[1]Pay!D53</f>
        <v>27.48</v>
      </c>
      <c r="K64" s="124">
        <f>F64*B8-O64</f>
        <v>0</v>
      </c>
      <c r="L64" s="135" t="s">
        <v>70</v>
      </c>
      <c r="N64" s="35">
        <f>G64*B8-O64</f>
        <v>0</v>
      </c>
      <c r="O64" s="97"/>
    </row>
    <row r="65">
      <c r="A65" s="15"/>
      <c r="B65" s="15"/>
      <c r="C65" s="1"/>
      <c r="D65" s="95" t="s">
        <v>161</v>
      </c>
      <c r="E65" s="95" t="s">
        <v>162</v>
      </c>
      <c r="F65" s="95" t="s">
        <v>163</v>
      </c>
      <c r="G65" s="95" t="s">
        <v>164</v>
      </c>
      <c r="H65" s="136" t="s">
        <v>165</v>
      </c>
      <c r="I65" s="94"/>
      <c r="J65" s="95" t="s">
        <v>166</v>
      </c>
      <c r="K65" s="96" t="s">
        <v>167</v>
      </c>
      <c r="L65" s="95" t="s">
        <v>176</v>
      </c>
      <c r="N65">
        <f>SUM(K21:K64)</f>
        <v>0</v>
      </c>
      <c r="O65" s="94" t="s">
        <v>169</v>
      </c>
    </row>
    <row r="66">
      <c r="A66" s="15"/>
      <c r="B66" s="15"/>
      <c r="C66" s="1"/>
      <c r="D66" s="1"/>
      <c r="E66" s="137" t="s">
        <v>159</v>
      </c>
      <c r="F66" s="137"/>
      <c r="G66" s="137"/>
      <c r="H66" s="137"/>
      <c r="I66" s="2"/>
      <c r="J66" s="2"/>
      <c r="K66" s="1"/>
    </row>
    <row r="67">
      <c r="A67" s="138" t="s">
        <v>85</v>
      </c>
      <c r="B67" s="122">
        <f>B3</f>
        <v>0</v>
      </c>
      <c r="C67" s="139"/>
      <c r="D67" s="1"/>
      <c r="E67" s="94" t="s">
        <v>86</v>
      </c>
      <c r="F67" s="140">
        <f>D3</f>
        <v>0</v>
      </c>
      <c r="G67" s="139"/>
      <c r="H67" s="1"/>
      <c r="I67" s="94" t="s">
        <v>112</v>
      </c>
      <c r="J67" s="1"/>
      <c r="K67" s="141">
        <f>B8</f>
        <v>0</v>
      </c>
      <c r="L67" s="139"/>
      <c r="M67" s="139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2"/>
      <c r="B69" s="143">
        <v>26.109999999999999</v>
      </c>
      <c r="C69" s="144">
        <f>A69*B69*B8</f>
        <v>0</v>
      </c>
      <c r="D69" s="145"/>
      <c r="E69" s="1"/>
      <c r="F69" s="1"/>
      <c r="G69" s="1"/>
      <c r="H69" s="1"/>
      <c r="I69" s="1"/>
      <c r="J69" s="1"/>
      <c r="K69" s="1"/>
    </row>
    <row r="70">
      <c r="A70" s="146"/>
      <c r="B70" s="143">
        <v>23.399999999999999</v>
      </c>
      <c r="C70" s="144">
        <f>A70*B70*B8</f>
        <v>0</v>
      </c>
      <c r="D70" s="145"/>
      <c r="E70" s="1"/>
      <c r="F70" s="1"/>
      <c r="G70" s="94" t="s">
        <v>177</v>
      </c>
      <c r="H70" s="1"/>
      <c r="I70" s="141">
        <f>SUM(K58:K63)</f>
        <v>0</v>
      </c>
      <c r="J70" s="139"/>
      <c r="K70" s="1"/>
      <c r="L70" s="94" t="s">
        <v>178</v>
      </c>
      <c r="M70" s="1"/>
      <c r="N70" s="147">
        <f>25.15*I70</f>
        <v>0</v>
      </c>
      <c r="O70" s="147"/>
      <c r="P70" s="148"/>
      <c r="Q70" s="1"/>
    </row>
    <row r="71">
      <c r="A71" s="146"/>
      <c r="B71" s="143">
        <v>21.890000000000001</v>
      </c>
      <c r="C71" s="144">
        <f>A71*B71*B8</f>
        <v>0</v>
      </c>
      <c r="D71" s="14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6"/>
      <c r="B72" s="143">
        <v>20.41</v>
      </c>
      <c r="C72" s="144">
        <f>A72*B72*B8</f>
        <v>0</v>
      </c>
      <c r="D72" s="145"/>
      <c r="E72" s="1"/>
      <c r="F72" s="1"/>
      <c r="G72" s="94" t="s">
        <v>179</v>
      </c>
      <c r="H72" s="1"/>
      <c r="I72" s="141">
        <f>SUM(K21:K52)+K54+K55</f>
        <v>0</v>
      </c>
      <c r="J72" s="139"/>
      <c r="K72" s="1"/>
      <c r="L72" s="94" t="s">
        <v>178</v>
      </c>
      <c r="M72" s="1"/>
      <c r="N72" s="147">
        <f>SUM(J21:J55)</f>
        <v>0</v>
      </c>
      <c r="O72" s="147"/>
      <c r="P72" s="148"/>
      <c r="Q72" s="1"/>
    </row>
    <row r="73">
      <c r="A73" s="146"/>
      <c r="B73" s="143">
        <v>18.66</v>
      </c>
      <c r="C73" s="144">
        <f>A73*B73*B8</f>
        <v>0</v>
      </c>
      <c r="D73" s="14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6"/>
      <c r="B74" s="143">
        <v>16.449999999999999</v>
      </c>
      <c r="C74" s="144">
        <f>A74*B74*B8</f>
        <v>0</v>
      </c>
      <c r="D74" s="145"/>
      <c r="E74" s="1"/>
      <c r="F74" s="1"/>
      <c r="G74" s="1"/>
      <c r="H74" s="1"/>
      <c r="I74" s="1"/>
      <c r="J74" s="1"/>
      <c r="K74" s="94" t="s">
        <v>180</v>
      </c>
      <c r="L74" s="94"/>
      <c r="M74" s="1"/>
      <c r="N74" s="147">
        <f>N70+N72</f>
        <v>0</v>
      </c>
      <c r="O74" s="147"/>
      <c r="P74" s="148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52.899999999999999" customHeight="1">
      <c r="B77" s="14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"/>
    </row>
    <row r="78">
      <c r="G78" s="150" t="s">
        <v>181</v>
      </c>
      <c r="L78" s="1"/>
      <c r="M78" s="1"/>
      <c r="N78" s="1"/>
      <c r="O78" s="1"/>
      <c r="P78" s="1"/>
      <c r="Q78" s="1"/>
    </row>
    <row r="79" ht="26.25">
      <c r="A79" s="151" t="s">
        <v>182</v>
      </c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</row>
    <row r="81">
      <c r="A81" s="153" t="s">
        <v>184</v>
      </c>
      <c r="B81" s="153"/>
      <c r="C81" s="153"/>
      <c r="D81" s="153"/>
      <c r="E81" s="153"/>
      <c r="F81" s="153"/>
      <c r="G81" s="153"/>
      <c r="H81" s="153"/>
      <c r="I81" s="153"/>
      <c r="J81" s="153"/>
      <c r="K81" s="154"/>
      <c r="L81" s="154"/>
      <c r="M81" s="154"/>
      <c r="N81" s="154"/>
      <c r="O81" s="154"/>
      <c r="P81" s="154"/>
      <c r="Q81" s="154"/>
    </row>
    <row r="82">
      <c r="A82" s="155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7"/>
    </row>
    <row r="83">
      <c r="A83" s="158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60"/>
    </row>
    <row r="84">
      <c r="A84" s="153" t="s">
        <v>186</v>
      </c>
      <c r="B84" s="153"/>
      <c r="C84" s="153"/>
      <c r="D84" s="153"/>
      <c r="E84" s="153"/>
    </row>
    <row r="85">
      <c r="A85" s="155">
        <f>B7</f>
        <v>0</v>
      </c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7"/>
    </row>
    <row r="86">
      <c r="A86" s="158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60"/>
    </row>
    <row r="87">
      <c r="A87" s="153" t="s">
        <v>188</v>
      </c>
      <c r="B87" s="153"/>
      <c r="C87" s="153"/>
      <c r="D87" s="153"/>
      <c r="E87" s="153"/>
      <c r="F87" s="153"/>
      <c r="G87" s="153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5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7"/>
    </row>
    <row r="89">
      <c r="A89" s="158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60"/>
    </row>
    <row r="90">
      <c r="A90" s="153" t="s">
        <v>190</v>
      </c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</row>
    <row r="91">
      <c r="A91" s="155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7"/>
    </row>
    <row r="92">
      <c r="A92" s="158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60"/>
    </row>
    <row r="93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</row>
    <row r="94">
      <c r="A94" s="153" t="s">
        <v>192</v>
      </c>
      <c r="B94" s="153"/>
      <c r="C94" s="153"/>
      <c r="D94" s="153"/>
      <c r="E94" s="153"/>
      <c r="F94" s="153"/>
      <c r="G94" s="153"/>
      <c r="H94" s="153"/>
      <c r="I94" s="153"/>
      <c r="J94" s="38"/>
      <c r="K94" s="38"/>
      <c r="L94" s="38"/>
      <c r="M94" s="38"/>
      <c r="N94" s="38"/>
      <c r="O94" s="38"/>
      <c r="P94" s="38"/>
      <c r="Q94" s="38"/>
    </row>
    <row r="95">
      <c r="A95" s="155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7"/>
    </row>
    <row r="96">
      <c r="A96" s="158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60"/>
    </row>
    <row r="97">
      <c r="A97" s="153" t="s">
        <v>194</v>
      </c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</row>
    <row r="98">
      <c r="A98" s="155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7"/>
    </row>
    <row r="99">
      <c r="A99" s="158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60"/>
    </row>
    <row r="100" ht="15.75">
      <c r="A100" s="162" t="s">
        <v>195</v>
      </c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</row>
    <row r="129" ht="15.75">
      <c r="A129" s="163" t="s">
        <v>196</v>
      </c>
      <c r="B129" s="163"/>
      <c r="C129" s="163"/>
      <c r="D129" s="154" t="s">
        <v>197</v>
      </c>
      <c r="E129" s="127"/>
      <c r="F129" s="127"/>
      <c r="G129" s="164" t="s">
        <v>198</v>
      </c>
      <c r="H129" s="164"/>
      <c r="I129" s="127"/>
      <c r="J129" s="127"/>
      <c r="K129" s="164" t="s">
        <v>199</v>
      </c>
      <c r="L129" s="164"/>
      <c r="M129" s="164"/>
      <c r="N129" s="164"/>
      <c r="O129" s="164"/>
      <c r="P129" s="127"/>
      <c r="Q129" s="127"/>
    </row>
    <row r="130" ht="15.75">
      <c r="A130" s="163" t="s">
        <v>200</v>
      </c>
      <c r="B130" s="163"/>
      <c r="C130" s="163"/>
      <c r="D130" s="154" t="s">
        <v>197</v>
      </c>
      <c r="E130" s="127"/>
      <c r="F130" s="127"/>
      <c r="G130" s="164" t="s">
        <v>198</v>
      </c>
      <c r="H130" s="164"/>
      <c r="I130" s="127"/>
      <c r="J130" s="127"/>
      <c r="K130" s="164" t="s">
        <v>199</v>
      </c>
      <c r="L130" s="164"/>
      <c r="M130" s="164"/>
      <c r="N130" s="164"/>
      <c r="O130" s="164"/>
      <c r="P130" s="127"/>
      <c r="Q130" s="127"/>
    </row>
    <row r="131" ht="377.44999999999999" customHeight="1">
      <c r="A131" s="197" t="s">
        <v>319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</row>
    <row r="132" ht="23.25">
      <c r="A132" s="152" t="s">
        <v>320</v>
      </c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</row>
    <row r="133" ht="15.75">
      <c r="A133" s="218" t="s">
        <v>321</v>
      </c>
      <c r="B133" s="218"/>
      <c r="C133" s="218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</row>
    <row r="134" ht="15.75">
      <c r="A134" s="218"/>
      <c r="B134" s="218"/>
      <c r="C134" s="218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</row>
    <row r="135">
      <c r="A135" s="164" t="s">
        <v>322</v>
      </c>
      <c r="B135" s="164"/>
      <c r="C135" s="194"/>
      <c r="D135" s="196"/>
      <c r="E135" s="164" t="s">
        <v>323</v>
      </c>
      <c r="F135" s="164"/>
      <c r="G135" s="164"/>
      <c r="H135" s="194"/>
      <c r="I135" s="195"/>
      <c r="J135" s="196"/>
      <c r="K135" s="164" t="s">
        <v>324</v>
      </c>
      <c r="L135" s="164"/>
      <c r="M135" s="194"/>
      <c r="N135" s="195"/>
      <c r="O135" s="195"/>
      <c r="P135" s="195"/>
      <c r="Q135" s="195"/>
      <c r="R135" s="19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</row>
    <row r="137">
      <c r="A137" s="164" t="s">
        <v>325</v>
      </c>
      <c r="B137" s="164"/>
      <c r="C137" s="164"/>
      <c r="D137" s="164"/>
      <c r="E137" s="164"/>
      <c r="F137" s="164"/>
      <c r="G137" s="164"/>
      <c r="H137" s="164"/>
      <c r="I137" s="194"/>
      <c r="J137" s="195"/>
      <c r="K137" s="195"/>
      <c r="L137" s="195"/>
      <c r="M137" s="195"/>
      <c r="N137" s="195"/>
      <c r="O137" s="195"/>
      <c r="P137" s="195"/>
      <c r="Q137" s="195"/>
      <c r="R137" s="196"/>
    </row>
    <row r="138">
      <c r="A138" s="164" t="s">
        <v>326</v>
      </c>
      <c r="B138" s="164"/>
      <c r="C138" s="164"/>
      <c r="D138" s="164"/>
      <c r="E138" s="164"/>
      <c r="F138" s="164"/>
      <c r="G138" s="164"/>
      <c r="H138" s="164"/>
      <c r="I138" s="194"/>
      <c r="J138" s="195"/>
      <c r="K138" s="195"/>
      <c r="L138" s="195"/>
      <c r="M138" s="195"/>
      <c r="N138" s="195"/>
      <c r="O138" s="195"/>
      <c r="P138" s="195"/>
      <c r="Q138" s="195"/>
      <c r="R138" s="196"/>
    </row>
    <row r="139">
      <c r="A139" s="164" t="s">
        <v>327</v>
      </c>
      <c r="B139" s="164"/>
      <c r="C139" s="164"/>
      <c r="D139" s="164"/>
      <c r="E139" s="164"/>
      <c r="F139" s="164"/>
      <c r="G139" s="164"/>
      <c r="H139" s="164"/>
      <c r="I139" s="194"/>
      <c r="J139" s="195"/>
      <c r="K139" s="195"/>
      <c r="L139" s="195"/>
      <c r="M139" s="195"/>
      <c r="N139" s="195"/>
      <c r="O139" s="195"/>
      <c r="P139" s="195"/>
      <c r="Q139" s="195"/>
      <c r="R139" s="196"/>
    </row>
    <row r="140">
      <c r="A140" s="164" t="s">
        <v>328</v>
      </c>
      <c r="B140" s="164"/>
      <c r="C140" s="164"/>
      <c r="D140" s="164"/>
      <c r="E140" s="164"/>
      <c r="F140" s="164"/>
      <c r="G140" s="164"/>
      <c r="H140" s="164"/>
      <c r="I140" s="194"/>
      <c r="J140" s="195"/>
      <c r="K140" s="195"/>
      <c r="L140" s="195"/>
      <c r="M140" s="195"/>
      <c r="N140" s="195"/>
      <c r="O140" s="195"/>
      <c r="P140" s="195"/>
      <c r="Q140" s="195"/>
      <c r="R140" s="196"/>
    </row>
    <row r="141">
      <c r="A141" s="164" t="s">
        <v>329</v>
      </c>
      <c r="B141" s="164"/>
      <c r="C141" s="164"/>
      <c r="D141" s="164"/>
      <c r="E141" s="164"/>
      <c r="F141" s="164"/>
      <c r="G141" s="164"/>
      <c r="H141" s="164"/>
      <c r="I141" s="194"/>
      <c r="J141" s="195"/>
      <c r="K141" s="195"/>
      <c r="L141" s="195"/>
      <c r="M141" s="195"/>
      <c r="N141" s="195"/>
      <c r="O141" s="195"/>
      <c r="P141" s="195"/>
      <c r="Q141" s="195"/>
      <c r="R141" s="196"/>
    </row>
    <row r="142">
      <c r="A142" s="164" t="s">
        <v>330</v>
      </c>
      <c r="B142" s="164"/>
      <c r="C142" s="164"/>
      <c r="D142" s="164"/>
      <c r="E142" s="164"/>
      <c r="F142" s="164"/>
      <c r="G142" s="164"/>
      <c r="H142" s="164"/>
      <c r="I142" s="194"/>
      <c r="J142" s="195"/>
      <c r="K142" s="195"/>
      <c r="L142" s="195"/>
      <c r="M142" s="195"/>
      <c r="N142" s="195"/>
      <c r="O142" s="195"/>
      <c r="P142" s="195"/>
      <c r="Q142" s="195"/>
      <c r="R142" s="196"/>
    </row>
    <row r="143">
      <c r="A143" s="164" t="s">
        <v>299</v>
      </c>
      <c r="B143" s="164"/>
      <c r="C143" s="164"/>
      <c r="D143" s="164"/>
      <c r="E143" s="164"/>
      <c r="F143" s="164"/>
      <c r="G143" s="164"/>
      <c r="H143" s="164"/>
      <c r="I143" s="194"/>
      <c r="J143" s="195"/>
      <c r="K143" s="195"/>
      <c r="L143" s="195"/>
      <c r="M143" s="195"/>
      <c r="N143" s="195"/>
      <c r="O143" s="195"/>
      <c r="P143" s="195"/>
      <c r="Q143" s="195"/>
      <c r="R143" s="196"/>
    </row>
    <row r="144">
      <c r="A144" s="164" t="s">
        <v>331</v>
      </c>
      <c r="B144" s="164"/>
      <c r="C144" s="164"/>
      <c r="D144" s="164"/>
      <c r="E144" s="164"/>
      <c r="F144" s="164"/>
      <c r="G144" s="164"/>
      <c r="H144" s="164"/>
      <c r="I144" s="194"/>
      <c r="J144" s="195"/>
      <c r="K144" s="195"/>
      <c r="L144" s="195"/>
      <c r="M144" s="195"/>
      <c r="N144" s="195"/>
      <c r="O144" s="195"/>
      <c r="P144" s="195"/>
      <c r="Q144" s="195"/>
      <c r="R144" s="196"/>
    </row>
    <row r="145">
      <c r="A145" s="164" t="s">
        <v>332</v>
      </c>
      <c r="B145" s="164"/>
      <c r="C145" s="164"/>
      <c r="D145" s="164"/>
      <c r="E145" s="164"/>
      <c r="F145" s="164"/>
      <c r="G145" s="164"/>
      <c r="H145" s="164"/>
      <c r="I145" s="194"/>
      <c r="J145" s="195"/>
      <c r="K145" s="195"/>
      <c r="L145" s="195"/>
      <c r="M145" s="195"/>
      <c r="N145" s="195"/>
      <c r="O145" s="195"/>
      <c r="P145" s="195"/>
      <c r="Q145" s="195"/>
      <c r="R145" s="196"/>
    </row>
    <row r="146">
      <c r="A146" s="164" t="s">
        <v>333</v>
      </c>
      <c r="B146" s="164"/>
      <c r="C146" s="164"/>
      <c r="D146" s="164"/>
      <c r="E146" s="164"/>
      <c r="F146" s="164"/>
      <c r="G146" s="164"/>
      <c r="H146" s="164"/>
      <c r="I146" s="194"/>
      <c r="J146" s="195"/>
      <c r="K146" s="195"/>
      <c r="L146" s="195"/>
      <c r="M146" s="195"/>
      <c r="N146" s="195"/>
      <c r="O146" s="195"/>
      <c r="P146" s="195"/>
      <c r="Q146" s="195"/>
      <c r="R146" s="196"/>
    </row>
    <row r="147">
      <c r="A147" s="164" t="s">
        <v>334</v>
      </c>
      <c r="B147" s="164"/>
      <c r="C147" s="164"/>
      <c r="D147" s="164"/>
      <c r="E147" s="164"/>
      <c r="F147" s="164"/>
      <c r="G147" s="164"/>
      <c r="H147" s="164"/>
      <c r="I147" s="166"/>
      <c r="J147" s="130"/>
      <c r="K147" s="130"/>
      <c r="L147" s="130"/>
      <c r="M147" s="130"/>
      <c r="N147" s="130"/>
      <c r="O147" s="130"/>
      <c r="P147" s="130"/>
      <c r="Q147" s="130"/>
      <c r="R147" s="167"/>
    </row>
    <row r="148">
      <c r="A148" s="219" t="s">
        <v>335</v>
      </c>
      <c r="B148" s="219"/>
      <c r="C148" s="219"/>
      <c r="D148" s="219"/>
      <c r="E148" s="219"/>
      <c r="F148" s="219"/>
      <c r="G148" s="219"/>
      <c r="H148" s="219"/>
      <c r="I148" s="170"/>
      <c r="J148" s="127"/>
      <c r="K148" s="127"/>
      <c r="L148" s="127"/>
      <c r="M148" s="127"/>
      <c r="N148" s="127"/>
      <c r="O148" s="127"/>
      <c r="P148" s="127"/>
      <c r="Q148" s="127"/>
      <c r="R148" s="171"/>
    </row>
    <row r="149">
      <c r="A149" s="164" t="s">
        <v>336</v>
      </c>
      <c r="B149" s="164"/>
      <c r="C149" s="164"/>
      <c r="D149" s="164"/>
      <c r="E149" s="164"/>
      <c r="F149" s="164"/>
      <c r="G149" s="164"/>
      <c r="H149" s="164"/>
      <c r="I149" s="166"/>
      <c r="J149" s="130"/>
      <c r="K149" s="130"/>
      <c r="L149" s="130"/>
      <c r="M149" s="130"/>
      <c r="N149" s="130"/>
      <c r="O149" s="130"/>
      <c r="P149" s="130"/>
      <c r="Q149" s="130"/>
      <c r="R149" s="167"/>
    </row>
    <row r="150">
      <c r="A150" s="164"/>
      <c r="B150" s="164"/>
      <c r="C150" s="164"/>
      <c r="D150" s="164"/>
      <c r="E150" s="164"/>
      <c r="F150" s="164"/>
      <c r="G150" s="164"/>
      <c r="H150" s="164"/>
      <c r="I150" s="170"/>
      <c r="J150" s="127"/>
      <c r="K150" s="127"/>
      <c r="L150" s="127"/>
      <c r="M150" s="127"/>
      <c r="N150" s="127"/>
      <c r="O150" s="127"/>
      <c r="P150" s="127"/>
      <c r="Q150" s="127"/>
      <c r="R150" s="171"/>
    </row>
    <row r="151">
      <c r="A151" s="164" t="s">
        <v>337</v>
      </c>
      <c r="B151" s="164"/>
      <c r="C151" s="164"/>
      <c r="D151" s="164"/>
      <c r="E151" s="164"/>
      <c r="F151" s="164"/>
      <c r="G151" s="164"/>
      <c r="H151" s="164"/>
      <c r="I151" s="166"/>
      <c r="J151" s="130"/>
      <c r="K151" s="130"/>
      <c r="L151" s="130"/>
      <c r="M151" s="130"/>
      <c r="N151" s="130"/>
      <c r="O151" s="130"/>
      <c r="P151" s="130"/>
      <c r="Q151" s="130"/>
      <c r="R151" s="167"/>
    </row>
    <row r="152">
      <c r="A152" s="220" t="s">
        <v>338</v>
      </c>
      <c r="B152" s="220"/>
      <c r="C152" s="220"/>
      <c r="D152" s="220"/>
      <c r="E152" s="220"/>
      <c r="F152" s="220"/>
      <c r="G152" s="220"/>
      <c r="H152" s="220"/>
      <c r="I152" s="168"/>
      <c r="J152" s="38"/>
      <c r="K152" s="38"/>
      <c r="L152" s="38"/>
      <c r="M152" s="38"/>
      <c r="N152" s="38"/>
      <c r="O152" s="38"/>
      <c r="P152" s="38"/>
      <c r="Q152" s="38"/>
      <c r="R152" s="169"/>
    </row>
    <row r="153">
      <c r="A153" s="220"/>
      <c r="B153" s="220"/>
      <c r="C153" s="220"/>
      <c r="D153" s="220"/>
      <c r="E153" s="220"/>
      <c r="F153" s="220"/>
      <c r="G153" s="220"/>
      <c r="H153" s="220"/>
      <c r="I153" s="170"/>
      <c r="J153" s="127"/>
      <c r="K153" s="127"/>
      <c r="L153" s="127"/>
      <c r="M153" s="127"/>
      <c r="N153" s="127"/>
      <c r="O153" s="127"/>
      <c r="P153" s="127"/>
      <c r="Q153" s="127"/>
      <c r="R153" s="171"/>
    </row>
    <row r="154">
      <c r="A154" s="164" t="s">
        <v>339</v>
      </c>
      <c r="B154" s="164"/>
      <c r="C154" s="164"/>
      <c r="D154" s="164"/>
      <c r="E154" s="164"/>
      <c r="F154" s="164"/>
      <c r="G154" s="164"/>
      <c r="H154" s="164"/>
      <c r="I154" s="194"/>
      <c r="J154" s="195"/>
      <c r="K154" s="195"/>
      <c r="L154" s="195"/>
      <c r="M154" s="195"/>
      <c r="N154" s="195"/>
      <c r="O154" s="195"/>
      <c r="P154" s="195"/>
      <c r="Q154" s="195"/>
      <c r="R154" s="196"/>
    </row>
    <row r="155">
      <c r="A155" s="164" t="s">
        <v>340</v>
      </c>
      <c r="B155" s="164"/>
      <c r="C155" s="164"/>
      <c r="D155" s="164"/>
      <c r="E155" s="164"/>
      <c r="F155" s="164"/>
      <c r="G155" s="164"/>
      <c r="H155" s="164"/>
      <c r="I155" s="194"/>
      <c r="J155" s="195"/>
      <c r="K155" s="195"/>
      <c r="L155" s="195"/>
      <c r="M155" s="195"/>
      <c r="N155" s="195"/>
      <c r="O155" s="195"/>
      <c r="P155" s="195"/>
      <c r="Q155" s="195"/>
      <c r="R155" s="196"/>
    </row>
    <row r="156">
      <c r="A156" s="164" t="s">
        <v>341</v>
      </c>
      <c r="B156" s="164"/>
      <c r="C156" s="164"/>
      <c r="D156" s="164"/>
      <c r="E156" s="164"/>
      <c r="F156" s="164"/>
      <c r="G156" s="164"/>
      <c r="H156" s="164"/>
      <c r="I156" s="194"/>
      <c r="J156" s="195"/>
      <c r="K156" s="195"/>
      <c r="L156" s="195"/>
      <c r="M156" s="195"/>
      <c r="N156" s="195"/>
      <c r="O156" s="195"/>
      <c r="P156" s="195"/>
      <c r="Q156" s="195"/>
      <c r="R156" s="19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</row>
    <row r="158" ht="21">
      <c r="A158" s="197"/>
      <c r="B158" s="197"/>
      <c r="C158" s="197"/>
      <c r="D158" s="19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</row>
    <row r="159">
      <c r="A159" s="221"/>
      <c r="B159" s="221"/>
      <c r="C159" s="221"/>
      <c r="D159" s="221"/>
      <c r="E159" s="221"/>
      <c r="F159" s="221"/>
      <c r="G159" s="221"/>
      <c r="H159" s="56"/>
      <c r="I159" s="56"/>
      <c r="J159" s="161"/>
      <c r="K159" s="161"/>
      <c r="L159" s="161"/>
      <c r="M159" s="56"/>
      <c r="P159" s="161"/>
      <c r="Q159" s="161"/>
    </row>
    <row r="160">
      <c r="A160" s="221"/>
      <c r="B160" s="221"/>
      <c r="C160" s="221"/>
      <c r="D160" s="221"/>
      <c r="E160" s="221"/>
      <c r="F160" s="221"/>
      <c r="G160" s="221"/>
      <c r="H160" s="56"/>
      <c r="I160" s="56"/>
      <c r="J160" s="161"/>
      <c r="K160" s="161"/>
      <c r="L160" s="161"/>
      <c r="M160" s="56"/>
      <c r="P160" s="161"/>
      <c r="Q160" s="161"/>
    </row>
    <row r="161">
      <c r="A161" s="221"/>
      <c r="B161" s="221"/>
      <c r="C161" s="221"/>
      <c r="D161" s="221"/>
      <c r="E161" s="221"/>
      <c r="F161" s="221"/>
      <c r="G161" s="221"/>
      <c r="H161" s="56"/>
      <c r="I161" s="56"/>
      <c r="J161" s="161"/>
      <c r="K161" s="161"/>
      <c r="L161" s="161"/>
      <c r="M161" s="56"/>
      <c r="P161" s="161"/>
      <c r="Q161" s="161"/>
    </row>
    <row r="162">
      <c r="A162" s="221"/>
      <c r="B162" s="221"/>
      <c r="C162" s="221"/>
      <c r="D162" s="221"/>
      <c r="E162" s="221"/>
      <c r="F162" s="221"/>
      <c r="G162" s="221"/>
      <c r="H162" s="56"/>
      <c r="I162" s="56"/>
      <c r="J162" s="161"/>
      <c r="K162" s="161"/>
      <c r="L162" s="161"/>
      <c r="M162" s="56"/>
      <c r="P162" s="161"/>
      <c r="Q162" s="161"/>
    </row>
    <row r="163">
      <c r="A163" s="198"/>
      <c r="B163" s="38"/>
      <c r="E163" s="38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</row>
    <row r="164">
      <c r="A164" s="198"/>
      <c r="B164" s="38"/>
      <c r="E164" s="38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</row>
    <row r="165">
      <c r="A165" s="221"/>
      <c r="B165" s="221"/>
      <c r="C165" s="221"/>
      <c r="D165" s="221"/>
      <c r="E165" s="221"/>
      <c r="F165" s="221"/>
      <c r="G165" s="221"/>
      <c r="H165" s="56"/>
      <c r="I165" s="56"/>
      <c r="J165" s="161"/>
      <c r="K165" s="161"/>
      <c r="L165" s="161"/>
      <c r="M165" s="56"/>
      <c r="P165" s="161"/>
      <c r="Q165" s="161"/>
    </row>
    <row r="166">
      <c r="C166" s="198"/>
      <c r="D166" s="38"/>
      <c r="E166" s="198"/>
      <c r="F166" s="38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>
      <c r="A167" s="221"/>
      <c r="B167" s="221"/>
      <c r="C167" s="221"/>
      <c r="D167" s="221"/>
      <c r="E167" s="221"/>
      <c r="F167" s="221"/>
      <c r="G167" s="221"/>
      <c r="H167" s="56"/>
      <c r="I167" s="56"/>
      <c r="J167" s="161"/>
      <c r="K167" s="161"/>
      <c r="L167" s="161"/>
      <c r="M167" s="56"/>
      <c r="P167" s="161"/>
      <c r="Q167" s="161"/>
    </row>
    <row r="168">
      <c r="D168" s="198"/>
      <c r="E168" s="56"/>
      <c r="F168" s="198"/>
      <c r="G168" s="38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>
      <c r="A169" s="221"/>
      <c r="B169" s="221"/>
      <c r="C169" s="221"/>
      <c r="D169" s="221"/>
      <c r="E169" s="221"/>
      <c r="F169" s="221"/>
      <c r="G169" s="221"/>
      <c r="H169" s="56"/>
      <c r="I169" s="56"/>
      <c r="J169" s="161"/>
      <c r="K169" s="161"/>
      <c r="L169" s="161"/>
      <c r="M169" s="56"/>
      <c r="P169" s="161"/>
      <c r="Q169" s="161"/>
    </row>
    <row r="170">
      <c r="A170" s="205"/>
      <c r="B170" s="205"/>
      <c r="C170" s="205"/>
      <c r="D170" s="205"/>
      <c r="E170" s="205"/>
      <c r="F170" s="205"/>
      <c r="G170" s="205"/>
      <c r="H170" s="56"/>
      <c r="I170" s="56"/>
      <c r="J170" s="38"/>
      <c r="K170" s="38"/>
      <c r="L170" s="38"/>
      <c r="M170" s="56"/>
      <c r="N170" s="38"/>
      <c r="O170" s="38"/>
      <c r="P170" s="38"/>
      <c r="Q170" s="38"/>
    </row>
    <row r="171">
      <c r="C171" s="38"/>
      <c r="D171" s="161"/>
      <c r="E171" s="161"/>
      <c r="H171" s="161"/>
      <c r="I171" s="161"/>
      <c r="J171" s="161"/>
      <c r="K171" s="161"/>
      <c r="N171" s="161"/>
      <c r="O171" s="161"/>
      <c r="P171" s="161"/>
      <c r="Q171" s="161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</row>
    <row r="173">
      <c r="F173" s="161"/>
      <c r="G173" s="161"/>
      <c r="H173" s="161"/>
      <c r="I173" s="161"/>
      <c r="J173" s="161"/>
      <c r="M173" s="161"/>
      <c r="N173" s="161"/>
      <c r="O173" s="161"/>
      <c r="P173" s="161"/>
      <c r="Q173" s="161"/>
    </row>
    <row r="174">
      <c r="F174" s="161"/>
      <c r="G174" s="161"/>
      <c r="H174" s="161"/>
      <c r="I174" s="161"/>
      <c r="J174" s="161"/>
      <c r="K174" s="56"/>
      <c r="L174" s="56"/>
      <c r="M174" s="56"/>
      <c r="N174" s="56"/>
      <c r="O174" s="56"/>
      <c r="P174" s="56"/>
      <c r="Q174" s="56"/>
    </row>
    <row r="175"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</row>
    <row r="176">
      <c r="A176" s="56"/>
      <c r="B176" s="56"/>
      <c r="C176" s="56"/>
      <c r="D176" s="56"/>
      <c r="E176" s="56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>
      <c r="A177" s="56"/>
      <c r="B177" s="56"/>
      <c r="C177" s="56"/>
      <c r="D177" s="56"/>
      <c r="E177" s="56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</row>
    <row r="178" ht="409.14999999999998" customHeight="1">
      <c r="A178" s="197" t="s">
        <v>319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</row>
    <row r="179" ht="23.25">
      <c r="A179" s="152" t="s">
        <v>201</v>
      </c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</row>
    <row r="181">
      <c r="A181" s="153" t="s">
        <v>202</v>
      </c>
      <c r="B181" s="153"/>
      <c r="C181" s="153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</row>
    <row r="183">
      <c r="A183" s="165" t="s">
        <v>203</v>
      </c>
      <c r="B183" s="165"/>
      <c r="C183" s="165"/>
      <c r="D183" s="166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67"/>
    </row>
    <row r="184">
      <c r="A184" s="56"/>
      <c r="B184" s="56"/>
      <c r="C184" s="56"/>
      <c r="D184" s="16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9"/>
    </row>
    <row r="185">
      <c r="A185" s="56"/>
      <c r="B185" s="56"/>
      <c r="C185" s="56"/>
      <c r="D185" s="170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71"/>
    </row>
    <row r="186">
      <c r="A186" s="165" t="s">
        <v>204</v>
      </c>
      <c r="B186" s="165"/>
      <c r="C186" s="165"/>
      <c r="D186" s="166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67"/>
    </row>
    <row r="187">
      <c r="A187" s="56"/>
      <c r="B187" s="56"/>
      <c r="C187" s="56"/>
      <c r="D187" s="16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9"/>
    </row>
    <row r="188">
      <c r="A188" s="56"/>
      <c r="B188" s="56"/>
      <c r="C188" s="56"/>
      <c r="D188" s="16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9"/>
    </row>
    <row r="189">
      <c r="A189" s="56"/>
      <c r="B189" s="56"/>
      <c r="C189" s="56"/>
      <c r="D189" s="16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169"/>
    </row>
    <row r="190">
      <c r="A190" s="56"/>
      <c r="B190" s="56"/>
      <c r="C190" s="56"/>
      <c r="D190" s="16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169"/>
    </row>
    <row r="191">
      <c r="A191" s="56"/>
      <c r="B191" s="56"/>
      <c r="C191" s="56"/>
      <c r="D191" s="16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169"/>
    </row>
    <row r="192">
      <c r="A192" s="56"/>
      <c r="B192" s="56"/>
      <c r="C192" s="56"/>
      <c r="D192" s="16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9"/>
    </row>
    <row r="193">
      <c r="A193" s="56"/>
      <c r="B193" s="56"/>
      <c r="C193" s="56"/>
      <c r="D193" s="170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71"/>
    </row>
    <row r="194">
      <c r="A194" s="56"/>
      <c r="B194" s="56"/>
      <c r="C194" s="5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>
      <c r="A195" s="153" t="s">
        <v>205</v>
      </c>
      <c r="B195" s="153"/>
      <c r="C195" s="153"/>
      <c r="D195" s="166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67"/>
    </row>
    <row r="196">
      <c r="A196" s="56"/>
      <c r="B196" s="56"/>
      <c r="C196" s="56"/>
      <c r="D196" s="16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9"/>
    </row>
    <row r="197">
      <c r="A197" s="56"/>
      <c r="B197" s="56"/>
      <c r="C197" s="56"/>
      <c r="D197" s="170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71"/>
    </row>
    <row r="198">
      <c r="A198" s="165" t="s">
        <v>204</v>
      </c>
      <c r="B198" s="165"/>
      <c r="C198" s="165"/>
      <c r="D198" s="166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67"/>
    </row>
    <row r="199">
      <c r="A199" s="56"/>
      <c r="B199" s="56"/>
      <c r="C199" s="56"/>
      <c r="D199" s="16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9"/>
    </row>
    <row r="200">
      <c r="A200" s="56"/>
      <c r="B200" s="56"/>
      <c r="C200" s="56"/>
      <c r="D200" s="16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9"/>
    </row>
    <row r="201">
      <c r="A201" s="56"/>
      <c r="B201" s="56"/>
      <c r="C201" s="56"/>
      <c r="D201" s="16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169"/>
    </row>
    <row r="202">
      <c r="A202" s="56"/>
      <c r="B202" s="56"/>
      <c r="C202" s="56"/>
      <c r="D202" s="16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169"/>
    </row>
    <row r="203">
      <c r="A203" s="56"/>
      <c r="B203" s="56"/>
      <c r="C203" s="56"/>
      <c r="D203" s="16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169"/>
    </row>
    <row r="204">
      <c r="A204" s="56"/>
      <c r="B204" s="56"/>
      <c r="C204" s="56"/>
      <c r="D204" s="16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169"/>
    </row>
    <row r="205">
      <c r="A205" s="56"/>
      <c r="B205" s="56"/>
      <c r="C205" s="56"/>
      <c r="D205" s="170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71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</row>
    <row r="259" ht="28.5">
      <c r="A259" s="172" t="s">
        <v>201</v>
      </c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</row>
  </sheetData>
  <mergeCells count="172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38:H138"/>
    <mergeCell ref="I138:R138"/>
    <mergeCell ref="A139:H139"/>
    <mergeCell ref="I139:R139"/>
    <mergeCell ref="A140:H140"/>
    <mergeCell ref="I140:R140"/>
    <mergeCell ref="A141:H141"/>
    <mergeCell ref="I141:R141"/>
    <mergeCell ref="A142:H142"/>
    <mergeCell ref="I142:R142"/>
    <mergeCell ref="A143:H143"/>
    <mergeCell ref="I143:R143"/>
    <mergeCell ref="A144:H144"/>
    <mergeCell ref="I144:R144"/>
    <mergeCell ref="A145:H145"/>
    <mergeCell ref="I145:R145"/>
    <mergeCell ref="A146:H146"/>
    <mergeCell ref="I146:R146"/>
    <mergeCell ref="A147:H147"/>
    <mergeCell ref="I147:R148"/>
    <mergeCell ref="A148:H148"/>
    <mergeCell ref="A149:H149"/>
    <mergeCell ref="I149:R150"/>
    <mergeCell ref="A151:H151"/>
    <mergeCell ref="I151:R153"/>
    <mergeCell ref="A152:H152"/>
    <mergeCell ref="A154:H154"/>
    <mergeCell ref="I154:R154"/>
    <mergeCell ref="A155:H155"/>
    <mergeCell ref="I155:R155"/>
    <mergeCell ref="A156:H156"/>
    <mergeCell ref="I156:R156"/>
    <mergeCell ref="A158:R158"/>
    <mergeCell ref="A178:R178"/>
    <mergeCell ref="A179:R179"/>
    <mergeCell ref="A181:C181"/>
    <mergeCell ref="A183:C183"/>
    <mergeCell ref="D183:R185"/>
    <mergeCell ref="A186:C186"/>
    <mergeCell ref="D186:R193"/>
    <mergeCell ref="A195:C195"/>
    <mergeCell ref="D195:R197"/>
    <mergeCell ref="A198:C198"/>
    <mergeCell ref="D198:R205"/>
    <mergeCell ref="A259:R259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V22" activeCellId="0" sqref="V22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22" t="s">
        <v>342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</row>
    <row r="2" ht="21">
      <c r="A2" s="197" t="s">
        <v>343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</row>
    <row r="3">
      <c r="A3" s="153" t="s">
        <v>344</v>
      </c>
      <c r="B3" s="153"/>
      <c r="C3" s="194"/>
      <c r="D3" s="195"/>
      <c r="E3" s="195"/>
      <c r="F3" s="195"/>
      <c r="G3" s="196"/>
      <c r="I3" s="153" t="s">
        <v>345</v>
      </c>
      <c r="J3" s="153"/>
      <c r="K3" s="153"/>
      <c r="L3" s="194"/>
      <c r="M3" s="195"/>
      <c r="N3" s="195"/>
      <c r="O3" s="195"/>
      <c r="P3" s="195"/>
      <c r="Q3" s="195"/>
      <c r="R3" s="196"/>
    </row>
    <row r="4">
      <c r="A4" s="56"/>
      <c r="B4" s="56"/>
      <c r="C4" s="56"/>
      <c r="D4" s="56"/>
      <c r="E4" s="56"/>
      <c r="I4" s="56"/>
      <c r="J4" s="56"/>
      <c r="K4" s="56"/>
      <c r="L4" s="56"/>
      <c r="M4" s="56"/>
      <c r="N4" s="56"/>
      <c r="O4" s="56"/>
      <c r="P4" s="56"/>
      <c r="Q4" s="56"/>
    </row>
    <row r="5">
      <c r="A5" s="153" t="s">
        <v>346</v>
      </c>
      <c r="B5" s="194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6"/>
    </row>
    <row r="6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</row>
    <row r="7">
      <c r="A7" s="153" t="s">
        <v>347</v>
      </c>
      <c r="B7" s="194"/>
      <c r="C7" s="195"/>
      <c r="D7" s="196"/>
      <c r="E7" s="56"/>
      <c r="G7" s="56"/>
      <c r="H7" s="56"/>
      <c r="I7" s="153" t="s">
        <v>348</v>
      </c>
      <c r="J7" s="153"/>
      <c r="K7" s="194"/>
      <c r="L7" s="195"/>
      <c r="M7" s="195"/>
      <c r="N7" s="195"/>
      <c r="O7" s="195"/>
      <c r="P7" s="196"/>
      <c r="Q7" s="56"/>
    </row>
    <row r="8">
      <c r="A8" s="56"/>
      <c r="B8" s="56"/>
      <c r="C8" s="56"/>
      <c r="D8" s="56"/>
      <c r="E8" s="56"/>
      <c r="G8" s="56"/>
      <c r="H8" s="56"/>
      <c r="I8" s="56"/>
      <c r="K8" s="56"/>
      <c r="L8" s="56"/>
      <c r="M8" s="56"/>
      <c r="N8" s="56"/>
      <c r="O8" s="56"/>
      <c r="P8" s="56"/>
      <c r="Q8" s="56"/>
    </row>
    <row r="9">
      <c r="A9" s="153" t="s">
        <v>349</v>
      </c>
      <c r="B9" s="153"/>
      <c r="C9" s="153"/>
      <c r="D9" s="153"/>
      <c r="E9" s="194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6"/>
    </row>
    <row r="10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>
      <c r="A11" s="153" t="s">
        <v>350</v>
      </c>
      <c r="B11" s="153"/>
      <c r="C11" s="153"/>
      <c r="D11" s="153"/>
      <c r="E11" s="194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6"/>
    </row>
    <row r="1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>
      <c r="A13" s="153" t="s">
        <v>351</v>
      </c>
      <c r="B13" s="153"/>
      <c r="C13" s="153"/>
      <c r="D13" s="153"/>
      <c r="E13" s="155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7"/>
    </row>
    <row r="14">
      <c r="A14" s="56"/>
      <c r="B14" s="56"/>
      <c r="C14" s="56"/>
      <c r="D14" s="56"/>
      <c r="E14" s="223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5"/>
    </row>
    <row r="15">
      <c r="A15" s="56"/>
      <c r="B15" s="56"/>
      <c r="C15" s="56"/>
      <c r="D15" s="56"/>
      <c r="E15" s="158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60"/>
    </row>
    <row r="16">
      <c r="A16" s="56"/>
      <c r="B16" s="56"/>
      <c r="C16" s="56"/>
      <c r="D16" s="56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</row>
    <row r="17">
      <c r="A17" s="226" t="s">
        <v>352</v>
      </c>
      <c r="B17" s="226"/>
      <c r="C17" s="226"/>
      <c r="D17" s="226"/>
      <c r="E17" s="155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7"/>
    </row>
    <row r="18">
      <c r="A18" s="226"/>
      <c r="B18" s="226"/>
      <c r="C18" s="226"/>
      <c r="D18" s="226"/>
      <c r="E18" s="223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5"/>
    </row>
    <row r="19">
      <c r="A19" s="56"/>
      <c r="B19" s="56"/>
      <c r="C19" s="56"/>
      <c r="D19" s="56"/>
      <c r="E19" s="158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60"/>
    </row>
    <row r="20">
      <c r="A20" s="56"/>
      <c r="B20" s="56"/>
      <c r="C20" s="56"/>
      <c r="D20" s="56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>
      <c r="A21" s="153" t="s">
        <v>353</v>
      </c>
      <c r="B21" s="153"/>
      <c r="C21" s="153"/>
      <c r="D21" s="181"/>
      <c r="E21" s="155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7"/>
    </row>
    <row r="22">
      <c r="A22" s="56"/>
      <c r="B22" s="56"/>
      <c r="C22" s="56"/>
      <c r="D22" s="56"/>
      <c r="E22" s="158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60"/>
    </row>
    <row r="23">
      <c r="A23" s="56"/>
      <c r="B23" s="56"/>
      <c r="C23" s="56"/>
      <c r="D23" s="56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>
      <c r="A24" s="153" t="s">
        <v>354</v>
      </c>
      <c r="B24" s="153"/>
      <c r="C24" s="153"/>
      <c r="D24" s="181"/>
      <c r="E24" s="194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</row>
    <row r="26">
      <c r="A26" s="153" t="s">
        <v>355</v>
      </c>
      <c r="B26" s="153"/>
      <c r="C26" s="153"/>
      <c r="D26" s="153"/>
      <c r="E26" s="181"/>
      <c r="F26" s="194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</row>
    <row r="28">
      <c r="A28" s="153" t="s">
        <v>356</v>
      </c>
      <c r="B28" s="153"/>
      <c r="C28" s="153"/>
      <c r="D28" s="153"/>
      <c r="E28" s="181"/>
      <c r="F28" s="194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</row>
    <row r="30">
      <c r="A30" s="153" t="s">
        <v>357</v>
      </c>
      <c r="B30" s="153"/>
      <c r="C30" s="153"/>
      <c r="D30" s="153"/>
      <c r="E30" s="181"/>
      <c r="F30" s="194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</row>
    <row r="32">
      <c r="A32" s="153" t="s">
        <v>358</v>
      </c>
      <c r="B32" s="153"/>
      <c r="C32" s="153"/>
      <c r="D32" s="153"/>
      <c r="E32" s="181"/>
      <c r="F32" s="194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</row>
    <row r="34">
      <c r="A34" s="153" t="s">
        <v>359</v>
      </c>
      <c r="B34" s="153"/>
      <c r="C34" s="153"/>
      <c r="D34" s="153"/>
      <c r="E34" s="181"/>
      <c r="F34" s="194"/>
      <c r="G34" s="196"/>
      <c r="H34" s="56"/>
      <c r="I34" s="153" t="s">
        <v>360</v>
      </c>
      <c r="J34" s="181"/>
      <c r="K34" s="194"/>
      <c r="L34" s="195"/>
      <c r="M34" s="195"/>
      <c r="N34" s="195"/>
      <c r="O34" s="195"/>
      <c r="P34" s="195"/>
      <c r="Q34" s="195"/>
      <c r="R34" s="196"/>
    </row>
    <row r="35">
      <c r="A35" s="153"/>
      <c r="B35" s="153"/>
      <c r="C35" s="153"/>
      <c r="D35" s="153"/>
      <c r="E35" s="153"/>
      <c r="F35" s="38"/>
      <c r="G35" s="38"/>
      <c r="H35" s="56"/>
      <c r="I35" s="153"/>
      <c r="J35" s="153"/>
      <c r="K35" s="38"/>
      <c r="L35" s="38"/>
      <c r="M35" s="38"/>
      <c r="N35" s="38"/>
      <c r="O35" s="38"/>
      <c r="P35" s="38"/>
      <c r="Q35" s="38"/>
      <c r="R35" s="38"/>
    </row>
    <row r="36">
      <c r="A36" s="153"/>
      <c r="B36" s="153"/>
      <c r="C36" s="153"/>
      <c r="D36" s="153"/>
      <c r="E36" s="153"/>
      <c r="F36" s="38"/>
      <c r="G36" s="38"/>
      <c r="H36" s="56"/>
      <c r="I36" s="153"/>
      <c r="J36" s="153"/>
      <c r="K36" s="38"/>
      <c r="L36" s="38"/>
      <c r="M36" s="38"/>
      <c r="N36" s="38"/>
      <c r="O36" s="38"/>
      <c r="P36" s="38"/>
      <c r="Q36" s="38"/>
      <c r="R36" s="38"/>
    </row>
    <row r="37">
      <c r="A37" s="153"/>
      <c r="B37" s="153"/>
      <c r="C37" s="153"/>
      <c r="D37" s="153"/>
      <c r="E37" s="153"/>
      <c r="F37" s="38"/>
      <c r="G37" s="38"/>
      <c r="H37" s="56"/>
      <c r="I37" s="153"/>
      <c r="J37" s="153"/>
      <c r="K37" s="38"/>
      <c r="L37" s="38"/>
      <c r="M37" s="38"/>
      <c r="N37" s="38"/>
      <c r="O37" s="38"/>
      <c r="P37" s="38"/>
      <c r="Q37" s="38"/>
      <c r="R37" s="38"/>
    </row>
    <row r="38">
      <c r="A38" s="153"/>
      <c r="B38" s="153"/>
      <c r="C38" s="153"/>
      <c r="D38" s="153"/>
      <c r="E38" s="153"/>
      <c r="F38" s="38"/>
      <c r="G38" s="38"/>
      <c r="H38" s="56"/>
      <c r="I38" s="153"/>
      <c r="J38" s="153"/>
      <c r="K38" s="38"/>
      <c r="L38" s="38"/>
      <c r="M38" s="38"/>
      <c r="N38" s="38"/>
      <c r="O38" s="38"/>
      <c r="P38" s="38"/>
      <c r="Q38" s="38"/>
      <c r="R38" s="38"/>
    </row>
    <row r="39">
      <c r="A39" s="153"/>
      <c r="B39" s="153"/>
      <c r="C39" s="153"/>
      <c r="D39" s="153"/>
      <c r="E39" s="153"/>
      <c r="F39" s="38"/>
      <c r="G39" s="38"/>
      <c r="H39" s="56"/>
      <c r="I39" s="153"/>
      <c r="J39" s="153"/>
      <c r="K39" s="38"/>
      <c r="L39" s="38"/>
      <c r="M39" s="38"/>
      <c r="N39" s="38"/>
      <c r="O39" s="38"/>
      <c r="P39" s="38"/>
      <c r="Q39" s="38"/>
      <c r="R39" s="38"/>
    </row>
    <row r="40">
      <c r="A40" s="153"/>
      <c r="B40" s="153"/>
      <c r="C40" s="153"/>
      <c r="D40" s="153"/>
      <c r="E40" s="153"/>
      <c r="F40" s="38"/>
      <c r="G40" s="38"/>
      <c r="H40" s="56"/>
      <c r="I40" s="153"/>
      <c r="J40" s="153"/>
      <c r="K40" s="38"/>
      <c r="L40" s="38"/>
      <c r="M40" s="38"/>
      <c r="N40" s="38"/>
      <c r="O40" s="38"/>
      <c r="P40" s="38"/>
      <c r="Q40" s="38"/>
      <c r="R40" s="38"/>
    </row>
    <row r="41">
      <c r="A41" s="153"/>
      <c r="B41" s="153"/>
      <c r="C41" s="153"/>
      <c r="D41" s="153"/>
      <c r="E41" s="153"/>
      <c r="F41" s="38"/>
      <c r="G41" s="38"/>
      <c r="H41" s="56"/>
      <c r="I41" s="153"/>
      <c r="J41" s="153"/>
      <c r="K41" s="38"/>
      <c r="L41" s="38"/>
      <c r="M41" s="38"/>
      <c r="N41" s="38"/>
      <c r="O41" s="38"/>
      <c r="P41" s="38"/>
      <c r="Q41" s="38"/>
      <c r="R41" s="38"/>
    </row>
    <row r="42">
      <c r="A42" s="153"/>
      <c r="B42" s="153"/>
      <c r="C42" s="153"/>
      <c r="D42" s="153"/>
      <c r="E42" s="153"/>
      <c r="F42" s="38"/>
      <c r="G42" s="38"/>
      <c r="H42" s="56"/>
      <c r="I42" s="153"/>
      <c r="J42" s="153"/>
      <c r="K42" s="38"/>
      <c r="L42" s="38"/>
      <c r="M42" s="38"/>
      <c r="N42" s="38"/>
      <c r="O42" s="38"/>
      <c r="P42" s="38"/>
      <c r="Q42" s="38"/>
      <c r="R42" s="38"/>
    </row>
    <row r="43">
      <c r="A43" s="153"/>
      <c r="B43" s="153"/>
      <c r="C43" s="153"/>
      <c r="D43" s="153"/>
      <c r="E43" s="153"/>
      <c r="F43" s="38"/>
      <c r="G43" s="38"/>
      <c r="H43" s="56"/>
      <c r="I43" s="153"/>
      <c r="J43" s="153"/>
      <c r="K43" s="38"/>
      <c r="L43" s="38"/>
      <c r="M43" s="38"/>
      <c r="N43" s="38"/>
      <c r="O43" s="38"/>
      <c r="P43" s="38"/>
      <c r="Q43" s="38"/>
      <c r="R43" s="38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</row>
    <row r="77" ht="51" customHeight="1">
      <c r="A77" s="151" t="s">
        <v>361</v>
      </c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</row>
    <row r="78" ht="26.25">
      <c r="A78" s="222" t="s">
        <v>342</v>
      </c>
      <c r="B78" s="222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</row>
    <row r="79" ht="21">
      <c r="A79" s="197" t="s">
        <v>343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>
      <c r="A80" s="153" t="s">
        <v>344</v>
      </c>
      <c r="B80" s="153"/>
      <c r="C80" s="194"/>
      <c r="D80" s="195"/>
      <c r="E80" s="195"/>
      <c r="F80" s="195"/>
      <c r="G80" s="196"/>
      <c r="I80" s="153" t="s">
        <v>345</v>
      </c>
      <c r="J80" s="153"/>
      <c r="K80" s="153"/>
      <c r="L80" s="194"/>
      <c r="M80" s="195"/>
      <c r="N80" s="195"/>
      <c r="O80" s="195"/>
      <c r="P80" s="195"/>
      <c r="Q80" s="195"/>
      <c r="R80" s="196"/>
    </row>
    <row r="81">
      <c r="A81" s="56"/>
      <c r="B81" s="56"/>
      <c r="C81" s="56"/>
      <c r="D81" s="56"/>
      <c r="E81" s="56"/>
      <c r="I81" s="56"/>
      <c r="J81" s="56"/>
      <c r="K81" s="56"/>
      <c r="L81" s="56"/>
      <c r="M81" s="56"/>
      <c r="N81" s="56"/>
      <c r="O81" s="56"/>
      <c r="P81" s="56"/>
      <c r="Q81" s="56"/>
    </row>
    <row r="82">
      <c r="A82" s="153" t="s">
        <v>346</v>
      </c>
      <c r="B82" s="194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</row>
    <row r="84">
      <c r="A84" s="153" t="s">
        <v>347</v>
      </c>
      <c r="B84" s="194"/>
      <c r="C84" s="195"/>
      <c r="D84" s="196"/>
      <c r="E84" s="56"/>
      <c r="G84" s="56"/>
      <c r="H84" s="56"/>
      <c r="I84" s="153" t="s">
        <v>348</v>
      </c>
      <c r="J84" s="153"/>
      <c r="K84" s="194"/>
      <c r="L84" s="195"/>
      <c r="M84" s="195"/>
      <c r="N84" s="195"/>
      <c r="O84" s="195"/>
      <c r="P84" s="196"/>
      <c r="Q84" s="56"/>
    </row>
    <row r="85">
      <c r="A85" s="56"/>
      <c r="B85" s="56"/>
      <c r="C85" s="56"/>
      <c r="D85" s="56"/>
      <c r="E85" s="56"/>
      <c r="G85" s="56"/>
      <c r="H85" s="56"/>
      <c r="I85" s="56"/>
      <c r="K85" s="56"/>
      <c r="L85" s="56"/>
      <c r="M85" s="56"/>
      <c r="N85" s="56"/>
      <c r="O85" s="56"/>
      <c r="P85" s="56"/>
      <c r="Q85" s="56"/>
    </row>
    <row r="86">
      <c r="A86" s="153" t="s">
        <v>349</v>
      </c>
      <c r="B86" s="153"/>
      <c r="C86" s="153"/>
      <c r="D86" s="153"/>
      <c r="E86" s="194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</row>
    <row r="88">
      <c r="A88" s="153" t="s">
        <v>350</v>
      </c>
      <c r="B88" s="153"/>
      <c r="C88" s="153"/>
      <c r="D88" s="153"/>
      <c r="E88" s="194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</row>
    <row r="90">
      <c r="A90" s="153" t="s">
        <v>351</v>
      </c>
      <c r="B90" s="153"/>
      <c r="C90" s="153"/>
      <c r="D90" s="153"/>
      <c r="E90" s="155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7"/>
    </row>
    <row r="91">
      <c r="A91" s="56"/>
      <c r="B91" s="56"/>
      <c r="C91" s="56"/>
      <c r="D91" s="56"/>
      <c r="E91" s="223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>
      <c r="A92" s="56"/>
      <c r="B92" s="56"/>
      <c r="C92" s="56"/>
      <c r="D92" s="56"/>
      <c r="E92" s="158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60"/>
    </row>
    <row r="93">
      <c r="A93" s="56"/>
      <c r="B93" s="56"/>
      <c r="C93" s="56"/>
      <c r="D93" s="56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</row>
    <row r="94">
      <c r="A94" s="226" t="s">
        <v>352</v>
      </c>
      <c r="B94" s="226"/>
      <c r="C94" s="226"/>
      <c r="D94" s="226"/>
      <c r="E94" s="155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7"/>
    </row>
    <row r="95">
      <c r="A95" s="226"/>
      <c r="B95" s="226"/>
      <c r="C95" s="226"/>
      <c r="D95" s="226"/>
      <c r="E95" s="223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>
      <c r="A96" s="56"/>
      <c r="B96" s="56"/>
      <c r="C96" s="56"/>
      <c r="D96" s="56"/>
      <c r="E96" s="158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60"/>
    </row>
    <row r="97">
      <c r="A97" s="56"/>
      <c r="B97" s="56"/>
      <c r="C97" s="56"/>
      <c r="D97" s="56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</row>
    <row r="98">
      <c r="A98" s="153" t="s">
        <v>353</v>
      </c>
      <c r="B98" s="153"/>
      <c r="C98" s="153"/>
      <c r="D98" s="181"/>
      <c r="E98" s="155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7"/>
    </row>
    <row r="99">
      <c r="A99" s="56"/>
      <c r="B99" s="56"/>
      <c r="C99" s="56"/>
      <c r="D99" s="56"/>
      <c r="E99" s="158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60"/>
    </row>
    <row r="100">
      <c r="A100" s="56"/>
      <c r="B100" s="56"/>
      <c r="C100" s="56"/>
      <c r="D100" s="56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</row>
    <row r="101">
      <c r="A101" s="153" t="s">
        <v>354</v>
      </c>
      <c r="B101" s="153"/>
      <c r="C101" s="153"/>
      <c r="D101" s="181"/>
      <c r="E101" s="194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</row>
    <row r="103">
      <c r="A103" s="153" t="s">
        <v>355</v>
      </c>
      <c r="B103" s="153"/>
      <c r="C103" s="153"/>
      <c r="D103" s="153"/>
      <c r="E103" s="181"/>
      <c r="F103" s="194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</row>
    <row r="105">
      <c r="A105" s="153" t="s">
        <v>356</v>
      </c>
      <c r="B105" s="153"/>
      <c r="C105" s="153"/>
      <c r="D105" s="153"/>
      <c r="E105" s="181"/>
      <c r="F105" s="194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</row>
    <row r="107">
      <c r="A107" s="153" t="s">
        <v>357</v>
      </c>
      <c r="B107" s="153"/>
      <c r="C107" s="153"/>
      <c r="D107" s="153"/>
      <c r="E107" s="181"/>
      <c r="F107" s="194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</row>
    <row r="109">
      <c r="A109" s="153" t="s">
        <v>358</v>
      </c>
      <c r="B109" s="153"/>
      <c r="C109" s="153"/>
      <c r="D109" s="153"/>
      <c r="E109" s="181"/>
      <c r="F109" s="194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</row>
    <row r="111">
      <c r="A111" s="153" t="s">
        <v>359</v>
      </c>
      <c r="B111" s="153"/>
      <c r="C111" s="153"/>
      <c r="D111" s="153"/>
      <c r="E111" s="181"/>
      <c r="F111" s="194"/>
      <c r="G111" s="196"/>
      <c r="H111" s="56"/>
      <c r="I111" s="153" t="s">
        <v>360</v>
      </c>
      <c r="J111" s="181"/>
      <c r="K111" s="194"/>
      <c r="L111" s="195"/>
      <c r="M111" s="195"/>
      <c r="N111" s="195"/>
      <c r="O111" s="195"/>
      <c r="P111" s="195"/>
      <c r="Q111" s="195"/>
      <c r="R111" s="196"/>
    </row>
    <row r="112">
      <c r="A112" s="153"/>
      <c r="B112" s="153"/>
      <c r="C112" s="153"/>
      <c r="D112" s="153"/>
      <c r="E112" s="153"/>
      <c r="F112" s="38"/>
      <c r="G112" s="38"/>
      <c r="H112" s="56"/>
      <c r="I112" s="153"/>
      <c r="J112" s="153"/>
      <c r="K112" s="38"/>
      <c r="L112" s="38"/>
      <c r="M112" s="38"/>
      <c r="N112" s="38"/>
      <c r="O112" s="38"/>
      <c r="P112" s="38"/>
      <c r="Q112" s="38"/>
      <c r="R112" s="38"/>
    </row>
    <row r="113">
      <c r="A113" s="153"/>
      <c r="B113" s="153"/>
      <c r="C113" s="153"/>
      <c r="D113" s="153"/>
      <c r="E113" s="153"/>
      <c r="F113" s="38"/>
      <c r="G113" s="38"/>
      <c r="H113" s="56"/>
      <c r="I113" s="153"/>
      <c r="J113" s="153"/>
      <c r="K113" s="38"/>
      <c r="L113" s="38"/>
      <c r="M113" s="38"/>
      <c r="N113" s="38"/>
      <c r="O113" s="38"/>
      <c r="P113" s="38"/>
      <c r="Q113" s="38"/>
      <c r="R113" s="38"/>
    </row>
    <row r="114">
      <c r="A114" s="153"/>
      <c r="B114" s="153"/>
      <c r="C114" s="153"/>
      <c r="D114" s="153"/>
      <c r="E114" s="153"/>
      <c r="F114" s="38"/>
      <c r="G114" s="38"/>
      <c r="H114" s="56"/>
      <c r="I114" s="153"/>
      <c r="J114" s="153"/>
      <c r="K114" s="38"/>
      <c r="L114" s="38"/>
      <c r="M114" s="38"/>
      <c r="N114" s="38"/>
      <c r="O114" s="38"/>
      <c r="P114" s="38"/>
      <c r="Q114" s="38"/>
      <c r="R114" s="38"/>
    </row>
    <row r="115">
      <c r="A115" s="153"/>
      <c r="B115" s="153"/>
      <c r="C115" s="153"/>
      <c r="D115" s="153"/>
      <c r="E115" s="153"/>
      <c r="F115" s="38"/>
      <c r="G115" s="38"/>
      <c r="H115" s="56"/>
      <c r="I115" s="153"/>
      <c r="J115" s="153"/>
      <c r="K115" s="38"/>
      <c r="L115" s="38"/>
      <c r="M115" s="38"/>
      <c r="N115" s="38"/>
      <c r="O115" s="38"/>
      <c r="P115" s="38"/>
      <c r="Q115" s="38"/>
      <c r="R115" s="38"/>
    </row>
    <row r="116">
      <c r="A116" s="153"/>
      <c r="B116" s="153"/>
      <c r="C116" s="153"/>
      <c r="D116" s="153"/>
      <c r="E116" s="153"/>
      <c r="F116" s="38"/>
      <c r="G116" s="38"/>
      <c r="H116" s="56"/>
      <c r="I116" s="153"/>
      <c r="J116" s="153"/>
      <c r="K116" s="38"/>
      <c r="L116" s="38"/>
      <c r="M116" s="38"/>
      <c r="N116" s="38"/>
      <c r="O116" s="38"/>
      <c r="P116" s="38"/>
      <c r="Q116" s="38"/>
      <c r="R116" s="38"/>
    </row>
    <row r="117">
      <c r="A117" s="153"/>
      <c r="B117" s="153"/>
      <c r="C117" s="153"/>
      <c r="D117" s="153"/>
      <c r="E117" s="153"/>
      <c r="F117" s="38"/>
      <c r="G117" s="38"/>
      <c r="H117" s="56"/>
      <c r="I117" s="153"/>
      <c r="J117" s="153"/>
      <c r="K117" s="38"/>
      <c r="L117" s="38"/>
      <c r="M117" s="38"/>
      <c r="N117" s="38"/>
      <c r="O117" s="38"/>
      <c r="P117" s="38"/>
      <c r="Q117" s="38"/>
      <c r="R117" s="38"/>
    </row>
    <row r="118">
      <c r="A118" s="153"/>
      <c r="B118" s="153"/>
      <c r="C118" s="153"/>
      <c r="D118" s="153"/>
      <c r="E118" s="153"/>
      <c r="F118" s="38"/>
      <c r="G118" s="38"/>
      <c r="H118" s="56"/>
      <c r="I118" s="153"/>
      <c r="J118" s="153"/>
      <c r="K118" s="38"/>
      <c r="L118" s="38"/>
      <c r="M118" s="38"/>
      <c r="N118" s="38"/>
      <c r="O118" s="38"/>
      <c r="P118" s="38"/>
      <c r="Q118" s="38"/>
      <c r="R118" s="38"/>
    </row>
    <row r="119">
      <c r="A119" s="153"/>
      <c r="B119" s="153"/>
      <c r="C119" s="153"/>
      <c r="D119" s="153"/>
      <c r="E119" s="153"/>
      <c r="F119" s="38"/>
      <c r="G119" s="38"/>
      <c r="H119" s="56"/>
      <c r="I119" s="153"/>
      <c r="J119" s="153"/>
      <c r="K119" s="38"/>
      <c r="L119" s="38"/>
      <c r="M119" s="38"/>
      <c r="N119" s="38"/>
      <c r="O119" s="38"/>
      <c r="P119" s="38"/>
      <c r="Q119" s="38"/>
      <c r="R119" s="38"/>
    </row>
    <row r="120">
      <c r="A120" s="153"/>
      <c r="B120" s="153"/>
      <c r="C120" s="153"/>
      <c r="D120" s="153"/>
      <c r="E120" s="153"/>
      <c r="F120" s="38"/>
      <c r="G120" s="38"/>
      <c r="H120" s="56"/>
      <c r="I120" s="153"/>
      <c r="J120" s="153"/>
      <c r="K120" s="38"/>
      <c r="L120" s="38"/>
      <c r="M120" s="38"/>
      <c r="N120" s="38"/>
      <c r="O120" s="38"/>
      <c r="P120" s="38"/>
      <c r="Q120" s="38"/>
      <c r="R120" s="38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</row>
    <row r="154" ht="26.25">
      <c r="A154" s="151" t="s">
        <v>361</v>
      </c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</row>
    <row r="157" ht="26.25">
      <c r="A157" s="222" t="s">
        <v>342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</row>
    <row r="158" ht="21">
      <c r="A158" s="197" t="s">
        <v>343</v>
      </c>
      <c r="B158" s="197"/>
      <c r="C158" s="197"/>
      <c r="D158" s="197"/>
      <c r="E158" s="197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</row>
    <row r="159">
      <c r="A159" s="153" t="s">
        <v>344</v>
      </c>
      <c r="B159" s="153"/>
      <c r="C159" s="194"/>
      <c r="D159" s="195"/>
      <c r="E159" s="195"/>
      <c r="F159" s="195"/>
      <c r="G159" s="196"/>
      <c r="I159" s="153" t="s">
        <v>345</v>
      </c>
      <c r="J159" s="153"/>
      <c r="K159" s="153"/>
      <c r="L159" s="194"/>
      <c r="M159" s="195"/>
      <c r="N159" s="195"/>
      <c r="O159" s="195"/>
      <c r="P159" s="195"/>
      <c r="Q159" s="195"/>
      <c r="R159" s="196"/>
    </row>
    <row r="160">
      <c r="A160" s="56"/>
      <c r="B160" s="56"/>
      <c r="C160" s="56"/>
      <c r="D160" s="56"/>
      <c r="E160" s="56"/>
      <c r="I160" s="56"/>
      <c r="J160" s="56"/>
      <c r="K160" s="56"/>
      <c r="L160" s="56"/>
      <c r="M160" s="56"/>
      <c r="N160" s="56"/>
      <c r="O160" s="56"/>
      <c r="P160" s="56"/>
      <c r="Q160" s="56"/>
    </row>
    <row r="161">
      <c r="A161" s="153" t="s">
        <v>346</v>
      </c>
      <c r="B161" s="194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</row>
    <row r="163">
      <c r="A163" s="153" t="s">
        <v>347</v>
      </c>
      <c r="B163" s="194"/>
      <c r="C163" s="195"/>
      <c r="D163" s="196"/>
      <c r="E163" s="56"/>
      <c r="G163" s="56"/>
      <c r="H163" s="56"/>
      <c r="I163" s="153" t="s">
        <v>348</v>
      </c>
      <c r="J163" s="153"/>
      <c r="K163" s="194"/>
      <c r="L163" s="195"/>
      <c r="M163" s="195"/>
      <c r="N163" s="195"/>
      <c r="O163" s="195"/>
      <c r="P163" s="196"/>
      <c r="Q163" s="56"/>
    </row>
    <row r="164">
      <c r="A164" s="56"/>
      <c r="B164" s="56"/>
      <c r="C164" s="56"/>
      <c r="D164" s="56"/>
      <c r="E164" s="56"/>
      <c r="G164" s="56"/>
      <c r="H164" s="56"/>
      <c r="I164" s="56"/>
      <c r="K164" s="56"/>
      <c r="L164" s="56"/>
      <c r="M164" s="56"/>
      <c r="N164" s="56"/>
      <c r="O164" s="56"/>
      <c r="P164" s="56"/>
      <c r="Q164" s="56"/>
    </row>
    <row r="165">
      <c r="A165" s="153" t="s">
        <v>349</v>
      </c>
      <c r="B165" s="153"/>
      <c r="C165" s="153"/>
      <c r="D165" s="153"/>
      <c r="E165" s="194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>
      <c r="A167" s="153" t="s">
        <v>350</v>
      </c>
      <c r="B167" s="153"/>
      <c r="C167" s="153"/>
      <c r="D167" s="153"/>
      <c r="E167" s="194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>
      <c r="A169" s="153" t="s">
        <v>351</v>
      </c>
      <c r="B169" s="153"/>
      <c r="C169" s="153"/>
      <c r="D169" s="153"/>
      <c r="E169" s="155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7"/>
    </row>
    <row r="170">
      <c r="A170" s="56"/>
      <c r="B170" s="56"/>
      <c r="C170" s="56"/>
      <c r="D170" s="56"/>
      <c r="E170" s="223"/>
      <c r="F170" s="224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5"/>
    </row>
    <row r="171">
      <c r="A171" s="56"/>
      <c r="B171" s="56"/>
      <c r="C171" s="56"/>
      <c r="D171" s="56"/>
      <c r="E171" s="158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60"/>
    </row>
    <row r="172">
      <c r="A172" s="56"/>
      <c r="B172" s="56"/>
      <c r="C172" s="56"/>
      <c r="D172" s="56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</row>
    <row r="173">
      <c r="A173" s="226" t="s">
        <v>352</v>
      </c>
      <c r="B173" s="226"/>
      <c r="C173" s="226"/>
      <c r="D173" s="226"/>
      <c r="E173" s="155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7"/>
    </row>
    <row r="174">
      <c r="A174" s="226"/>
      <c r="B174" s="226"/>
      <c r="C174" s="226"/>
      <c r="D174" s="226"/>
      <c r="E174" s="223"/>
      <c r="F174" s="224"/>
      <c r="G174" s="224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225"/>
    </row>
    <row r="175">
      <c r="A175" s="56"/>
      <c r="B175" s="56"/>
      <c r="C175" s="56"/>
      <c r="D175" s="56"/>
      <c r="E175" s="158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60"/>
    </row>
    <row r="176">
      <c r="A176" s="56"/>
      <c r="B176" s="56"/>
      <c r="C176" s="56"/>
      <c r="D176" s="56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</row>
    <row r="177">
      <c r="A177" s="153" t="s">
        <v>353</v>
      </c>
      <c r="B177" s="153"/>
      <c r="C177" s="153"/>
      <c r="D177" s="181"/>
      <c r="E177" s="155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7"/>
    </row>
    <row r="178">
      <c r="A178" s="56"/>
      <c r="B178" s="56"/>
      <c r="C178" s="56"/>
      <c r="D178" s="56"/>
      <c r="E178" s="158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60"/>
    </row>
    <row r="179">
      <c r="A179" s="56"/>
      <c r="B179" s="56"/>
      <c r="C179" s="56"/>
      <c r="D179" s="56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</row>
    <row r="180">
      <c r="A180" s="153" t="s">
        <v>354</v>
      </c>
      <c r="B180" s="153"/>
      <c r="C180" s="153"/>
      <c r="D180" s="181"/>
      <c r="E180" s="194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>
      <c r="A182" s="153" t="s">
        <v>355</v>
      </c>
      <c r="B182" s="153"/>
      <c r="C182" s="153"/>
      <c r="D182" s="153"/>
      <c r="E182" s="181"/>
      <c r="F182" s="194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</row>
    <row r="184">
      <c r="A184" s="153" t="s">
        <v>356</v>
      </c>
      <c r="B184" s="153"/>
      <c r="C184" s="153"/>
      <c r="D184" s="153"/>
      <c r="E184" s="181"/>
      <c r="F184" s="194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</row>
    <row r="186">
      <c r="A186" s="153" t="s">
        <v>357</v>
      </c>
      <c r="B186" s="153"/>
      <c r="C186" s="153"/>
      <c r="D186" s="153"/>
      <c r="E186" s="181"/>
      <c r="F186" s="194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</row>
    <row r="188">
      <c r="A188" s="153" t="s">
        <v>358</v>
      </c>
      <c r="B188" s="153"/>
      <c r="C188" s="153"/>
      <c r="D188" s="153"/>
      <c r="E188" s="181"/>
      <c r="F188" s="194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</row>
    <row r="190">
      <c r="A190" s="153" t="s">
        <v>359</v>
      </c>
      <c r="B190" s="153"/>
      <c r="C190" s="153"/>
      <c r="D190" s="153"/>
      <c r="E190" s="181"/>
      <c r="F190" s="194"/>
      <c r="G190" s="196"/>
      <c r="H190" s="56"/>
      <c r="I190" s="153" t="s">
        <v>360</v>
      </c>
      <c r="J190" s="181"/>
      <c r="K190" s="194"/>
      <c r="L190" s="195"/>
      <c r="M190" s="195"/>
      <c r="N190" s="195"/>
      <c r="O190" s="195"/>
      <c r="P190" s="195"/>
      <c r="Q190" s="195"/>
      <c r="R190" s="196"/>
    </row>
    <row r="191">
      <c r="A191" s="153"/>
      <c r="B191" s="153"/>
      <c r="C191" s="153"/>
      <c r="D191" s="153"/>
      <c r="E191" s="153"/>
      <c r="F191" s="38"/>
      <c r="G191" s="38"/>
      <c r="H191" s="56"/>
      <c r="I191" s="153"/>
      <c r="J191" s="153"/>
      <c r="K191" s="38"/>
      <c r="L191" s="38"/>
      <c r="M191" s="38"/>
      <c r="N191" s="38"/>
      <c r="O191" s="38"/>
      <c r="P191" s="38"/>
      <c r="Q191" s="38"/>
      <c r="R191" s="38"/>
    </row>
    <row r="192">
      <c r="A192" s="153"/>
      <c r="B192" s="153"/>
      <c r="C192" s="153"/>
      <c r="D192" s="153"/>
      <c r="E192" s="153"/>
      <c r="F192" s="38"/>
      <c r="G192" s="38"/>
      <c r="H192" s="56"/>
      <c r="I192" s="153"/>
      <c r="J192" s="153"/>
      <c r="K192" s="38"/>
      <c r="L192" s="38"/>
      <c r="M192" s="38"/>
      <c r="N192" s="38"/>
      <c r="O192" s="38"/>
      <c r="P192" s="38"/>
      <c r="Q192" s="38"/>
      <c r="R192" s="38"/>
    </row>
    <row r="193">
      <c r="A193" s="153"/>
      <c r="B193" s="153"/>
      <c r="C193" s="153"/>
      <c r="D193" s="153"/>
      <c r="E193" s="153"/>
      <c r="F193" s="38"/>
      <c r="G193" s="38"/>
      <c r="H193" s="56"/>
      <c r="I193" s="153"/>
      <c r="J193" s="153"/>
      <c r="K193" s="38"/>
      <c r="L193" s="38"/>
      <c r="M193" s="38"/>
      <c r="N193" s="38"/>
      <c r="O193" s="38"/>
      <c r="P193" s="38"/>
      <c r="Q193" s="38"/>
      <c r="R193" s="38"/>
    </row>
    <row r="194">
      <c r="A194" s="153"/>
      <c r="B194" s="153"/>
      <c r="C194" s="153"/>
      <c r="D194" s="153"/>
      <c r="E194" s="153"/>
      <c r="F194" s="38"/>
      <c r="G194" s="38"/>
      <c r="H194" s="56"/>
      <c r="I194" s="153"/>
      <c r="J194" s="153"/>
      <c r="K194" s="38"/>
      <c r="L194" s="38"/>
      <c r="M194" s="38"/>
      <c r="N194" s="38"/>
      <c r="O194" s="38"/>
      <c r="P194" s="38"/>
      <c r="Q194" s="38"/>
      <c r="R194" s="38"/>
    </row>
    <row r="195">
      <c r="A195" s="153"/>
      <c r="B195" s="153"/>
      <c r="C195" s="153"/>
      <c r="D195" s="153"/>
      <c r="E195" s="153"/>
      <c r="F195" s="38"/>
      <c r="G195" s="38"/>
      <c r="H195" s="56"/>
      <c r="I195" s="153"/>
      <c r="J195" s="153"/>
      <c r="K195" s="38"/>
      <c r="L195" s="38"/>
      <c r="M195" s="38"/>
      <c r="N195" s="38"/>
      <c r="O195" s="38"/>
      <c r="P195" s="38"/>
      <c r="Q195" s="38"/>
      <c r="R195" s="38"/>
    </row>
    <row r="196">
      <c r="A196" s="153"/>
      <c r="B196" s="153"/>
      <c r="C196" s="153"/>
      <c r="D196" s="153"/>
      <c r="E196" s="153"/>
      <c r="F196" s="38"/>
      <c r="G196" s="38"/>
      <c r="H196" s="56"/>
      <c r="I196" s="153"/>
      <c r="J196" s="153"/>
      <c r="K196" s="38"/>
      <c r="L196" s="38"/>
      <c r="M196" s="38"/>
      <c r="N196" s="38"/>
      <c r="O196" s="38"/>
      <c r="P196" s="38"/>
      <c r="Q196" s="38"/>
      <c r="R196" s="38"/>
    </row>
    <row r="197">
      <c r="A197" s="153"/>
      <c r="B197" s="153"/>
      <c r="C197" s="153"/>
      <c r="D197" s="153"/>
      <c r="E197" s="153"/>
      <c r="F197" s="38"/>
      <c r="G197" s="38"/>
      <c r="H197" s="56"/>
      <c r="I197" s="153"/>
      <c r="J197" s="153"/>
      <c r="K197" s="38"/>
      <c r="L197" s="38"/>
      <c r="M197" s="38"/>
      <c r="N197" s="38"/>
      <c r="O197" s="38"/>
      <c r="P197" s="38"/>
      <c r="Q197" s="38"/>
      <c r="R197" s="38"/>
    </row>
    <row r="198">
      <c r="A198" s="153"/>
      <c r="B198" s="153"/>
      <c r="C198" s="153"/>
      <c r="D198" s="153"/>
      <c r="E198" s="153"/>
      <c r="F198" s="38"/>
      <c r="G198" s="38"/>
      <c r="H198" s="56"/>
      <c r="I198" s="153"/>
      <c r="J198" s="153"/>
      <c r="K198" s="38"/>
      <c r="L198" s="38"/>
      <c r="M198" s="38"/>
      <c r="N198" s="38"/>
      <c r="O198" s="38"/>
      <c r="P198" s="38"/>
      <c r="Q198" s="38"/>
      <c r="R198" s="38"/>
    </row>
    <row r="199">
      <c r="A199" s="153"/>
      <c r="B199" s="153"/>
      <c r="C199" s="153"/>
      <c r="D199" s="153"/>
      <c r="E199" s="153"/>
      <c r="F199" s="38"/>
      <c r="G199" s="38"/>
      <c r="H199" s="56"/>
      <c r="I199" s="153"/>
      <c r="J199" s="153"/>
      <c r="K199" s="38"/>
      <c r="L199" s="38"/>
      <c r="M199" s="38"/>
      <c r="N199" s="38"/>
      <c r="O199" s="38"/>
      <c r="P199" s="38"/>
      <c r="Q199" s="38"/>
      <c r="R199" s="38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</row>
    <row r="233" ht="26.25">
      <c r="A233" s="151" t="s">
        <v>361</v>
      </c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</row>
  </sheetData>
  <mergeCells count="105">
    <mergeCell ref="A1:R1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A9:D9"/>
    <mergeCell ref="E9:R9"/>
    <mergeCell ref="A11:D11"/>
    <mergeCell ref="E11:R11"/>
    <mergeCell ref="A13:D13"/>
    <mergeCell ref="E13:R15"/>
    <mergeCell ref="A17:D18"/>
    <mergeCell ref="E17:R19"/>
    <mergeCell ref="A21:D21"/>
    <mergeCell ref="E21:R22"/>
    <mergeCell ref="A24:D24"/>
    <mergeCell ref="E24:R24"/>
    <mergeCell ref="A26:E26"/>
    <mergeCell ref="F26:R26"/>
    <mergeCell ref="A28:E28"/>
    <mergeCell ref="F28:R28"/>
    <mergeCell ref="A30:E30"/>
    <mergeCell ref="F30:R30"/>
    <mergeCell ref="A32:E32"/>
    <mergeCell ref="F32:R32"/>
    <mergeCell ref="A34:E34"/>
    <mergeCell ref="F34:G34"/>
    <mergeCell ref="I34:J34"/>
    <mergeCell ref="K34:R34"/>
    <mergeCell ref="A77:R77"/>
    <mergeCell ref="A78:R78"/>
    <mergeCell ref="A79:R79"/>
    <mergeCell ref="A80:B80"/>
    <mergeCell ref="C80:G80"/>
    <mergeCell ref="I80:K80"/>
    <mergeCell ref="L80:R80"/>
    <mergeCell ref="B82:R82"/>
    <mergeCell ref="B84:D84"/>
    <mergeCell ref="I84:J84"/>
    <mergeCell ref="K84:P84"/>
    <mergeCell ref="A86:D86"/>
    <mergeCell ref="E86:R86"/>
    <mergeCell ref="A88:D88"/>
    <mergeCell ref="E88:R88"/>
    <mergeCell ref="A90:D90"/>
    <mergeCell ref="E90:R92"/>
    <mergeCell ref="A94:D95"/>
    <mergeCell ref="E94:R96"/>
    <mergeCell ref="A98:D98"/>
    <mergeCell ref="E98:R99"/>
    <mergeCell ref="A101:D101"/>
    <mergeCell ref="E101:R101"/>
    <mergeCell ref="A103:E103"/>
    <mergeCell ref="F103:R103"/>
    <mergeCell ref="A105:E105"/>
    <mergeCell ref="F105:R105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A154:R154"/>
    <mergeCell ref="A157:R157"/>
    <mergeCell ref="A158:R158"/>
    <mergeCell ref="A159:B159"/>
    <mergeCell ref="C159:G159"/>
    <mergeCell ref="I159:K159"/>
    <mergeCell ref="L159:R159"/>
    <mergeCell ref="B161:R161"/>
    <mergeCell ref="B163:D163"/>
    <mergeCell ref="I163:J163"/>
    <mergeCell ref="K163:P163"/>
    <mergeCell ref="A165:D165"/>
    <mergeCell ref="E165:R165"/>
    <mergeCell ref="A167:D167"/>
    <mergeCell ref="E167:R167"/>
    <mergeCell ref="A169:D169"/>
    <mergeCell ref="E169:R171"/>
    <mergeCell ref="A173:D174"/>
    <mergeCell ref="E173:R175"/>
    <mergeCell ref="A177:D177"/>
    <mergeCell ref="E177:R178"/>
    <mergeCell ref="A180:D180"/>
    <mergeCell ref="E180:R180"/>
    <mergeCell ref="A182:E182"/>
    <mergeCell ref="F182:R182"/>
    <mergeCell ref="A184:E184"/>
    <mergeCell ref="F184:R184"/>
    <mergeCell ref="A186:E186"/>
    <mergeCell ref="F186:R186"/>
    <mergeCell ref="A188:E188"/>
    <mergeCell ref="F188:R188"/>
    <mergeCell ref="A190:E190"/>
    <mergeCell ref="F190:G190"/>
    <mergeCell ref="I190:J190"/>
    <mergeCell ref="K190:R190"/>
    <mergeCell ref="A233:R233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G10" activeCellId="0" sqref="G10"/>
    </sheetView>
  </sheetViews>
  <sheetFormatPr defaultColWidth="8.85546875" defaultRowHeight="14.25"/>
  <cols>
    <col bestFit="1" min="1" max="11" style="227" width="8.85546875"/>
    <col bestFit="1" customWidth="1" min="12" max="12" style="227" width="15"/>
    <col bestFit="1" customWidth="1" min="13" max="13" style="227" width="2.7109375"/>
    <col bestFit="1" min="14" max="16384" style="227" width="8.85546875"/>
  </cols>
  <sheetData>
    <row r="1" ht="25.899999999999999" customHeight="1">
      <c r="A1" s="222" t="s">
        <v>362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</row>
    <row r="2" ht="21" customHeight="1">
      <c r="A2" s="197" t="s">
        <v>343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</row>
    <row r="3" ht="14.449999999999999" customHeight="1">
      <c r="A3" s="153" t="s">
        <v>344</v>
      </c>
      <c r="B3" s="153"/>
      <c r="C3" s="194"/>
      <c r="D3" s="195"/>
      <c r="E3" s="195"/>
      <c r="F3" s="195"/>
      <c r="G3" s="196"/>
      <c r="I3" s="153" t="s">
        <v>345</v>
      </c>
      <c r="J3" s="153"/>
      <c r="K3" s="153"/>
      <c r="L3" s="194"/>
      <c r="M3" s="195"/>
      <c r="N3" s="195"/>
      <c r="O3" s="195"/>
      <c r="P3" s="195"/>
      <c r="Q3" s="195"/>
      <c r="R3" s="196"/>
    </row>
    <row r="4" ht="14.449999999999999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ht="14.449999999999999" customHeight="1">
      <c r="A5" s="153" t="s">
        <v>346</v>
      </c>
      <c r="B5" s="194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6"/>
    </row>
    <row r="6" ht="14.449999999999999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</row>
    <row r="7" ht="14.449999999999999" customHeight="1">
      <c r="A7" s="153" t="s">
        <v>363</v>
      </c>
      <c r="B7" s="56"/>
      <c r="C7" s="56"/>
      <c r="D7" s="153" t="s">
        <v>364</v>
      </c>
      <c r="E7" s="206"/>
      <c r="F7" s="56"/>
      <c r="G7" s="153" t="s">
        <v>347</v>
      </c>
      <c r="H7" s="228"/>
      <c r="I7" s="56"/>
      <c r="J7" s="164" t="s">
        <v>365</v>
      </c>
      <c r="K7" s="164"/>
      <c r="L7" s="164"/>
      <c r="M7" s="194"/>
      <c r="N7" s="195"/>
      <c r="O7" s="195"/>
      <c r="P7" s="195"/>
      <c r="Q7" s="195"/>
      <c r="R7" s="196"/>
    </row>
    <row r="8" ht="14.449999999999999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ht="14.449999999999999" customHeight="1">
      <c r="A9" s="153" t="s">
        <v>366</v>
      </c>
      <c r="B9" s="56"/>
      <c r="C9" s="56"/>
      <c r="D9" s="153" t="s">
        <v>367</v>
      </c>
      <c r="E9" s="206"/>
      <c r="F9" s="56"/>
      <c r="G9" s="164" t="s">
        <v>368</v>
      </c>
      <c r="H9" s="164"/>
      <c r="I9" s="164"/>
      <c r="J9" s="206"/>
      <c r="K9" s="56"/>
      <c r="L9" s="164" t="s">
        <v>369</v>
      </c>
      <c r="M9" s="164"/>
      <c r="N9" s="164"/>
      <c r="O9" s="194"/>
      <c r="P9" s="196"/>
      <c r="Q9" s="56"/>
    </row>
    <row r="10" ht="14.449999999999999" customHeight="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ht="14.449999999999999" customHeight="1">
      <c r="A11" s="153" t="s">
        <v>370</v>
      </c>
      <c r="B11" s="153"/>
      <c r="C11" s="153"/>
      <c r="D11" s="153"/>
      <c r="E11" s="153"/>
      <c r="F11" s="194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6"/>
    </row>
    <row r="12" ht="14.449999999999999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ht="14.449999999999999" customHeight="1">
      <c r="A13" s="153" t="s">
        <v>371</v>
      </c>
      <c r="B13" s="153"/>
      <c r="C13" s="153"/>
      <c r="D13" s="153"/>
      <c r="E13" s="153"/>
      <c r="F13" s="194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6"/>
    </row>
    <row r="14" ht="14.449999999999999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</row>
    <row r="15" ht="14.449999999999999" customHeight="1">
      <c r="A15" s="153" t="s">
        <v>372</v>
      </c>
      <c r="B15" s="153"/>
      <c r="C15" s="153"/>
      <c r="D15" s="229"/>
      <c r="E15" s="230"/>
      <c r="F15" s="230"/>
      <c r="G15" s="231"/>
      <c r="I15" s="164" t="s">
        <v>373</v>
      </c>
      <c r="J15" s="164"/>
      <c r="K15" s="194"/>
      <c r="L15" s="195"/>
      <c r="M15" s="195"/>
      <c r="N15" s="195"/>
      <c r="O15" s="195"/>
      <c r="P15" s="195"/>
      <c r="Q15" s="195"/>
      <c r="R15" s="196"/>
    </row>
    <row r="16" ht="14.449999999999999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</row>
    <row r="17" ht="14.449999999999999" customHeight="1">
      <c r="A17" s="153" t="s">
        <v>374</v>
      </c>
      <c r="B17" s="153"/>
      <c r="C17" s="153"/>
      <c r="D17" s="153"/>
      <c r="E17" s="153"/>
      <c r="F17" s="194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6"/>
    </row>
    <row r="18" ht="14.449999999999999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</row>
    <row r="19" ht="14.449999999999999" customHeight="1">
      <c r="A19" s="153" t="s">
        <v>375</v>
      </c>
      <c r="B19" s="153"/>
      <c r="C19" s="153"/>
      <c r="D19" s="153"/>
      <c r="E19" s="153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6"/>
    </row>
    <row r="20" ht="14.449999999999999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</row>
    <row r="21" ht="14.449999999999999" customHeight="1">
      <c r="A21" s="153" t="s">
        <v>376</v>
      </c>
      <c r="B21" s="153"/>
      <c r="C21" s="153"/>
      <c r="D21" s="153"/>
      <c r="E21" s="153"/>
      <c r="F21" s="194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6"/>
    </row>
    <row r="22" ht="14.449999999999999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ht="14.449999999999999" customHeight="1">
      <c r="A23" s="153" t="s">
        <v>358</v>
      </c>
      <c r="B23" s="153"/>
      <c r="C23" s="153"/>
      <c r="D23" s="153"/>
      <c r="E23" s="153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6"/>
    </row>
    <row r="24" ht="14.449999999999999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</row>
    <row r="25" ht="14.449999999999999" customHeight="1">
      <c r="A25" s="153" t="s">
        <v>377</v>
      </c>
      <c r="B25" s="153"/>
      <c r="C25" s="153"/>
      <c r="D25" s="153"/>
      <c r="E25" s="153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6"/>
    </row>
    <row r="26" ht="14.449999999999999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</row>
    <row r="27" ht="14.449999999999999" customHeight="1">
      <c r="A27" s="153" t="s">
        <v>378</v>
      </c>
      <c r="B27" s="153"/>
      <c r="C27" s="153"/>
      <c r="D27" s="153"/>
      <c r="E27" s="153"/>
      <c r="F27" s="155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7"/>
    </row>
    <row r="28" ht="14.449999999999999" customHeight="1">
      <c r="A28" s="56"/>
      <c r="B28" s="56"/>
      <c r="C28" s="56"/>
      <c r="D28" s="56"/>
      <c r="E28" s="56"/>
      <c r="F28" s="158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60"/>
    </row>
    <row r="29" ht="14.449999999999999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</row>
    <row r="30" ht="14.449999999999999" customHeight="1">
      <c r="A30" s="153" t="s">
        <v>379</v>
      </c>
      <c r="B30" s="153"/>
      <c r="C30" s="153"/>
      <c r="D30" s="153"/>
      <c r="E30" s="153"/>
      <c r="F30" s="194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6"/>
    </row>
    <row r="31" ht="14.449999999999999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</row>
    <row r="32" ht="14.449999999999999" customHeight="1">
      <c r="A32" s="153" t="s">
        <v>380</v>
      </c>
      <c r="B32" s="153"/>
      <c r="C32" s="153"/>
      <c r="D32" s="153"/>
      <c r="E32" s="153"/>
      <c r="F32" s="194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6"/>
    </row>
    <row r="33" ht="14.449999999999999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</row>
    <row r="34" ht="14.449999999999999" customHeight="1">
      <c r="A34" s="153" t="s">
        <v>381</v>
      </c>
      <c r="B34" s="153"/>
      <c r="C34" s="153"/>
      <c r="D34" s="153"/>
      <c r="E34" s="153"/>
      <c r="F34" s="194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6"/>
    </row>
    <row r="35" ht="14.449999999999999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 ht="14.449999999999999" customHeight="1">
      <c r="A36" s="153" t="s">
        <v>382</v>
      </c>
      <c r="B36" s="153"/>
      <c r="C36" s="153"/>
      <c r="D36" s="153"/>
      <c r="E36" s="153"/>
      <c r="F36" s="194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6"/>
    </row>
    <row r="37" ht="14.449999999999999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</row>
    <row r="38" ht="14.449999999999999" customHeight="1"/>
    <row r="39" ht="14.449999999999999" customHeight="1"/>
    <row r="40" ht="14.449999999999999" customHeight="1"/>
    <row r="41" ht="14.449999999999999" customHeight="1"/>
    <row r="42" ht="14.449999999999999" customHeight="1"/>
    <row r="43" ht="14.449999999999999" customHeight="1"/>
    <row r="44" ht="14.449999999999999" customHeight="1"/>
    <row r="45" ht="14.449999999999999" customHeight="1"/>
    <row r="46" ht="14.449999999999999" customHeight="1"/>
    <row r="47" ht="14.449999999999999" customHeight="1"/>
    <row r="48" ht="14.449999999999999" customHeight="1"/>
    <row r="49" ht="14.449999999999999" customHeight="1"/>
    <row r="50" ht="14.449999999999999" customHeight="1"/>
    <row r="51" ht="14.449999999999999" customHeight="1"/>
    <row r="52" ht="14.449999999999999" customHeight="1"/>
    <row r="53" ht="14.449999999999999" customHeight="1"/>
    <row r="55" ht="14.449999999999999" customHeight="1"/>
    <row r="56" ht="14.449999999999999" customHeight="1"/>
    <row r="57" ht="14.449999999999999" customHeight="1"/>
    <row r="58" ht="14.449999999999999" customHeight="1"/>
    <row r="59" ht="14.449999999999999" customHeight="1"/>
    <row r="60" ht="14.449999999999999" customHeight="1"/>
    <row r="61" ht="14.449999999999999" customHeight="1"/>
    <row r="62" ht="14.449999999999999" customHeight="1"/>
    <row r="63" ht="14.449999999999999" customHeight="1"/>
    <row r="64" ht="14.449999999999999" customHeight="1"/>
    <row r="65" ht="14.449999999999999" customHeight="1"/>
    <row r="66" ht="14.449999999999999" customHeight="1"/>
    <row r="67" ht="14.449999999999999" customHeight="1"/>
    <row r="68" ht="14.449999999999999" customHeight="1"/>
    <row r="69" ht="14.449999999999999" customHeight="1"/>
    <row r="70" ht="14.449999999999999" customHeight="1"/>
    <row r="71" ht="14.449999999999999" customHeight="1"/>
    <row r="72" ht="14.449999999999999" customHeight="1"/>
    <row r="73" ht="14.449999999999999" customHeight="1"/>
    <row r="74" ht="14.449999999999999" customHeight="1"/>
    <row r="75" ht="14.449999999999999" customHeight="1"/>
    <row r="76" ht="44.450000000000003" customHeight="1">
      <c r="A76" s="151" t="s">
        <v>383</v>
      </c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</row>
    <row r="77" ht="51" customHeight="1"/>
    <row r="78" ht="25.899999999999999" customHeight="1"/>
    <row r="79" ht="21" customHeight="1"/>
    <row r="80" ht="14.449999999999999" customHeight="1"/>
    <row r="81" ht="14.449999999999999" customHeight="1"/>
    <row r="82" ht="14.449999999999999" customHeight="1"/>
    <row r="83" ht="14.449999999999999" customHeight="1"/>
    <row r="84" ht="14.449999999999999" customHeight="1"/>
    <row r="85" ht="14.449999999999999" customHeight="1"/>
    <row r="86" ht="14.449999999999999" customHeight="1"/>
    <row r="87" ht="14.449999999999999" customHeight="1"/>
    <row r="88" ht="14.449999999999999" customHeight="1"/>
    <row r="89" ht="14.449999999999999" customHeight="1"/>
    <row r="90" ht="14.449999999999999" customHeight="1"/>
    <row r="91" ht="14.449999999999999" customHeight="1"/>
    <row r="92" ht="14.449999999999999" customHeight="1"/>
    <row r="93" ht="14.449999999999999" customHeight="1"/>
    <row r="94" ht="14.449999999999999" customHeight="1"/>
    <row r="95" ht="14.449999999999999" customHeight="1"/>
    <row r="96" ht="14.449999999999999" customHeight="1"/>
    <row r="97" ht="14.449999999999999" customHeight="1"/>
    <row r="98" ht="14.449999999999999" customHeight="1"/>
    <row r="99" ht="14.449999999999999" customHeight="1"/>
    <row r="100" ht="14.449999999999999" customHeight="1"/>
    <row r="101" ht="14.449999999999999" customHeight="1"/>
    <row r="102" ht="14.449999999999999" customHeight="1"/>
    <row r="103" ht="14.449999999999999" customHeight="1"/>
    <row r="104" ht="14.449999999999999" customHeight="1"/>
    <row r="105" ht="14.449999999999999" customHeight="1"/>
    <row r="106" ht="14.449999999999999" customHeight="1"/>
    <row r="107" ht="14.449999999999999" customHeight="1"/>
    <row r="108" ht="14.449999999999999" customHeight="1"/>
    <row r="109" ht="14.449999999999999" customHeight="1"/>
    <row r="110" ht="14.449999999999999" customHeight="1"/>
    <row r="111" ht="14.449999999999999" customHeight="1"/>
    <row r="112" ht="14.449999999999999" customHeight="1"/>
    <row r="113" ht="14.449999999999999" customHeight="1"/>
    <row r="114" ht="14.449999999999999" customHeight="1"/>
    <row r="115" ht="14.449999999999999" customHeight="1"/>
    <row r="116" ht="14.449999999999999" customHeight="1"/>
    <row r="117" ht="14.449999999999999" customHeight="1"/>
    <row r="118" ht="14.449999999999999" customHeight="1"/>
    <row r="119" ht="14.449999999999999" customHeight="1"/>
    <row r="120" ht="14.449999999999999" customHeight="1"/>
    <row r="121" ht="14.449999999999999" customHeight="1"/>
    <row r="122" ht="14.449999999999999" customHeight="1"/>
    <row r="123" ht="14.449999999999999" customHeight="1"/>
    <row r="124" ht="14.449999999999999" customHeight="1"/>
    <row r="125" ht="14.449999999999999" customHeight="1"/>
    <row r="126" ht="14.449999999999999" customHeight="1"/>
    <row r="127" ht="14.449999999999999" customHeight="1"/>
    <row r="128" ht="14.449999999999999" customHeight="1"/>
    <row r="129" ht="14.449999999999999" customHeight="1"/>
    <row r="130" ht="14.449999999999999" customHeight="1"/>
    <row r="131" ht="14.449999999999999" customHeight="1"/>
    <row r="132" ht="14.449999999999999" customHeight="1"/>
    <row r="133" ht="14.449999999999999" customHeight="1"/>
    <row r="134" ht="14.449999999999999" customHeight="1"/>
    <row r="135" ht="14.449999999999999" customHeight="1"/>
    <row r="136" ht="14.449999999999999" customHeight="1"/>
    <row r="137" ht="14.449999999999999" customHeight="1"/>
    <row r="138" ht="14.449999999999999" customHeight="1"/>
    <row r="139" ht="14.449999999999999" customHeight="1"/>
    <row r="140" ht="14.449999999999999" customHeight="1"/>
    <row r="141" ht="14.449999999999999" customHeight="1"/>
    <row r="142" ht="14.449999999999999" customHeight="1"/>
    <row r="143" ht="14.449999999999999" customHeight="1"/>
    <row r="144" ht="14.449999999999999" customHeight="1"/>
    <row r="145" ht="14.449999999999999" customHeight="1"/>
    <row r="146" ht="14.449999999999999" customHeight="1"/>
    <row r="147" ht="14.449999999999999" customHeight="1"/>
    <row r="148" ht="14.449999999999999" customHeight="1"/>
    <row r="149" ht="14.449999999999999" customHeight="1"/>
    <row r="150" ht="14.449999999999999" customHeight="1"/>
    <row r="151" ht="14.449999999999999" customHeight="1"/>
    <row r="152" ht="14.449999999999999" customHeight="1"/>
    <row r="153" ht="14.449999999999999" customHeight="1"/>
    <row r="154" ht="25.899999999999999" customHeight="1"/>
    <row r="155" ht="14.449999999999999" customHeight="1"/>
    <row r="157" ht="25.899999999999999" customHeight="1"/>
    <row r="158" ht="21" customHeight="1"/>
    <row r="159" ht="14.449999999999999" customHeight="1"/>
    <row r="160" ht="14.449999999999999" customHeight="1"/>
    <row r="161" ht="14.449999999999999" customHeight="1"/>
    <row r="162" ht="14.449999999999999" customHeight="1"/>
    <row r="163" ht="14.449999999999999" customHeight="1"/>
    <row r="164" ht="14.449999999999999" customHeight="1"/>
    <row r="165" ht="14.449999999999999" customHeight="1"/>
    <row r="166" ht="14.449999999999999" customHeight="1"/>
    <row r="167" ht="14.449999999999999" customHeight="1"/>
    <row r="168" ht="14.449999999999999" customHeight="1"/>
    <row r="169" ht="14.449999999999999" customHeight="1"/>
    <row r="170" ht="14.449999999999999" customHeight="1"/>
    <row r="171" ht="14.449999999999999" customHeight="1"/>
    <row r="172" ht="14.449999999999999" customHeight="1"/>
    <row r="173" ht="14.449999999999999" customHeight="1"/>
    <row r="174" ht="14.449999999999999" customHeight="1"/>
    <row r="175" ht="14.449999999999999" customHeight="1"/>
    <row r="176" ht="14.449999999999999" customHeight="1"/>
    <row r="177" ht="14.449999999999999" customHeight="1"/>
    <row r="178" ht="14.449999999999999" customHeight="1"/>
    <row r="179" ht="14.449999999999999" customHeight="1"/>
    <row r="180" ht="14.449999999999999" customHeight="1"/>
    <row r="181" ht="14.449999999999999" customHeight="1"/>
    <row r="182" ht="14.449999999999999" customHeight="1"/>
    <row r="183" ht="14.449999999999999" customHeight="1"/>
    <row r="184" ht="14.449999999999999" customHeight="1"/>
    <row r="185" ht="14.449999999999999" customHeight="1"/>
    <row r="186" ht="14.449999999999999" customHeight="1"/>
    <row r="187" ht="14.449999999999999" customHeight="1"/>
    <row r="188" ht="14.449999999999999" customHeight="1"/>
    <row r="189" ht="14.449999999999999" customHeight="1"/>
    <row r="190" ht="14.449999999999999" customHeight="1"/>
    <row r="191" ht="14.449999999999999" customHeight="1"/>
    <row r="192" ht="14.449999999999999" customHeight="1"/>
    <row r="193" ht="14.449999999999999" customHeight="1"/>
    <row r="194" ht="14.449999999999999" customHeight="1"/>
    <row r="195" ht="14.449999999999999" customHeight="1"/>
    <row r="196" ht="14.449999999999999" customHeight="1"/>
    <row r="197" ht="14.449999999999999" customHeight="1"/>
    <row r="198" ht="14.449999999999999" customHeight="1"/>
    <row r="199" ht="14.449999999999999" customHeight="1"/>
    <row r="200" ht="14.449999999999999" customHeight="1"/>
    <row r="201" ht="14.449999999999999" customHeight="1"/>
    <row r="202" ht="14.449999999999999" customHeight="1"/>
    <row r="203" ht="14.449999999999999" customHeight="1"/>
    <row r="204" ht="14.449999999999999" customHeight="1"/>
    <row r="205" ht="14.449999999999999" customHeight="1"/>
    <row r="206" ht="14.449999999999999" customHeight="1"/>
    <row r="207" ht="14.449999999999999" customHeight="1"/>
    <row r="208" ht="14.449999999999999" customHeight="1"/>
    <row r="209" ht="14.449999999999999" customHeight="1"/>
    <row r="210" ht="14.449999999999999" customHeight="1"/>
    <row r="211" ht="14.449999999999999" customHeight="1"/>
    <row r="212" ht="14.449999999999999" customHeight="1"/>
    <row r="213" ht="14.449999999999999" customHeight="1"/>
    <row r="214" ht="14.449999999999999" customHeight="1"/>
    <row r="215" ht="14.449999999999999" customHeight="1"/>
    <row r="216" ht="14.449999999999999" customHeight="1"/>
    <row r="217" ht="14.449999999999999" customHeight="1"/>
    <row r="218" ht="14.449999999999999" customHeight="1"/>
    <row r="219" ht="14.449999999999999" customHeight="1"/>
    <row r="220" ht="14.449999999999999" customHeight="1"/>
    <row r="221" ht="14.449999999999999" customHeight="1"/>
    <row r="222" ht="14.449999999999999" customHeight="1"/>
    <row r="223" ht="14.449999999999999" customHeight="1"/>
    <row r="224" ht="14.449999999999999" customHeight="1"/>
    <row r="225" ht="14.449999999999999" customHeight="1"/>
    <row r="226" ht="14.449999999999999" customHeight="1"/>
    <row r="227" ht="14.449999999999999" customHeight="1"/>
    <row r="228" ht="14.449999999999999" customHeight="1"/>
    <row r="229" ht="14.449999999999999" customHeight="1"/>
    <row r="230" ht="14.449999999999999" customHeight="1"/>
    <row r="231" ht="14.449999999999999" customHeight="1"/>
    <row r="232" ht="14.449999999999999" customHeight="1"/>
    <row r="233" ht="25.899999999999999" customHeight="1"/>
  </sheetData>
  <mergeCells count="41">
    <mergeCell ref="A1:R1"/>
    <mergeCell ref="A2:R2"/>
    <mergeCell ref="A3:B3"/>
    <mergeCell ref="C3:G3"/>
    <mergeCell ref="I3:K3"/>
    <mergeCell ref="L3:R3"/>
    <mergeCell ref="B5:R5"/>
    <mergeCell ref="J7:L7"/>
    <mergeCell ref="M7:R7"/>
    <mergeCell ref="G9:I9"/>
    <mergeCell ref="L9:N9"/>
    <mergeCell ref="O9:P9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19:E19"/>
    <mergeCell ref="F19:R19"/>
    <mergeCell ref="A21:E21"/>
    <mergeCell ref="F21:R21"/>
    <mergeCell ref="A23:E23"/>
    <mergeCell ref="F23:R23"/>
    <mergeCell ref="A25:E25"/>
    <mergeCell ref="F25:R25"/>
    <mergeCell ref="A27:E27"/>
    <mergeCell ref="F27:R28"/>
    <mergeCell ref="A30:E30"/>
    <mergeCell ref="F30:R30"/>
    <mergeCell ref="A32:E32"/>
    <mergeCell ref="F32:R32"/>
    <mergeCell ref="A34:E34"/>
    <mergeCell ref="F34:R34"/>
    <mergeCell ref="A36:E36"/>
    <mergeCell ref="F36:R36"/>
    <mergeCell ref="A76:R7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6" useFirstPageNumber="0" usePrinterDefaults="1" verticalDpi="0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>Hewlett-Packard Company</Company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revision>2</cp:revision>
  <dcterms:created xsi:type="dcterms:W3CDTF">2017-05-30T18:47:09Z</dcterms:created>
  <dcterms:modified xsi:type="dcterms:W3CDTF">2021-11-18T02:44:11Z</dcterms:modified>
  <cp:category/>
  <cp:contentStatus/>
</cp:coreProperties>
</file>