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c.internal\usc\studenthome\lrm028\Documents\USC\ENG304\"/>
    </mc:Choice>
  </mc:AlternateContent>
  <xr:revisionPtr revIDLastSave="0" documentId="8_{3D08795E-3F34-4D15-9EB7-A229B896D776}" xr6:coauthVersionLast="36" xr6:coauthVersionMax="36" xr10:uidLastSave="{00000000-0000-0000-0000-000000000000}"/>
  <bookViews>
    <workbookView xWindow="0" yWindow="0" windowWidth="28800" windowHeight="12225"/>
  </bookViews>
  <sheets>
    <sheet name="electric_bus_breakdown" sheetId="1" r:id="rId1"/>
  </sheets>
  <calcPr calcId="0"/>
</workbook>
</file>

<file path=xl/calcChain.xml><?xml version="1.0" encoding="utf-8"?>
<calcChain xmlns="http://schemas.openxmlformats.org/spreadsheetml/2006/main">
  <c r="E16" i="1" l="1"/>
  <c r="G2" i="1"/>
  <c r="E20" i="1"/>
  <c r="J3" i="1"/>
  <c r="E8" i="1"/>
  <c r="E12" i="1" s="1"/>
  <c r="E4" i="1"/>
  <c r="E18" i="1"/>
  <c r="E10" i="1"/>
  <c r="E6" i="1"/>
  <c r="E2" i="1"/>
  <c r="D55" i="1"/>
  <c r="D50" i="1"/>
  <c r="D88" i="1"/>
  <c r="D28" i="1"/>
  <c r="D40" i="1"/>
  <c r="D57" i="1"/>
  <c r="D21" i="1"/>
  <c r="D26" i="1"/>
  <c r="D31" i="1"/>
  <c r="D41" i="1"/>
  <c r="D14" i="1"/>
  <c r="D16" i="1"/>
  <c r="D11" i="1"/>
  <c r="D92" i="1"/>
  <c r="D46" i="1"/>
  <c r="D23" i="1"/>
  <c r="D45" i="1"/>
  <c r="D59" i="1"/>
  <c r="D42" i="1"/>
  <c r="D29" i="1"/>
  <c r="D67" i="1"/>
  <c r="D71" i="1"/>
  <c r="D84" i="1"/>
  <c r="D81" i="1"/>
  <c r="D53" i="1"/>
  <c r="D66" i="1"/>
  <c r="D47" i="1"/>
  <c r="D58" i="1"/>
  <c r="D17" i="1"/>
  <c r="C48" i="1"/>
  <c r="D48" i="1" s="1"/>
  <c r="C62" i="1"/>
  <c r="D62" i="1" s="1"/>
  <c r="C39" i="1"/>
  <c r="D39" i="1" s="1"/>
  <c r="C93" i="1"/>
  <c r="D93" i="1" s="1"/>
  <c r="C51" i="1"/>
  <c r="D51" i="1" s="1"/>
  <c r="C55" i="1"/>
  <c r="C38" i="1"/>
  <c r="D38" i="1" s="1"/>
  <c r="C83" i="1"/>
  <c r="D83" i="1" s="1"/>
  <c r="C87" i="1"/>
  <c r="D87" i="1" s="1"/>
  <c r="C75" i="1"/>
  <c r="D75" i="1" s="1"/>
  <c r="C50" i="1"/>
  <c r="C88" i="1"/>
  <c r="C28" i="1"/>
  <c r="C40" i="1"/>
  <c r="C60" i="1"/>
  <c r="D60" i="1" s="1"/>
  <c r="C56" i="1"/>
  <c r="D56" i="1" s="1"/>
  <c r="C6" i="1"/>
  <c r="D6" i="1" s="1"/>
  <c r="C3" i="1"/>
  <c r="D3" i="1" s="1"/>
  <c r="C79" i="1"/>
  <c r="D79" i="1" s="1"/>
  <c r="C64" i="1"/>
  <c r="D64" i="1" s="1"/>
  <c r="C68" i="1"/>
  <c r="D68" i="1" s="1"/>
  <c r="C57" i="1"/>
  <c r="C63" i="1"/>
  <c r="D63" i="1" s="1"/>
  <c r="C37" i="1"/>
  <c r="D37" i="1" s="1"/>
  <c r="C19" i="1"/>
  <c r="D19" i="1" s="1"/>
  <c r="C22" i="1"/>
  <c r="D22" i="1" s="1"/>
  <c r="C21" i="1"/>
  <c r="C26" i="1"/>
  <c r="C31" i="1"/>
  <c r="C41" i="1"/>
  <c r="C34" i="1"/>
  <c r="D34" i="1" s="1"/>
  <c r="C7" i="1"/>
  <c r="D7" i="1" s="1"/>
  <c r="C18" i="1"/>
  <c r="D18" i="1" s="1"/>
  <c r="C2" i="1"/>
  <c r="D2" i="1" s="1"/>
  <c r="C25" i="1"/>
  <c r="D25" i="1" s="1"/>
  <c r="C4" i="1"/>
  <c r="D4" i="1" s="1"/>
  <c r="C8" i="1"/>
  <c r="D8" i="1" s="1"/>
  <c r="C14" i="1"/>
  <c r="C12" i="1"/>
  <c r="D12" i="1" s="1"/>
  <c r="C9" i="1"/>
  <c r="D9" i="1" s="1"/>
  <c r="C5" i="1"/>
  <c r="D5" i="1" s="1"/>
  <c r="C10" i="1"/>
  <c r="D10" i="1" s="1"/>
  <c r="C16" i="1"/>
  <c r="C11" i="1"/>
  <c r="C92" i="1"/>
  <c r="C46" i="1"/>
  <c r="C85" i="1"/>
  <c r="D85" i="1" s="1"/>
  <c r="C13" i="1"/>
  <c r="D13" i="1" s="1"/>
  <c r="C30" i="1"/>
  <c r="D30" i="1" s="1"/>
  <c r="C36" i="1"/>
  <c r="D36" i="1" s="1"/>
  <c r="C33" i="1"/>
  <c r="D33" i="1" s="1"/>
  <c r="C52" i="1"/>
  <c r="D52" i="1" s="1"/>
  <c r="C20" i="1"/>
  <c r="D20" i="1" s="1"/>
  <c r="C23" i="1"/>
  <c r="C24" i="1"/>
  <c r="D24" i="1" s="1"/>
  <c r="C76" i="1"/>
  <c r="D76" i="1" s="1"/>
  <c r="C43" i="1"/>
  <c r="D43" i="1" s="1"/>
  <c r="C49" i="1"/>
  <c r="D49" i="1" s="1"/>
  <c r="C45" i="1"/>
  <c r="C59" i="1"/>
  <c r="C42" i="1"/>
  <c r="C29" i="1"/>
  <c r="C44" i="1"/>
  <c r="D44" i="1" s="1"/>
  <c r="C35" i="1"/>
  <c r="D35" i="1" s="1"/>
  <c r="C15" i="1"/>
  <c r="D15" i="1" s="1"/>
  <c r="C73" i="1"/>
  <c r="D73" i="1" s="1"/>
  <c r="C27" i="1"/>
  <c r="D27" i="1" s="1"/>
  <c r="C61" i="1"/>
  <c r="D61" i="1" s="1"/>
  <c r="C70" i="1"/>
  <c r="D70" i="1" s="1"/>
  <c r="C67" i="1"/>
  <c r="C74" i="1"/>
  <c r="D74" i="1" s="1"/>
  <c r="C71" i="1"/>
  <c r="C72" i="1"/>
  <c r="D72" i="1" s="1"/>
  <c r="C82" i="1"/>
  <c r="D82" i="1" s="1"/>
  <c r="C84" i="1"/>
  <c r="C81" i="1"/>
  <c r="C53" i="1"/>
  <c r="C66" i="1"/>
  <c r="C80" i="1"/>
  <c r="D80" i="1" s="1"/>
  <c r="C77" i="1"/>
  <c r="D77" i="1" s="1"/>
  <c r="C78" i="1"/>
  <c r="D78" i="1" s="1"/>
  <c r="C86" i="1"/>
  <c r="D86" i="1" s="1"/>
  <c r="C91" i="1"/>
  <c r="D91" i="1" s="1"/>
  <c r="C69" i="1"/>
  <c r="D69" i="1" s="1"/>
  <c r="C65" i="1"/>
  <c r="D65" i="1" s="1"/>
  <c r="C47" i="1"/>
  <c r="C32" i="1"/>
  <c r="D32" i="1" s="1"/>
  <c r="C90" i="1"/>
  <c r="D90" i="1" s="1"/>
  <c r="C54" i="1"/>
  <c r="D54" i="1" s="1"/>
  <c r="C89" i="1"/>
  <c r="D89" i="1" s="1"/>
  <c r="C58" i="1"/>
  <c r="C17" i="1"/>
  <c r="G4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E22" i="1"/>
</calcChain>
</file>

<file path=xl/sharedStrings.xml><?xml version="1.0" encoding="utf-8"?>
<sst xmlns="http://schemas.openxmlformats.org/spreadsheetml/2006/main" count="23" uniqueCount="17">
  <si>
    <t>Route</t>
  </si>
  <si>
    <t>2016-Apr</t>
  </si>
  <si>
    <t>Yearly</t>
  </si>
  <si>
    <t>Annual Revenue</t>
  </si>
  <si>
    <t>Tram Cost</t>
  </si>
  <si>
    <t>Operating Cost Annual</t>
  </si>
  <si>
    <t>Route 300 revenue inclu. Op cost</t>
  </si>
  <si>
    <t>Route 300 revenue</t>
  </si>
  <si>
    <t>Infrastructure</t>
  </si>
  <si>
    <t>Time of repayment yrs</t>
  </si>
  <si>
    <t>No. of trips per day</t>
  </si>
  <si>
    <t>Amount of CO2 produced (kg)</t>
  </si>
  <si>
    <t>Annually</t>
  </si>
  <si>
    <t>Carbon Abatement ($/yr)</t>
  </si>
  <si>
    <t>Average Carbon produced</t>
  </si>
  <si>
    <t>With Elec Tram</t>
  </si>
  <si>
    <t>Annual CO2 for 6 Busses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</si>
</sst>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CE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CO2 emissions with new Electric Bus Systen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0949256342957"/>
          <c:y val="0.25083333333333335"/>
          <c:w val="0.74289807524059481"/>
          <c:h val="0.5492439486730825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electric_bus_breakdown!$I$3:$I$32</c:f>
              <c:numCache>
                <c:formatCode>#,##0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 formatCode="General">
                  <c:v>2024</c:v>
                </c:pt>
                <c:pt idx="4">
                  <c:v>2025</c:v>
                </c:pt>
                <c:pt idx="5" formatCode="General">
                  <c:v>2026</c:v>
                </c:pt>
                <c:pt idx="6">
                  <c:v>2027</c:v>
                </c:pt>
                <c:pt idx="7" formatCode="General">
                  <c:v>2028</c:v>
                </c:pt>
                <c:pt idx="8">
                  <c:v>2029</c:v>
                </c:pt>
                <c:pt idx="9" formatCode="General">
                  <c:v>2030</c:v>
                </c:pt>
                <c:pt idx="10">
                  <c:v>2031</c:v>
                </c:pt>
                <c:pt idx="11" formatCode="General">
                  <c:v>2032</c:v>
                </c:pt>
                <c:pt idx="12">
                  <c:v>2033</c:v>
                </c:pt>
                <c:pt idx="13" formatCode="General">
                  <c:v>2034</c:v>
                </c:pt>
                <c:pt idx="14">
                  <c:v>2035</c:v>
                </c:pt>
                <c:pt idx="15" formatCode="General">
                  <c:v>2036</c:v>
                </c:pt>
                <c:pt idx="16">
                  <c:v>2037</c:v>
                </c:pt>
                <c:pt idx="17" formatCode="General">
                  <c:v>2038</c:v>
                </c:pt>
                <c:pt idx="18">
                  <c:v>2039</c:v>
                </c:pt>
                <c:pt idx="19" formatCode="General">
                  <c:v>2040</c:v>
                </c:pt>
                <c:pt idx="20">
                  <c:v>2041</c:v>
                </c:pt>
                <c:pt idx="21" formatCode="General">
                  <c:v>2042</c:v>
                </c:pt>
                <c:pt idx="22">
                  <c:v>2043</c:v>
                </c:pt>
                <c:pt idx="23" formatCode="General">
                  <c:v>2044</c:v>
                </c:pt>
                <c:pt idx="24">
                  <c:v>2045</c:v>
                </c:pt>
                <c:pt idx="25" formatCode="General">
                  <c:v>2046</c:v>
                </c:pt>
                <c:pt idx="26">
                  <c:v>2047</c:v>
                </c:pt>
                <c:pt idx="27" formatCode="General">
                  <c:v>2048</c:v>
                </c:pt>
                <c:pt idx="28">
                  <c:v>2049</c:v>
                </c:pt>
                <c:pt idx="29" formatCode="General">
                  <c:v>2050</c:v>
                </c:pt>
              </c:numCache>
            </c:numRef>
          </c:xVal>
          <c:yVal>
            <c:numRef>
              <c:f>electric_bus_breakdown!$J$3:$J$32</c:f>
              <c:numCache>
                <c:formatCode>#,##0</c:formatCode>
                <c:ptCount val="30"/>
                <c:pt idx="0" formatCode="General">
                  <c:v>9027000</c:v>
                </c:pt>
                <c:pt idx="1">
                  <c:v>2937059.9999999995</c:v>
                </c:pt>
                <c:pt idx="2">
                  <c:v>2643353.9999999995</c:v>
                </c:pt>
                <c:pt idx="3">
                  <c:v>2379018.5999999996</c:v>
                </c:pt>
                <c:pt idx="4">
                  <c:v>2141116.7399999998</c:v>
                </c:pt>
                <c:pt idx="5">
                  <c:v>1927005.0659999999</c:v>
                </c:pt>
                <c:pt idx="6">
                  <c:v>1734304.5593999999</c:v>
                </c:pt>
                <c:pt idx="7">
                  <c:v>1560874.1034599999</c:v>
                </c:pt>
                <c:pt idx="8">
                  <c:v>1404786.6931139999</c:v>
                </c:pt>
                <c:pt idx="9">
                  <c:v>1264308.0238025999</c:v>
                </c:pt>
                <c:pt idx="10">
                  <c:v>1137877.22142234</c:v>
                </c:pt>
                <c:pt idx="11">
                  <c:v>1024089.499280106</c:v>
                </c:pt>
                <c:pt idx="12">
                  <c:v>921680.54935209546</c:v>
                </c:pt>
                <c:pt idx="13">
                  <c:v>829512.49441688589</c:v>
                </c:pt>
                <c:pt idx="14">
                  <c:v>746561.24497519736</c:v>
                </c:pt>
                <c:pt idx="15">
                  <c:v>671905.12047767767</c:v>
                </c:pt>
                <c:pt idx="16">
                  <c:v>604714.60842990992</c:v>
                </c:pt>
                <c:pt idx="17">
                  <c:v>544243.1475869189</c:v>
                </c:pt>
                <c:pt idx="18">
                  <c:v>489818.83282822702</c:v>
                </c:pt>
                <c:pt idx="19">
                  <c:v>440836.94954540435</c:v>
                </c:pt>
                <c:pt idx="20">
                  <c:v>396753.25459086394</c:v>
                </c:pt>
                <c:pt idx="21">
                  <c:v>357077.92913177755</c:v>
                </c:pt>
                <c:pt idx="22">
                  <c:v>321370.1362185998</c:v>
                </c:pt>
                <c:pt idx="23">
                  <c:v>289233.12259673985</c:v>
                </c:pt>
                <c:pt idx="24">
                  <c:v>260309.81033706586</c:v>
                </c:pt>
                <c:pt idx="25">
                  <c:v>234278.82930335929</c:v>
                </c:pt>
                <c:pt idx="26">
                  <c:v>210850.94637302335</c:v>
                </c:pt>
                <c:pt idx="27">
                  <c:v>189765.85173572102</c:v>
                </c:pt>
                <c:pt idx="28">
                  <c:v>170789.26656214893</c:v>
                </c:pt>
                <c:pt idx="29">
                  <c:v>153710.33990593403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F-49B6-A1CE-5B4C0A04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05496"/>
        <c:axId val="682103200"/>
      </c:scatterChart>
      <c:valAx>
        <c:axId val="682105496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03200"/>
        <c:crosses val="autoZero"/>
        <c:crossBetween val="midCat"/>
      </c:valAx>
      <c:valAx>
        <c:axId val="6821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CO2 Emissions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0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</xdr:row>
      <xdr:rowOff>4762</xdr:rowOff>
    </xdr:from>
    <xdr:to>
      <xdr:col>17</xdr:col>
      <xdr:colOff>352425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63803-F6F5-4896-BD7F-31055D434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workbookViewId="0">
      <selection activeCell="R22" sqref="R22:R33"/>
    </sheetView>
  </sheetViews>
  <sheetFormatPr defaultRowHeight="15" x14ac:dyDescent="0.25"/>
  <cols>
    <col min="4" max="4" width="15.7109375" bestFit="1" customWidth="1"/>
    <col min="5" max="5" width="30.5703125" bestFit="1" customWidth="1"/>
    <col min="6" max="6" width="11.5703125" customWidth="1"/>
    <col min="7" max="7" width="24.28515625" bestFit="1" customWidth="1"/>
    <col min="18" max="18" width="3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G1" t="s">
        <v>14</v>
      </c>
    </row>
    <row r="2" spans="1:10" x14ac:dyDescent="0.25">
      <c r="A2">
        <v>300</v>
      </c>
      <c r="B2" s="1">
        <v>81782</v>
      </c>
      <c r="C2" s="1">
        <f>B2*12</f>
        <v>981384</v>
      </c>
      <c r="D2" s="1">
        <f>C2*2.8</f>
        <v>2747875.1999999997</v>
      </c>
      <c r="E2" s="1">
        <f>D4+D2+D5+D8+D9+D12+D14</f>
        <v>11251833.6</v>
      </c>
      <c r="G2">
        <f>4527000</f>
        <v>4527000</v>
      </c>
      <c r="H2" s="1"/>
      <c r="I2" s="1"/>
      <c r="J2" s="1"/>
    </row>
    <row r="3" spans="1:10" x14ac:dyDescent="0.25">
      <c r="A3">
        <v>200</v>
      </c>
      <c r="B3" s="1">
        <v>79215</v>
      </c>
      <c r="C3" s="1">
        <f>B3*12</f>
        <v>950580</v>
      </c>
      <c r="D3" s="1">
        <f>C3*2.8</f>
        <v>2661624</v>
      </c>
      <c r="E3" t="s">
        <v>5</v>
      </c>
      <c r="F3" s="1"/>
      <c r="G3" s="1" t="s">
        <v>15</v>
      </c>
      <c r="H3" s="1"/>
      <c r="I3" s="1">
        <v>2021</v>
      </c>
      <c r="J3">
        <f>9027000</f>
        <v>9027000</v>
      </c>
    </row>
    <row r="4" spans="1:10" x14ac:dyDescent="0.25">
      <c r="A4">
        <v>313</v>
      </c>
      <c r="B4" s="1">
        <v>68424</v>
      </c>
      <c r="C4" s="1">
        <f>B4*12</f>
        <v>821088</v>
      </c>
      <c r="D4" s="1">
        <f>C4*2.8</f>
        <v>2299046.4</v>
      </c>
      <c r="E4" s="1">
        <f>0.47*E2</f>
        <v>5288361.7919999994</v>
      </c>
      <c r="F4" s="1"/>
      <c r="G4" s="1">
        <f>G2-E20</f>
        <v>2937059.9999999995</v>
      </c>
      <c r="H4" s="1"/>
      <c r="I4" s="1">
        <v>2022</v>
      </c>
      <c r="J4" s="1">
        <f>G4</f>
        <v>2937059.9999999995</v>
      </c>
    </row>
    <row r="5" spans="1:10" x14ac:dyDescent="0.25">
      <c r="A5">
        <v>343</v>
      </c>
      <c r="B5" s="1">
        <v>68127</v>
      </c>
      <c r="C5" s="1">
        <f>B5*12</f>
        <v>817524</v>
      </c>
      <c r="D5" s="1">
        <f>C5*2.8</f>
        <v>2289067.1999999997</v>
      </c>
      <c r="E5" s="1" t="s">
        <v>6</v>
      </c>
      <c r="F5" s="1"/>
      <c r="G5" s="1"/>
      <c r="H5" s="1"/>
      <c r="I5" s="1">
        <v>2023</v>
      </c>
      <c r="J5" s="1">
        <f>J4*0.9</f>
        <v>2643353.9999999995</v>
      </c>
    </row>
    <row r="6" spans="1:10" x14ac:dyDescent="0.25">
      <c r="A6">
        <v>2</v>
      </c>
      <c r="B6" s="1">
        <v>46551</v>
      </c>
      <c r="C6" s="1">
        <f>B6*12</f>
        <v>558612</v>
      </c>
      <c r="D6" s="1">
        <f>C6*2.8</f>
        <v>1564113.5999999999</v>
      </c>
      <c r="E6" s="1">
        <f>(D4+D2+D5+D8+D9+D12+D14)-E4</f>
        <v>5963471.8080000002</v>
      </c>
      <c r="F6" s="1"/>
      <c r="I6">
        <v>2024</v>
      </c>
      <c r="J6" s="1">
        <f t="shared" ref="J6:J32" si="0">J5*0.9</f>
        <v>2379018.5999999996</v>
      </c>
    </row>
    <row r="7" spans="1:10" x14ac:dyDescent="0.25">
      <c r="A7">
        <v>3</v>
      </c>
      <c r="B7" s="1">
        <v>40377</v>
      </c>
      <c r="C7" s="1">
        <f>B7*12</f>
        <v>484524</v>
      </c>
      <c r="D7" s="1">
        <f>C7*2.8</f>
        <v>1356667.2</v>
      </c>
      <c r="E7" t="s">
        <v>4</v>
      </c>
      <c r="F7" s="1"/>
      <c r="G7" s="1"/>
      <c r="H7" s="1"/>
      <c r="I7" s="1">
        <v>2025</v>
      </c>
      <c r="J7" s="1">
        <f t="shared" si="0"/>
        <v>2141116.7399999998</v>
      </c>
    </row>
    <row r="8" spans="1:10" x14ac:dyDescent="0.25">
      <c r="A8">
        <v>314</v>
      </c>
      <c r="B8" s="1">
        <v>30687</v>
      </c>
      <c r="C8" s="1">
        <f>B8*12</f>
        <v>368244</v>
      </c>
      <c r="D8" s="1">
        <f>C8*2.8</f>
        <v>1031083.2</v>
      </c>
      <c r="E8" s="1">
        <f>3200000*6</f>
        <v>19200000</v>
      </c>
      <c r="F8" s="1"/>
      <c r="G8" s="1"/>
      <c r="H8" s="1"/>
      <c r="I8">
        <v>2026</v>
      </c>
      <c r="J8" s="1">
        <f t="shared" si="0"/>
        <v>1927005.0659999999</v>
      </c>
    </row>
    <row r="9" spans="1:10" x14ac:dyDescent="0.25">
      <c r="A9">
        <v>319</v>
      </c>
      <c r="B9" s="1">
        <v>30314</v>
      </c>
      <c r="C9" s="1">
        <f>B9*12</f>
        <v>363768</v>
      </c>
      <c r="D9" s="1">
        <f>C9*2.8</f>
        <v>1018550.3999999999</v>
      </c>
      <c r="E9" t="s">
        <v>8</v>
      </c>
      <c r="F9" s="1"/>
      <c r="G9" s="1"/>
      <c r="H9" s="1"/>
      <c r="I9" s="1">
        <v>2027</v>
      </c>
      <c r="J9" s="1">
        <f t="shared" si="0"/>
        <v>1734304.5593999999</v>
      </c>
    </row>
    <row r="10" spans="1:10" x14ac:dyDescent="0.25">
      <c r="A10">
        <v>39</v>
      </c>
      <c r="B10" s="1">
        <v>29787</v>
      </c>
      <c r="C10" s="1">
        <f>B10*12</f>
        <v>357444</v>
      </c>
      <c r="D10" s="1">
        <f>C10*2.8</f>
        <v>1000843.2</v>
      </c>
      <c r="E10" s="1">
        <f>1000000*30</f>
        <v>30000000</v>
      </c>
      <c r="F10" s="1"/>
      <c r="G10" s="1"/>
      <c r="H10" s="1"/>
      <c r="I10">
        <v>2028</v>
      </c>
      <c r="J10" s="1">
        <f t="shared" si="0"/>
        <v>1560874.1034599999</v>
      </c>
    </row>
    <row r="11" spans="1:10" x14ac:dyDescent="0.25">
      <c r="A11">
        <v>40</v>
      </c>
      <c r="B11" s="1">
        <v>28605</v>
      </c>
      <c r="C11" s="1">
        <f>B11*12</f>
        <v>343260</v>
      </c>
      <c r="D11" s="1">
        <f>C11*2.8</f>
        <v>961127.99999999988</v>
      </c>
      <c r="E11" s="1" t="s">
        <v>9</v>
      </c>
      <c r="F11" s="1"/>
      <c r="G11" s="1"/>
      <c r="H11" s="1"/>
      <c r="I11" s="1">
        <v>2029</v>
      </c>
      <c r="J11" s="1">
        <f t="shared" si="0"/>
        <v>1404786.6931139999</v>
      </c>
    </row>
    <row r="12" spans="1:10" x14ac:dyDescent="0.25">
      <c r="A12">
        <v>318</v>
      </c>
      <c r="B12" s="1">
        <v>28193</v>
      </c>
      <c r="C12" s="1">
        <f>B12*12</f>
        <v>338316</v>
      </c>
      <c r="D12" s="1">
        <f>C12*2.8</f>
        <v>947284.79999999993</v>
      </c>
      <c r="E12" s="1">
        <f>(E8+E10)/E6</f>
        <v>8.2502276499401201</v>
      </c>
      <c r="F12" s="1"/>
      <c r="G12" s="1"/>
      <c r="H12" s="1"/>
      <c r="I12">
        <v>2030</v>
      </c>
      <c r="J12" s="1">
        <f t="shared" si="0"/>
        <v>1264308.0238025999</v>
      </c>
    </row>
    <row r="13" spans="1:10" x14ac:dyDescent="0.25">
      <c r="A13">
        <v>5</v>
      </c>
      <c r="B13" s="1">
        <v>27795</v>
      </c>
      <c r="C13" s="1">
        <f>B13*12</f>
        <v>333540</v>
      </c>
      <c r="D13" s="1">
        <f>C13*2.8</f>
        <v>933911.99999999988</v>
      </c>
      <c r="E13" s="1" t="s">
        <v>10</v>
      </c>
      <c r="F13" s="1"/>
      <c r="G13" s="1"/>
      <c r="H13" s="1"/>
      <c r="I13" s="1">
        <v>2031</v>
      </c>
      <c r="J13" s="1">
        <f t="shared" si="0"/>
        <v>1137877.22142234</v>
      </c>
    </row>
    <row r="14" spans="1:10" x14ac:dyDescent="0.25">
      <c r="A14">
        <v>315</v>
      </c>
      <c r="B14" s="1">
        <v>27349</v>
      </c>
      <c r="C14" s="1">
        <f>B14*12</f>
        <v>328188</v>
      </c>
      <c r="D14" s="1">
        <f>C14*2.8</f>
        <v>918926.39999999991</v>
      </c>
      <c r="E14" s="1">
        <v>44</v>
      </c>
      <c r="F14" s="1"/>
      <c r="I14">
        <v>2032</v>
      </c>
      <c r="J14" s="1">
        <f t="shared" si="0"/>
        <v>1024089.499280106</v>
      </c>
    </row>
    <row r="15" spans="1:10" x14ac:dyDescent="0.25">
      <c r="A15">
        <v>7</v>
      </c>
      <c r="B15" s="1">
        <v>25553</v>
      </c>
      <c r="C15" s="1">
        <f>B15*12</f>
        <v>306636</v>
      </c>
      <c r="D15" s="1">
        <f>C15*2.8</f>
        <v>858580.79999999993</v>
      </c>
      <c r="E15" s="1" t="s">
        <v>11</v>
      </c>
      <c r="H15" s="1"/>
      <c r="I15" s="1">
        <v>2033</v>
      </c>
      <c r="J15" s="1">
        <f t="shared" si="0"/>
        <v>921680.54935209546</v>
      </c>
    </row>
    <row r="16" spans="1:10" x14ac:dyDescent="0.25">
      <c r="A16">
        <v>4</v>
      </c>
      <c r="B16" s="1">
        <v>25090</v>
      </c>
      <c r="C16" s="1">
        <f>B16*12</f>
        <v>301080</v>
      </c>
      <c r="D16" s="1">
        <f>C16*2.8</f>
        <v>843024</v>
      </c>
      <c r="E16" s="1">
        <f>E14*30*1.1</f>
        <v>1452.0000000000002</v>
      </c>
      <c r="H16" s="1"/>
      <c r="I16">
        <v>2034</v>
      </c>
      <c r="J16" s="1">
        <f t="shared" si="0"/>
        <v>829512.49441688589</v>
      </c>
    </row>
    <row r="17" spans="1:18" x14ac:dyDescent="0.25">
      <c r="A17">
        <v>1</v>
      </c>
      <c r="B17" s="1">
        <v>23867</v>
      </c>
      <c r="C17" s="1">
        <f>B17*12</f>
        <v>286404</v>
      </c>
      <c r="D17" s="1">
        <f>C17*2.8</f>
        <v>801931.2</v>
      </c>
      <c r="E17" s="1" t="s">
        <v>12</v>
      </c>
      <c r="G17" s="1"/>
      <c r="H17" s="1"/>
      <c r="I17" s="1">
        <v>2035</v>
      </c>
      <c r="J17" s="1">
        <f t="shared" si="0"/>
        <v>746561.24497519736</v>
      </c>
    </row>
    <row r="18" spans="1:18" x14ac:dyDescent="0.25">
      <c r="A18">
        <v>30</v>
      </c>
      <c r="B18" s="1">
        <v>22150</v>
      </c>
      <c r="C18" s="1">
        <f>B18*12</f>
        <v>265800</v>
      </c>
      <c r="D18" s="1">
        <f>C18*2.8</f>
        <v>744240</v>
      </c>
      <c r="E18" s="1">
        <f>E16*365</f>
        <v>529980.00000000012</v>
      </c>
      <c r="F18" s="1"/>
      <c r="G18" s="1"/>
      <c r="H18" s="1"/>
      <c r="I18">
        <v>2036</v>
      </c>
      <c r="J18" s="1">
        <f t="shared" si="0"/>
        <v>671905.12047767767</v>
      </c>
    </row>
    <row r="19" spans="1:18" x14ac:dyDescent="0.25">
      <c r="A19">
        <v>250</v>
      </c>
      <c r="B19" s="1">
        <v>21533</v>
      </c>
      <c r="C19" s="1">
        <f>B19*12</f>
        <v>258396</v>
      </c>
      <c r="D19" s="1">
        <f>C19*2.8</f>
        <v>723508.79999999993</v>
      </c>
      <c r="E19" s="1" t="s">
        <v>16</v>
      </c>
      <c r="F19" s="1"/>
      <c r="G19" s="1"/>
      <c r="H19" s="1"/>
      <c r="I19" s="1">
        <v>2037</v>
      </c>
      <c r="J19" s="1">
        <f t="shared" si="0"/>
        <v>604714.60842990992</v>
      </c>
    </row>
    <row r="20" spans="1:18" x14ac:dyDescent="0.25">
      <c r="A20">
        <v>56</v>
      </c>
      <c r="B20" s="1">
        <v>18433</v>
      </c>
      <c r="C20" s="1">
        <f>B20*12</f>
        <v>221196</v>
      </c>
      <c r="D20" s="1">
        <f>C20*2.8</f>
        <v>619348.79999999993</v>
      </c>
      <c r="E20" s="1">
        <f>E18*3</f>
        <v>1589940.0000000005</v>
      </c>
      <c r="F20" s="1"/>
      <c r="G20" s="1"/>
      <c r="H20" s="1"/>
      <c r="I20">
        <v>2038</v>
      </c>
      <c r="J20" s="1">
        <f t="shared" si="0"/>
        <v>544243.1475869189</v>
      </c>
    </row>
    <row r="21" spans="1:18" x14ac:dyDescent="0.25">
      <c r="A21">
        <v>252</v>
      </c>
      <c r="B21" s="1">
        <v>16733</v>
      </c>
      <c r="C21" s="1">
        <f>B21*12</f>
        <v>200796</v>
      </c>
      <c r="D21" s="1">
        <f>C21*2.8</f>
        <v>562228.79999999993</v>
      </c>
      <c r="E21" s="1" t="s">
        <v>13</v>
      </c>
      <c r="F21" s="1"/>
      <c r="G21" s="1"/>
      <c r="H21" s="1"/>
      <c r="I21" s="1">
        <v>2039</v>
      </c>
      <c r="J21" s="1">
        <f t="shared" si="0"/>
        <v>489818.83282822702</v>
      </c>
    </row>
    <row r="22" spans="1:18" x14ac:dyDescent="0.25">
      <c r="A22">
        <v>251</v>
      </c>
      <c r="B22" s="1">
        <v>16384</v>
      </c>
      <c r="C22" s="1">
        <f>B22*12</f>
        <v>196608</v>
      </c>
      <c r="D22" s="1">
        <f>C22*2.8</f>
        <v>550502.39999999991</v>
      </c>
      <c r="E22" s="1">
        <f>17*(E20/1000)</f>
        <v>27028.98000000001</v>
      </c>
      <c r="F22" s="1"/>
      <c r="G22" s="1"/>
      <c r="H22" s="1"/>
      <c r="I22">
        <v>2040</v>
      </c>
      <c r="J22" s="1">
        <f t="shared" si="0"/>
        <v>440836.94954540435</v>
      </c>
      <c r="R22" s="1" t="s">
        <v>6</v>
      </c>
    </row>
    <row r="23" spans="1:18" x14ac:dyDescent="0.25">
      <c r="A23">
        <v>57</v>
      </c>
      <c r="B23" s="1">
        <v>15876</v>
      </c>
      <c r="C23" s="1">
        <f>B23*12</f>
        <v>190512</v>
      </c>
      <c r="D23" s="1">
        <f>C23*2.8</f>
        <v>533433.59999999998</v>
      </c>
      <c r="E23" s="1"/>
      <c r="F23" s="1"/>
      <c r="G23" s="1"/>
      <c r="H23" s="1"/>
      <c r="I23" s="1">
        <v>2041</v>
      </c>
      <c r="J23" s="1">
        <f t="shared" si="0"/>
        <v>396753.25459086394</v>
      </c>
      <c r="R23" s="1">
        <v>5963471.8080000002</v>
      </c>
    </row>
    <row r="24" spans="1:18" x14ac:dyDescent="0.25">
      <c r="A24">
        <v>58</v>
      </c>
      <c r="B24" s="1">
        <v>15053</v>
      </c>
      <c r="C24" s="1">
        <f>B24*12</f>
        <v>180636</v>
      </c>
      <c r="D24" s="1">
        <f>C24*2.8</f>
        <v>505780.8</v>
      </c>
      <c r="E24" s="1"/>
      <c r="F24" s="1"/>
      <c r="G24" s="1"/>
      <c r="H24" s="1"/>
      <c r="I24">
        <v>2042</v>
      </c>
      <c r="J24" s="1">
        <f t="shared" si="0"/>
        <v>357077.92913177755</v>
      </c>
      <c r="R24" t="s">
        <v>4</v>
      </c>
    </row>
    <row r="25" spans="1:18" x14ac:dyDescent="0.25">
      <c r="A25">
        <v>31</v>
      </c>
      <c r="B25" s="1">
        <v>14797</v>
      </c>
      <c r="C25" s="1">
        <f>B25*12</f>
        <v>177564</v>
      </c>
      <c r="D25" s="1">
        <f>C25*2.8</f>
        <v>497179.19999999995</v>
      </c>
      <c r="E25" s="1"/>
      <c r="F25" s="1"/>
      <c r="G25" s="1"/>
      <c r="H25" s="1"/>
      <c r="I25" s="1">
        <v>2043</v>
      </c>
      <c r="J25" s="1">
        <f t="shared" si="0"/>
        <v>321370.1362185998</v>
      </c>
      <c r="R25" s="1">
        <v>19200000</v>
      </c>
    </row>
    <row r="26" spans="1:18" x14ac:dyDescent="0.25">
      <c r="A26">
        <v>255</v>
      </c>
      <c r="B26" s="1">
        <v>14177</v>
      </c>
      <c r="C26" s="1">
        <f>B26*12</f>
        <v>170124</v>
      </c>
      <c r="D26" s="1">
        <f>C26*2.8</f>
        <v>476347.19999999995</v>
      </c>
      <c r="E26" s="1"/>
      <c r="F26" s="1"/>
      <c r="G26" s="1"/>
      <c r="H26" s="1"/>
      <c r="I26">
        <v>2044</v>
      </c>
      <c r="J26" s="1">
        <f t="shared" si="0"/>
        <v>289233.12259673985</v>
      </c>
      <c r="R26" t="s">
        <v>8</v>
      </c>
    </row>
    <row r="27" spans="1:18" x14ac:dyDescent="0.25">
      <c r="A27">
        <v>71</v>
      </c>
      <c r="B27" s="1">
        <v>13113</v>
      </c>
      <c r="C27" s="1">
        <f>B27*12</f>
        <v>157356</v>
      </c>
      <c r="D27" s="1">
        <f>C27*2.8</f>
        <v>440596.8</v>
      </c>
      <c r="E27" s="1"/>
      <c r="F27" s="1"/>
      <c r="G27" s="1"/>
      <c r="H27" s="1"/>
      <c r="I27" s="1">
        <v>2045</v>
      </c>
      <c r="J27" s="1">
        <f t="shared" si="0"/>
        <v>260309.81033706586</v>
      </c>
      <c r="R27" s="1">
        <v>30000000</v>
      </c>
    </row>
    <row r="28" spans="1:18" x14ac:dyDescent="0.25">
      <c r="A28">
        <v>17</v>
      </c>
      <c r="B28" s="1">
        <v>12581</v>
      </c>
      <c r="C28" s="1">
        <f>B28*12</f>
        <v>150972</v>
      </c>
      <c r="D28" s="1">
        <f>C28*2.8</f>
        <v>422721.6</v>
      </c>
      <c r="E28" s="1"/>
      <c r="F28" s="1"/>
      <c r="G28" s="1"/>
      <c r="H28" s="1"/>
      <c r="I28">
        <v>2046</v>
      </c>
      <c r="J28" s="1">
        <f t="shared" si="0"/>
        <v>234278.82930335929</v>
      </c>
      <c r="R28" s="1" t="s">
        <v>9</v>
      </c>
    </row>
    <row r="29" spans="1:18" x14ac:dyDescent="0.25">
      <c r="A29">
        <v>65</v>
      </c>
      <c r="B29" s="1">
        <v>12235</v>
      </c>
      <c r="C29" s="1">
        <f>B29*12</f>
        <v>146820</v>
      </c>
      <c r="D29" s="1">
        <f>C29*2.8</f>
        <v>411096</v>
      </c>
      <c r="E29" s="1"/>
      <c r="F29" s="1"/>
      <c r="G29" s="1"/>
      <c r="H29" s="1"/>
      <c r="I29" s="1">
        <v>2047</v>
      </c>
      <c r="J29" s="1">
        <f t="shared" si="0"/>
        <v>210850.94637302335</v>
      </c>
      <c r="R29" s="1">
        <v>8.2502276499401201</v>
      </c>
    </row>
    <row r="30" spans="1:18" x14ac:dyDescent="0.25">
      <c r="A30">
        <v>51</v>
      </c>
      <c r="B30" s="1">
        <v>11971</v>
      </c>
      <c r="C30" s="1">
        <f>B30*12</f>
        <v>143652</v>
      </c>
      <c r="D30" s="1">
        <f>C30*2.8</f>
        <v>402225.6</v>
      </c>
      <c r="E30" s="1"/>
      <c r="F30" s="1"/>
      <c r="G30" s="1"/>
      <c r="H30" s="1"/>
      <c r="I30">
        <v>2048</v>
      </c>
      <c r="J30" s="1">
        <f t="shared" si="0"/>
        <v>189765.85173572102</v>
      </c>
      <c r="R30" s="1" t="s">
        <v>16</v>
      </c>
    </row>
    <row r="31" spans="1:18" x14ac:dyDescent="0.25">
      <c r="A31">
        <v>259</v>
      </c>
      <c r="B31" s="1">
        <v>11756</v>
      </c>
      <c r="C31" s="1">
        <f>B31*12</f>
        <v>141072</v>
      </c>
      <c r="D31" s="1">
        <f>C31*2.8</f>
        <v>395001.59999999998</v>
      </c>
      <c r="E31" s="1"/>
      <c r="F31" s="1"/>
      <c r="G31" s="1"/>
      <c r="H31" s="1"/>
      <c r="I31" s="1">
        <v>2049</v>
      </c>
      <c r="J31" s="1">
        <f t="shared" si="0"/>
        <v>170789.26656214893</v>
      </c>
      <c r="R31" s="1">
        <v>1589940.0000000005</v>
      </c>
    </row>
    <row r="32" spans="1:18" x14ac:dyDescent="0.25">
      <c r="A32">
        <v>80</v>
      </c>
      <c r="B32" s="1">
        <v>11416</v>
      </c>
      <c r="C32" s="1">
        <f>B32*12</f>
        <v>136992</v>
      </c>
      <c r="D32" s="1">
        <f>C32*2.8</f>
        <v>383577.59999999998</v>
      </c>
      <c r="E32" s="1"/>
      <c r="F32" s="1"/>
      <c r="G32" s="1"/>
      <c r="H32" s="1"/>
      <c r="I32">
        <v>2050</v>
      </c>
      <c r="J32" s="1">
        <f t="shared" si="0"/>
        <v>153710.33990593403</v>
      </c>
      <c r="R32" s="1" t="s">
        <v>13</v>
      </c>
    </row>
    <row r="33" spans="1:18" x14ac:dyDescent="0.25">
      <c r="A33">
        <v>54</v>
      </c>
      <c r="B33" s="1">
        <v>10700</v>
      </c>
      <c r="C33" s="1">
        <f>B33*12</f>
        <v>128400</v>
      </c>
      <c r="D33" s="1">
        <f>C33*2.8</f>
        <v>359520</v>
      </c>
      <c r="E33" s="1"/>
      <c r="F33" s="1"/>
      <c r="G33" s="1"/>
      <c r="H33" s="1"/>
      <c r="I33" s="1"/>
      <c r="J33" s="1"/>
      <c r="R33" s="1">
        <v>27028.98000000001</v>
      </c>
    </row>
    <row r="34" spans="1:18" x14ac:dyDescent="0.25">
      <c r="A34">
        <v>27</v>
      </c>
      <c r="B34" s="1">
        <v>9924</v>
      </c>
      <c r="C34" s="1">
        <f>B34*12</f>
        <v>119088</v>
      </c>
      <c r="D34" s="1">
        <f>C34*2.8</f>
        <v>333446.39999999997</v>
      </c>
      <c r="E34" s="1"/>
      <c r="F34" s="1"/>
      <c r="G34" s="1"/>
      <c r="H34" s="1"/>
      <c r="I34" s="1"/>
      <c r="J34" s="1"/>
    </row>
    <row r="35" spans="1:18" x14ac:dyDescent="0.25">
      <c r="A35">
        <v>67</v>
      </c>
      <c r="B35" s="1">
        <v>9914</v>
      </c>
      <c r="C35" s="1">
        <f>B35*12</f>
        <v>118968</v>
      </c>
      <c r="D35" s="1">
        <f>C35*2.8</f>
        <v>333110.39999999997</v>
      </c>
      <c r="E35" s="1"/>
      <c r="F35" s="1"/>
      <c r="G35" s="1"/>
      <c r="H35" s="1"/>
      <c r="I35" s="1"/>
      <c r="J35" s="1"/>
    </row>
    <row r="36" spans="1:18" x14ac:dyDescent="0.25">
      <c r="A36">
        <v>52</v>
      </c>
      <c r="B36" s="1">
        <v>9610</v>
      </c>
      <c r="C36" s="1">
        <f>B36*12</f>
        <v>115320</v>
      </c>
      <c r="D36" s="1">
        <f>C36*2.8</f>
        <v>322896</v>
      </c>
      <c r="E36" s="1"/>
      <c r="F36" s="1"/>
      <c r="G36" s="1"/>
      <c r="H36" s="1"/>
      <c r="I36" s="1"/>
      <c r="J36" s="1"/>
    </row>
    <row r="37" spans="1:18" x14ac:dyDescent="0.25">
      <c r="A37">
        <v>25</v>
      </c>
      <c r="B37" s="1">
        <v>9574</v>
      </c>
      <c r="C37" s="1">
        <f>B37*12</f>
        <v>114888</v>
      </c>
      <c r="D37" s="1">
        <f>C37*2.8</f>
        <v>321686.39999999997</v>
      </c>
      <c r="E37" s="1"/>
      <c r="F37" s="1"/>
      <c r="G37" s="1"/>
      <c r="H37" s="1"/>
      <c r="I37" s="1"/>
      <c r="J37" s="1"/>
    </row>
    <row r="38" spans="1:18" x14ac:dyDescent="0.25">
      <c r="A38">
        <v>16</v>
      </c>
      <c r="B38" s="1">
        <v>9305</v>
      </c>
      <c r="C38" s="1">
        <f>B38*12</f>
        <v>111660</v>
      </c>
      <c r="D38" s="1">
        <f>C38*2.8</f>
        <v>312648</v>
      </c>
      <c r="E38" s="1"/>
      <c r="F38" s="1"/>
      <c r="G38" s="1"/>
      <c r="H38" s="1"/>
      <c r="I38" s="1"/>
      <c r="J38" s="1"/>
    </row>
    <row r="39" spans="1:18" x14ac:dyDescent="0.25">
      <c r="A39">
        <v>12</v>
      </c>
      <c r="B39" s="1">
        <v>9292</v>
      </c>
      <c r="C39" s="1">
        <f>B39*12</f>
        <v>111504</v>
      </c>
      <c r="D39" s="1">
        <f>C39*2.8</f>
        <v>312211.19999999995</v>
      </c>
      <c r="E39" s="1"/>
      <c r="F39" s="1"/>
      <c r="G39" s="1"/>
      <c r="H39" s="1"/>
      <c r="I39" s="1"/>
      <c r="J39" s="1"/>
    </row>
    <row r="40" spans="1:18" x14ac:dyDescent="0.25">
      <c r="A40">
        <v>171</v>
      </c>
      <c r="B40" s="1">
        <v>8963</v>
      </c>
      <c r="C40" s="1">
        <f>B40*12</f>
        <v>107556</v>
      </c>
      <c r="D40" s="1">
        <f>C40*2.8</f>
        <v>301156.8</v>
      </c>
      <c r="E40" s="1"/>
      <c r="F40" s="1"/>
      <c r="G40" s="1"/>
      <c r="H40" s="1"/>
      <c r="I40" s="1"/>
      <c r="J40" s="1"/>
    </row>
    <row r="41" spans="1:18" x14ac:dyDescent="0.25">
      <c r="A41">
        <v>26</v>
      </c>
      <c r="B41" s="1">
        <v>8541</v>
      </c>
      <c r="C41" s="1">
        <f>B41*12</f>
        <v>102492</v>
      </c>
      <c r="D41" s="1">
        <f>C41*2.8</f>
        <v>286977.59999999998</v>
      </c>
      <c r="E41" s="1"/>
      <c r="F41" s="1"/>
      <c r="G41" s="1"/>
      <c r="H41" s="1"/>
      <c r="I41" s="1"/>
      <c r="J41" s="1"/>
    </row>
    <row r="42" spans="1:18" x14ac:dyDescent="0.25">
      <c r="A42">
        <v>64</v>
      </c>
      <c r="B42" s="1">
        <v>8491</v>
      </c>
      <c r="C42" s="1">
        <f>B42*12</f>
        <v>101892</v>
      </c>
      <c r="D42" s="1">
        <f>C42*2.8</f>
        <v>285297.59999999998</v>
      </c>
      <c r="E42" s="1"/>
      <c r="F42" s="1"/>
      <c r="G42" s="1"/>
      <c r="H42" s="1"/>
      <c r="I42" s="1"/>
      <c r="J42" s="1"/>
    </row>
    <row r="43" spans="1:18" x14ac:dyDescent="0.25">
      <c r="A43">
        <v>60</v>
      </c>
      <c r="B43" s="1">
        <v>7764</v>
      </c>
      <c r="C43" s="1">
        <f>B43*12</f>
        <v>93168</v>
      </c>
      <c r="D43" s="1">
        <f>C43*2.8</f>
        <v>260870.39999999999</v>
      </c>
      <c r="E43" s="1"/>
      <c r="F43" s="1"/>
      <c r="G43" s="1"/>
      <c r="H43" s="1"/>
      <c r="I43" s="1"/>
      <c r="J43" s="1"/>
    </row>
    <row r="44" spans="1:18" x14ac:dyDescent="0.25">
      <c r="A44">
        <v>66</v>
      </c>
      <c r="B44" s="1">
        <v>7588</v>
      </c>
      <c r="C44" s="1">
        <f>B44*12</f>
        <v>91056</v>
      </c>
      <c r="D44" s="1">
        <f>C44*2.8</f>
        <v>254956.79999999999</v>
      </c>
      <c r="E44" s="1"/>
      <c r="F44" s="1"/>
      <c r="G44" s="1"/>
      <c r="H44" s="1"/>
      <c r="I44" s="1"/>
      <c r="J44" s="1"/>
    </row>
    <row r="45" spans="1:18" x14ac:dyDescent="0.25">
      <c r="A45">
        <v>62</v>
      </c>
      <c r="B45" s="1">
        <v>7485</v>
      </c>
      <c r="C45" s="1">
        <f>B45*12</f>
        <v>89820</v>
      </c>
      <c r="D45" s="1">
        <f>C45*2.8</f>
        <v>251495.99999999997</v>
      </c>
      <c r="E45" s="1"/>
      <c r="F45" s="1"/>
      <c r="G45" s="1"/>
      <c r="H45" s="1"/>
      <c r="I45" s="1"/>
      <c r="J45" s="1"/>
    </row>
    <row r="46" spans="1:18" x14ac:dyDescent="0.25">
      <c r="A46">
        <v>44</v>
      </c>
      <c r="B46" s="1">
        <v>7430</v>
      </c>
      <c r="C46" s="1">
        <f>B46*12</f>
        <v>89160</v>
      </c>
      <c r="D46" s="1">
        <f>C46*2.8</f>
        <v>249647.99999999997</v>
      </c>
      <c r="E46" s="1"/>
      <c r="F46" s="1"/>
      <c r="G46" s="1"/>
      <c r="H46" s="1"/>
      <c r="I46" s="1"/>
      <c r="J46" s="1"/>
    </row>
    <row r="47" spans="1:18" x14ac:dyDescent="0.25">
      <c r="A47">
        <v>8</v>
      </c>
      <c r="B47" s="1">
        <v>7406</v>
      </c>
      <c r="C47" s="1">
        <f>B47*12</f>
        <v>88872</v>
      </c>
      <c r="D47" s="1">
        <f>C47*2.8</f>
        <v>248841.59999999998</v>
      </c>
      <c r="E47" s="1"/>
      <c r="F47" s="1"/>
    </row>
    <row r="48" spans="1:18" x14ac:dyDescent="0.25">
      <c r="A48">
        <v>10</v>
      </c>
      <c r="B48" s="1">
        <v>6852</v>
      </c>
      <c r="C48" s="1">
        <f>B48*12</f>
        <v>82224</v>
      </c>
      <c r="D48" s="1">
        <f>C48*2.8</f>
        <v>230227.19999999998</v>
      </c>
      <c r="E48" s="1"/>
      <c r="F48" s="1"/>
      <c r="G48" s="1"/>
      <c r="H48" s="1"/>
      <c r="I48" s="1"/>
      <c r="J48" s="1"/>
    </row>
    <row r="49" spans="1:10" x14ac:dyDescent="0.25">
      <c r="A49">
        <v>61</v>
      </c>
      <c r="B49" s="1">
        <v>6469</v>
      </c>
      <c r="C49" s="1">
        <f>B49*12</f>
        <v>77628</v>
      </c>
      <c r="D49" s="1">
        <f>C49*2.8</f>
        <v>217358.4</v>
      </c>
      <c r="E49" s="1"/>
      <c r="F49" s="1"/>
      <c r="G49" s="1"/>
      <c r="I49" s="1"/>
      <c r="J49" s="1"/>
    </row>
    <row r="50" spans="1:10" x14ac:dyDescent="0.25">
      <c r="A50">
        <v>163</v>
      </c>
      <c r="B50" s="1">
        <v>6196</v>
      </c>
      <c r="C50" s="1">
        <f>B50*12</f>
        <v>74352</v>
      </c>
      <c r="D50" s="1">
        <f>C50*2.8</f>
        <v>208185.59999999998</v>
      </c>
      <c r="E50" s="1"/>
      <c r="F50" s="1"/>
      <c r="G50" s="1"/>
      <c r="H50" s="1"/>
      <c r="I50" s="1"/>
      <c r="J50" s="1"/>
    </row>
    <row r="51" spans="1:10" x14ac:dyDescent="0.25">
      <c r="A51">
        <v>14</v>
      </c>
      <c r="B51" s="1">
        <v>5845</v>
      </c>
      <c r="C51" s="1">
        <f>B51*12</f>
        <v>70140</v>
      </c>
      <c r="D51" s="1">
        <f>C51*2.8</f>
        <v>196392</v>
      </c>
      <c r="E51" s="1"/>
      <c r="F51" s="1"/>
      <c r="G51" s="1"/>
      <c r="H51" s="1"/>
      <c r="I51" s="1"/>
      <c r="J51" s="1"/>
    </row>
    <row r="52" spans="1:10" x14ac:dyDescent="0.25">
      <c r="A52">
        <v>55</v>
      </c>
      <c r="B52" s="1">
        <v>5742</v>
      </c>
      <c r="C52" s="1">
        <f>B52*12</f>
        <v>68904</v>
      </c>
      <c r="D52" s="1">
        <f>C52*2.8</f>
        <v>192931.19999999998</v>
      </c>
      <c r="E52" s="1"/>
      <c r="F52" s="1"/>
      <c r="G52" s="1"/>
      <c r="H52" s="1"/>
      <c r="I52" s="1"/>
      <c r="J52" s="1"/>
    </row>
    <row r="53" spans="1:10" x14ac:dyDescent="0.25">
      <c r="A53">
        <v>743</v>
      </c>
      <c r="B53" s="1">
        <v>5517</v>
      </c>
      <c r="C53" s="1">
        <f>B53*12</f>
        <v>66204</v>
      </c>
      <c r="D53" s="1">
        <f>C53*2.8</f>
        <v>185371.19999999998</v>
      </c>
      <c r="E53" s="1"/>
      <c r="F53" s="1"/>
      <c r="G53" s="1"/>
      <c r="H53" s="1"/>
      <c r="I53" s="1"/>
      <c r="J53" s="1"/>
    </row>
    <row r="54" spans="1:10" x14ac:dyDescent="0.25">
      <c r="A54">
        <v>83</v>
      </c>
      <c r="B54" s="1">
        <v>5439</v>
      </c>
      <c r="C54" s="1">
        <f>B54*12</f>
        <v>65268</v>
      </c>
      <c r="D54" s="1">
        <f>C54*2.8</f>
        <v>182750.4</v>
      </c>
      <c r="E54" s="1"/>
      <c r="F54" s="1"/>
      <c r="G54" s="1"/>
      <c r="H54" s="1"/>
      <c r="I54" s="1"/>
      <c r="J54" s="1"/>
    </row>
    <row r="55" spans="1:10" x14ac:dyDescent="0.25">
      <c r="A55">
        <v>15</v>
      </c>
      <c r="B55" s="1">
        <v>5079</v>
      </c>
      <c r="C55" s="1">
        <f>B55*12</f>
        <v>60948</v>
      </c>
      <c r="D55" s="1">
        <f>C55*2.8</f>
        <v>170654.4</v>
      </c>
      <c r="E55" s="1"/>
      <c r="F55" s="1"/>
      <c r="G55" s="1"/>
      <c r="H55" s="1"/>
      <c r="I55" s="1"/>
      <c r="J55" s="1"/>
    </row>
    <row r="56" spans="1:10" x14ac:dyDescent="0.25">
      <c r="A56">
        <v>19</v>
      </c>
      <c r="B56" s="1">
        <v>4949</v>
      </c>
      <c r="C56" s="1">
        <f>B56*12</f>
        <v>59388</v>
      </c>
      <c r="D56" s="1">
        <f>C56*2.8</f>
        <v>166286.39999999999</v>
      </c>
      <c r="E56" s="1"/>
      <c r="F56" s="1"/>
      <c r="G56" s="1"/>
      <c r="H56" s="1"/>
      <c r="I56" s="1"/>
      <c r="J56" s="1"/>
    </row>
    <row r="57" spans="1:10" x14ac:dyDescent="0.25">
      <c r="A57">
        <v>23</v>
      </c>
      <c r="B57" s="1">
        <v>4804</v>
      </c>
      <c r="C57" s="1">
        <f>B57*12</f>
        <v>57648</v>
      </c>
      <c r="D57" s="1">
        <f>C57*2.8</f>
        <v>161414.39999999999</v>
      </c>
      <c r="E57" s="1"/>
      <c r="F57" s="1"/>
      <c r="G57" s="1"/>
      <c r="H57" s="1"/>
      <c r="I57" s="1"/>
      <c r="J57" s="1"/>
    </row>
    <row r="58" spans="1:10" x14ac:dyDescent="0.25">
      <c r="A58">
        <v>9</v>
      </c>
      <c r="B58" s="1">
        <v>4533</v>
      </c>
      <c r="C58" s="1">
        <f>B58*12</f>
        <v>54396</v>
      </c>
      <c r="D58" s="1">
        <f>C58*2.8</f>
        <v>152308.79999999999</v>
      </c>
      <c r="E58" s="1"/>
      <c r="F58" s="1"/>
      <c r="G58" s="1"/>
      <c r="H58" s="1"/>
      <c r="I58" s="1"/>
      <c r="J58" s="1"/>
    </row>
    <row r="59" spans="1:10" x14ac:dyDescent="0.25">
      <c r="A59">
        <v>63</v>
      </c>
      <c r="B59" s="1">
        <v>4460</v>
      </c>
      <c r="C59" s="1">
        <f>B59*12</f>
        <v>53520</v>
      </c>
      <c r="D59" s="1">
        <f>C59*2.8</f>
        <v>149856</v>
      </c>
      <c r="E59" s="1"/>
      <c r="F59" s="1"/>
      <c r="G59" s="1"/>
      <c r="H59" s="1"/>
      <c r="I59" s="1"/>
      <c r="J59" s="1"/>
    </row>
    <row r="60" spans="1:10" x14ac:dyDescent="0.25">
      <c r="A60">
        <v>18</v>
      </c>
      <c r="B60" s="1">
        <v>4334</v>
      </c>
      <c r="C60" s="1">
        <f>B60*12</f>
        <v>52008</v>
      </c>
      <c r="D60" s="1">
        <f>C60*2.8</f>
        <v>145622.39999999999</v>
      </c>
      <c r="E60" s="1"/>
      <c r="F60" s="1"/>
      <c r="G60" s="1"/>
      <c r="H60" s="1"/>
      <c r="I60" s="1"/>
      <c r="J60" s="1"/>
    </row>
    <row r="61" spans="1:10" x14ac:dyDescent="0.25">
      <c r="A61">
        <v>712</v>
      </c>
      <c r="B61" s="1">
        <v>4090</v>
      </c>
      <c r="C61" s="1">
        <f>B61*12</f>
        <v>49080</v>
      </c>
      <c r="D61" s="1">
        <f>C61*2.8</f>
        <v>137424</v>
      </c>
      <c r="E61" s="1"/>
      <c r="F61" s="1"/>
      <c r="G61" s="1"/>
      <c r="H61" s="1"/>
      <c r="I61" s="1"/>
      <c r="J61" s="1"/>
    </row>
    <row r="62" spans="1:10" x14ac:dyDescent="0.25">
      <c r="A62">
        <v>11</v>
      </c>
      <c r="B62" s="1">
        <v>4059</v>
      </c>
      <c r="C62" s="1">
        <f>B62*12</f>
        <v>48708</v>
      </c>
      <c r="D62" s="1">
        <f>C62*2.8</f>
        <v>136382.39999999999</v>
      </c>
      <c r="E62" s="1"/>
      <c r="F62" s="1"/>
      <c r="G62" s="1"/>
      <c r="H62" s="1"/>
      <c r="I62" s="1"/>
      <c r="J62" s="1"/>
    </row>
    <row r="63" spans="1:10" x14ac:dyDescent="0.25">
      <c r="A63">
        <v>24</v>
      </c>
      <c r="B63" s="1">
        <v>4024</v>
      </c>
      <c r="C63" s="1">
        <f>B63*12</f>
        <v>48288</v>
      </c>
      <c r="D63" s="1">
        <f>C63*2.8</f>
        <v>135206.39999999999</v>
      </c>
      <c r="E63" s="1"/>
      <c r="F63" s="1"/>
      <c r="G63" s="1"/>
      <c r="H63" s="1"/>
      <c r="I63" s="1"/>
      <c r="J63" s="1"/>
    </row>
    <row r="64" spans="1:10" x14ac:dyDescent="0.25">
      <c r="A64">
        <v>21</v>
      </c>
      <c r="B64" s="1">
        <v>3849</v>
      </c>
      <c r="C64" s="1">
        <f>B64*12</f>
        <v>46188</v>
      </c>
      <c r="D64" s="1">
        <f>C64*2.8</f>
        <v>129326.39999999999</v>
      </c>
      <c r="E64" s="1"/>
      <c r="F64" s="1"/>
      <c r="G64" s="1"/>
      <c r="H64" s="1"/>
      <c r="I64" s="1"/>
      <c r="J64" s="1"/>
    </row>
    <row r="65" spans="1:10" x14ac:dyDescent="0.25">
      <c r="A65">
        <v>792</v>
      </c>
      <c r="B65" s="1">
        <v>3781</v>
      </c>
      <c r="C65" s="1">
        <f>B65*12</f>
        <v>45372</v>
      </c>
      <c r="D65" s="1">
        <f>C65*2.8</f>
        <v>127041.59999999999</v>
      </c>
      <c r="E65" s="1"/>
      <c r="F65" s="1"/>
      <c r="G65" s="1"/>
      <c r="H65" s="1"/>
      <c r="I65" s="1"/>
      <c r="J65" s="1"/>
    </row>
    <row r="66" spans="1:10" x14ac:dyDescent="0.25">
      <c r="A66">
        <v>744</v>
      </c>
      <c r="B66" s="1">
        <v>3759</v>
      </c>
      <c r="C66" s="1">
        <f>B66*12</f>
        <v>45108</v>
      </c>
      <c r="D66" s="1">
        <f>C66*2.8</f>
        <v>126302.39999999999</v>
      </c>
      <c r="E66" s="1"/>
      <c r="F66" s="1"/>
      <c r="G66" s="1"/>
      <c r="H66" s="1"/>
      <c r="I66" s="1"/>
      <c r="J66" s="1"/>
    </row>
    <row r="67" spans="1:10" x14ac:dyDescent="0.25">
      <c r="A67">
        <v>717</v>
      </c>
      <c r="B67" s="1">
        <v>3353</v>
      </c>
      <c r="C67" s="1">
        <f>B67*12</f>
        <v>40236</v>
      </c>
      <c r="D67" s="1">
        <f>C67*2.8</f>
        <v>112660.79999999999</v>
      </c>
      <c r="E67" s="1"/>
      <c r="F67" s="1"/>
      <c r="G67" s="1"/>
      <c r="H67" s="1"/>
      <c r="I67" s="1"/>
      <c r="J67" s="1"/>
    </row>
    <row r="68" spans="1:10" x14ac:dyDescent="0.25">
      <c r="A68">
        <v>22</v>
      </c>
      <c r="B68" s="1">
        <v>3336</v>
      </c>
      <c r="C68" s="1">
        <f>B68*12</f>
        <v>40032</v>
      </c>
      <c r="D68" s="1">
        <f>C68*2.8</f>
        <v>112089.59999999999</v>
      </c>
      <c r="E68" s="1"/>
      <c r="F68" s="1"/>
      <c r="G68" s="1"/>
      <c r="H68" s="1"/>
      <c r="I68" s="1"/>
      <c r="J68" s="1"/>
    </row>
    <row r="69" spans="1:10" x14ac:dyDescent="0.25">
      <c r="A69">
        <v>791</v>
      </c>
      <c r="B69" s="1">
        <v>3267</v>
      </c>
      <c r="C69" s="1">
        <f>B69*12</f>
        <v>39204</v>
      </c>
      <c r="D69" s="1">
        <f>C69*2.8</f>
        <v>109771.2</v>
      </c>
      <c r="E69" s="1"/>
      <c r="F69" s="1"/>
      <c r="G69" s="1"/>
      <c r="H69" s="1"/>
      <c r="I69" s="1"/>
      <c r="J69" s="1"/>
    </row>
    <row r="70" spans="1:10" x14ac:dyDescent="0.25">
      <c r="A70">
        <v>714</v>
      </c>
      <c r="B70" s="1">
        <v>3263</v>
      </c>
      <c r="C70" s="1">
        <f>B70*12</f>
        <v>39156</v>
      </c>
      <c r="D70" s="1">
        <f>C70*2.8</f>
        <v>109636.79999999999</v>
      </c>
      <c r="E70" s="1"/>
      <c r="F70" s="1"/>
      <c r="G70" s="1"/>
      <c r="H70" s="1"/>
      <c r="I70" s="1"/>
      <c r="J70" s="1"/>
    </row>
    <row r="71" spans="1:10" x14ac:dyDescent="0.25">
      <c r="A71">
        <v>719</v>
      </c>
      <c r="B71" s="1">
        <v>3180</v>
      </c>
      <c r="C71" s="1">
        <f>B71*12</f>
        <v>38160</v>
      </c>
      <c r="D71" s="1">
        <f>C71*2.8</f>
        <v>106848</v>
      </c>
      <c r="E71" s="1"/>
      <c r="F71" s="1"/>
      <c r="G71" s="1"/>
      <c r="H71" s="1"/>
      <c r="I71" s="1"/>
      <c r="J71" s="1"/>
    </row>
    <row r="72" spans="1:10" x14ac:dyDescent="0.25">
      <c r="A72">
        <v>720</v>
      </c>
      <c r="B72" s="1">
        <v>3080</v>
      </c>
      <c r="C72" s="1">
        <f>B72*12</f>
        <v>36960</v>
      </c>
      <c r="D72" s="1">
        <f>C72*2.8</f>
        <v>103488</v>
      </c>
      <c r="E72" s="1"/>
      <c r="F72" s="1"/>
      <c r="G72" s="1"/>
      <c r="H72" s="1"/>
      <c r="I72" s="1"/>
      <c r="J72" s="1"/>
    </row>
    <row r="73" spans="1:10" x14ac:dyDescent="0.25">
      <c r="A73">
        <v>705</v>
      </c>
      <c r="B73" s="1">
        <v>3052</v>
      </c>
      <c r="C73" s="1">
        <f>B73*12</f>
        <v>36624</v>
      </c>
      <c r="D73" s="1">
        <f>C73*2.8</f>
        <v>102547.2</v>
      </c>
      <c r="E73" s="1"/>
      <c r="F73" s="1"/>
      <c r="G73" s="1"/>
      <c r="H73" s="1"/>
      <c r="I73" s="1"/>
      <c r="J73" s="1"/>
    </row>
    <row r="74" spans="1:10" x14ac:dyDescent="0.25">
      <c r="A74">
        <v>718</v>
      </c>
      <c r="B74" s="1">
        <v>2822</v>
      </c>
      <c r="C74" s="1">
        <f>B74*12</f>
        <v>33864</v>
      </c>
      <c r="D74" s="1">
        <f>C74*2.8</f>
        <v>94819.199999999997</v>
      </c>
      <c r="E74" s="1"/>
      <c r="F74" s="1"/>
      <c r="G74" s="1"/>
      <c r="H74" s="1"/>
      <c r="I74" s="1"/>
      <c r="J74" s="1"/>
    </row>
    <row r="75" spans="1:10" x14ac:dyDescent="0.25">
      <c r="A75">
        <v>162</v>
      </c>
      <c r="B75" s="1">
        <v>2698</v>
      </c>
      <c r="C75" s="1">
        <f>B75*12</f>
        <v>32376</v>
      </c>
      <c r="D75" s="1">
        <f>C75*2.8</f>
        <v>90652.799999999988</v>
      </c>
      <c r="E75" s="1"/>
      <c r="F75" s="1"/>
      <c r="G75" s="1"/>
      <c r="H75" s="1"/>
      <c r="I75" s="1"/>
      <c r="J75" s="1"/>
    </row>
    <row r="76" spans="1:10" x14ac:dyDescent="0.25">
      <c r="A76">
        <v>59</v>
      </c>
      <c r="B76" s="1">
        <v>2676</v>
      </c>
      <c r="C76" s="1">
        <f>B76*12</f>
        <v>32112</v>
      </c>
      <c r="D76" s="1">
        <f>C76*2.8</f>
        <v>89913.599999999991</v>
      </c>
      <c r="E76" s="1"/>
      <c r="F76" s="1"/>
      <c r="G76" s="1"/>
      <c r="H76" s="1"/>
      <c r="I76" s="1"/>
      <c r="J76" s="1"/>
    </row>
    <row r="77" spans="1:10" x14ac:dyDescent="0.25">
      <c r="A77">
        <v>765</v>
      </c>
      <c r="B77" s="1">
        <v>2670</v>
      </c>
      <c r="C77" s="1">
        <f>B77*12</f>
        <v>32040</v>
      </c>
      <c r="D77" s="1">
        <f>C77*2.8</f>
        <v>89712</v>
      </c>
      <c r="E77" s="1"/>
      <c r="F77" s="1"/>
      <c r="G77" s="1"/>
      <c r="H77" s="1"/>
      <c r="I77" s="1"/>
      <c r="J77" s="1"/>
    </row>
    <row r="78" spans="1:10" x14ac:dyDescent="0.25">
      <c r="A78">
        <v>767</v>
      </c>
      <c r="B78" s="1">
        <v>2578</v>
      </c>
      <c r="C78" s="1">
        <f>B78*12</f>
        <v>30936</v>
      </c>
      <c r="D78" s="1">
        <f>C78*2.8</f>
        <v>86620.799999999988</v>
      </c>
      <c r="E78" s="1"/>
      <c r="F78" s="1"/>
      <c r="G78" s="1"/>
      <c r="H78" s="1"/>
      <c r="I78" s="1"/>
      <c r="J78" s="1"/>
    </row>
    <row r="79" spans="1:10" x14ac:dyDescent="0.25">
      <c r="A79">
        <v>202</v>
      </c>
      <c r="B79" s="1">
        <v>2510</v>
      </c>
      <c r="C79" s="1">
        <f>B79*12</f>
        <v>30120</v>
      </c>
      <c r="D79" s="1">
        <f>C79*2.8</f>
        <v>84336</v>
      </c>
      <c r="E79" s="1"/>
      <c r="F79" s="1"/>
      <c r="G79" s="1"/>
      <c r="H79" s="1"/>
      <c r="I79" s="1"/>
      <c r="J79" s="1"/>
    </row>
    <row r="80" spans="1:10" x14ac:dyDescent="0.25">
      <c r="A80">
        <v>749</v>
      </c>
      <c r="B80" s="1">
        <v>2498</v>
      </c>
      <c r="C80" s="1">
        <f>B80*12</f>
        <v>29976</v>
      </c>
      <c r="D80" s="1">
        <f>C80*2.8</f>
        <v>83932.799999999988</v>
      </c>
      <c r="E80" s="1"/>
      <c r="F80" s="1"/>
      <c r="G80" s="1"/>
      <c r="H80" s="1"/>
      <c r="I80" s="1"/>
      <c r="J80" s="1"/>
    </row>
    <row r="81" spans="1:10" x14ac:dyDescent="0.25">
      <c r="A81">
        <v>732</v>
      </c>
      <c r="B81" s="1">
        <v>2487</v>
      </c>
      <c r="C81" s="1">
        <f>B81*12</f>
        <v>29844</v>
      </c>
      <c r="D81" s="1">
        <f>C81*2.8</f>
        <v>83563.199999999997</v>
      </c>
      <c r="E81" s="1"/>
      <c r="F81" s="1"/>
      <c r="G81" s="1"/>
      <c r="H81" s="1"/>
      <c r="I81" s="1"/>
      <c r="J81" s="1"/>
    </row>
    <row r="82" spans="1:10" x14ac:dyDescent="0.25">
      <c r="A82">
        <v>725</v>
      </c>
      <c r="B82" s="1">
        <v>2339</v>
      </c>
      <c r="C82" s="1">
        <f>B82*12</f>
        <v>28068</v>
      </c>
      <c r="D82" s="1">
        <f>C82*2.8</f>
        <v>78590.399999999994</v>
      </c>
      <c r="E82" s="1"/>
      <c r="F82" s="1"/>
      <c r="G82" s="1"/>
      <c r="H82" s="1"/>
      <c r="I82" s="1"/>
      <c r="J82" s="1"/>
    </row>
    <row r="83" spans="1:10" x14ac:dyDescent="0.25">
      <c r="A83">
        <v>160</v>
      </c>
      <c r="B83" s="1">
        <v>2322</v>
      </c>
      <c r="C83" s="1">
        <f>B83*12</f>
        <v>27864</v>
      </c>
      <c r="D83" s="1">
        <f>C83*2.8</f>
        <v>78019.199999999997</v>
      </c>
      <c r="E83" s="1"/>
      <c r="F83" s="1"/>
      <c r="G83" s="1"/>
      <c r="H83" s="1"/>
      <c r="I83" s="1"/>
      <c r="J83" s="1"/>
    </row>
    <row r="84" spans="1:10" x14ac:dyDescent="0.25">
      <c r="A84">
        <v>726</v>
      </c>
      <c r="B84" s="1">
        <v>1859</v>
      </c>
      <c r="C84" s="1">
        <f>B84*12</f>
        <v>22308</v>
      </c>
      <c r="D84" s="1">
        <f>C84*2.8</f>
        <v>62462.399999999994</v>
      </c>
      <c r="E84" s="1"/>
      <c r="F84" s="1"/>
      <c r="G84" s="1"/>
      <c r="H84" s="1"/>
      <c r="I84" s="1"/>
      <c r="J84" s="1"/>
    </row>
    <row r="85" spans="1:10" x14ac:dyDescent="0.25">
      <c r="A85">
        <v>45</v>
      </c>
      <c r="B85" s="1">
        <v>1589</v>
      </c>
      <c r="C85" s="1">
        <f>B85*12</f>
        <v>19068</v>
      </c>
      <c r="D85" s="1">
        <f>C85*2.8</f>
        <v>53390.399999999994</v>
      </c>
      <c r="E85" s="1"/>
      <c r="F85" s="1"/>
    </row>
    <row r="86" spans="1:10" x14ac:dyDescent="0.25">
      <c r="A86">
        <v>775</v>
      </c>
      <c r="B86" s="1">
        <v>1487</v>
      </c>
      <c r="C86" s="1">
        <f>B86*12</f>
        <v>17844</v>
      </c>
      <c r="D86" s="1">
        <f>C86*2.8</f>
        <v>49963.199999999997</v>
      </c>
      <c r="E86" s="1"/>
      <c r="F86" s="1"/>
      <c r="G86" s="1"/>
      <c r="H86" s="1"/>
      <c r="I86" s="1"/>
      <c r="J86" s="1"/>
    </row>
    <row r="87" spans="1:10" x14ac:dyDescent="0.25">
      <c r="A87">
        <v>161</v>
      </c>
      <c r="B87" s="1">
        <v>1464</v>
      </c>
      <c r="C87" s="1">
        <f>B87*12</f>
        <v>17568</v>
      </c>
      <c r="D87" s="1">
        <f>C87*2.8</f>
        <v>49190.399999999994</v>
      </c>
      <c r="E87" s="1"/>
      <c r="F87" s="1"/>
      <c r="G87" s="1"/>
      <c r="H87" s="1"/>
      <c r="I87" s="1"/>
      <c r="J87" s="1"/>
    </row>
    <row r="88" spans="1:10" x14ac:dyDescent="0.25">
      <c r="A88">
        <v>164</v>
      </c>
      <c r="B88" s="1">
        <v>1196</v>
      </c>
      <c r="C88" s="1">
        <f>B88*12</f>
        <v>14352</v>
      </c>
      <c r="D88" s="1">
        <f>C88*2.8</f>
        <v>40185.599999999999</v>
      </c>
      <c r="G88" s="1"/>
      <c r="H88" s="1"/>
      <c r="I88" s="1"/>
      <c r="J88" s="1"/>
    </row>
    <row r="89" spans="1:10" x14ac:dyDescent="0.25">
      <c r="A89">
        <v>88</v>
      </c>
      <c r="B89">
        <v>893</v>
      </c>
      <c r="C89" s="1">
        <f>B89*12</f>
        <v>10716</v>
      </c>
      <c r="D89" s="1">
        <f>C89*2.8</f>
        <v>30004.799999999999</v>
      </c>
      <c r="G89" s="1"/>
      <c r="H89" s="1"/>
      <c r="I89" s="1"/>
      <c r="J89" s="1"/>
    </row>
    <row r="90" spans="1:10" x14ac:dyDescent="0.25">
      <c r="A90">
        <v>81</v>
      </c>
      <c r="B90">
        <v>885</v>
      </c>
      <c r="C90" s="1">
        <f>B90*12</f>
        <v>10620</v>
      </c>
      <c r="D90" s="1">
        <f>C90*2.8</f>
        <v>29735.999999999996</v>
      </c>
    </row>
    <row r="91" spans="1:10" x14ac:dyDescent="0.25">
      <c r="A91">
        <v>783</v>
      </c>
      <c r="B91">
        <v>835</v>
      </c>
      <c r="C91" s="1">
        <f>B91*12</f>
        <v>10020</v>
      </c>
      <c r="D91" s="1">
        <f>C91*2.8</f>
        <v>28056</v>
      </c>
      <c r="G91" s="1"/>
      <c r="H91" s="1"/>
      <c r="I91" s="1"/>
      <c r="J91" s="1"/>
    </row>
    <row r="92" spans="1:10" x14ac:dyDescent="0.25">
      <c r="A92">
        <v>43</v>
      </c>
      <c r="B92">
        <v>360</v>
      </c>
      <c r="C92" s="1">
        <f>B92*12</f>
        <v>4320</v>
      </c>
      <c r="D92" s="1">
        <f>C92*2.8</f>
        <v>12096</v>
      </c>
    </row>
    <row r="93" spans="1:10" x14ac:dyDescent="0.25">
      <c r="A93">
        <v>13</v>
      </c>
      <c r="B93">
        <v>20</v>
      </c>
      <c r="C93" s="1">
        <f>B93*12</f>
        <v>240</v>
      </c>
      <c r="D93" s="1">
        <f>C93*2.8</f>
        <v>672</v>
      </c>
      <c r="G93" s="1"/>
      <c r="H93" s="1"/>
      <c r="I93" s="1"/>
      <c r="J93" s="1"/>
    </row>
  </sheetData>
  <sortState ref="A2:F93">
    <sortCondition descending="1" ref="B2:B9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electric_bus_breakdown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Maki</dc:creator>
  <cp:lastModifiedBy>Liam Maki</cp:lastModifiedBy>
  <dcterms:created xsi:type="dcterms:W3CDTF">2022-08-20T23:56:29Z</dcterms:created>
  <dcterms:modified xsi:type="dcterms:W3CDTF">2022-08-21T01:37:38Z</dcterms:modified>
</cp:coreProperties>
</file>