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BL/AgingStudy/Analysis/"/>
    </mc:Choice>
  </mc:AlternateContent>
  <xr:revisionPtr revIDLastSave="61" documentId="11_F25DC773A252ABDACC1048B609DC70F05ADE58E4" xr6:coauthVersionLast="47" xr6:coauthVersionMax="47" xr10:uidLastSave="{EF45DFD5-916C-4E16-A346-81D2F9ECEE4D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2" i="1"/>
  <c r="AA90" i="1"/>
  <c r="AJ76" i="1"/>
  <c r="AJ82" i="1"/>
  <c r="AY92" i="1"/>
  <c r="AX92" i="1"/>
  <c r="AP92" i="1"/>
  <c r="AQ92" i="1"/>
  <c r="AW92" i="1"/>
  <c r="AO92" i="1"/>
  <c r="AX91" i="1"/>
  <c r="AP91" i="1"/>
  <c r="AQ91" i="1"/>
  <c r="AW91" i="1"/>
  <c r="AY91" i="1"/>
  <c r="AO91" i="1"/>
  <c r="AF94" i="1"/>
  <c r="AF93" i="1"/>
  <c r="Z87" i="1"/>
  <c r="Z88" i="1"/>
  <c r="L93" i="1"/>
  <c r="O93" i="1"/>
  <c r="L92" i="1"/>
  <c r="O92" i="1"/>
  <c r="I92" i="1"/>
  <c r="H93" i="1"/>
  <c r="I93" i="1"/>
  <c r="G93" i="1"/>
  <c r="C93" i="1"/>
  <c r="D93" i="1"/>
  <c r="B93" i="1"/>
  <c r="C92" i="1"/>
  <c r="D92" i="1"/>
  <c r="G92" i="1"/>
  <c r="H92" i="1"/>
  <c r="B92" i="1"/>
  <c r="AD88" i="1"/>
  <c r="AE88" i="1"/>
  <c r="AF88" i="1"/>
  <c r="AG88" i="1"/>
  <c r="AH88" i="1"/>
  <c r="AC88" i="1"/>
  <c r="T88" i="1"/>
  <c r="U88" i="1"/>
  <c r="V88" i="1"/>
  <c r="W88" i="1"/>
  <c r="X88" i="1"/>
  <c r="S88" i="1"/>
  <c r="U90" i="1"/>
  <c r="T90" i="1"/>
  <c r="V90" i="1"/>
  <c r="W90" i="1"/>
  <c r="X90" i="1"/>
  <c r="S90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88" i="1" s="1"/>
  <c r="AA66" i="1"/>
  <c r="AA65" i="1"/>
  <c r="AA64" i="1"/>
  <c r="AA63" i="1"/>
  <c r="AA62" i="1"/>
  <c r="AA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7" i="1"/>
  <c r="AJ78" i="1"/>
  <c r="AJ79" i="1"/>
  <c r="AJ80" i="1"/>
  <c r="AJ81" i="1"/>
  <c r="AJ83" i="1"/>
  <c r="AJ84" i="1"/>
  <c r="AJ85" i="1"/>
  <c r="AJ61" i="1"/>
  <c r="AD87" i="1"/>
  <c r="AE87" i="1"/>
  <c r="AF87" i="1"/>
  <c r="AG87" i="1"/>
  <c r="AH87" i="1"/>
  <c r="AC87" i="1"/>
  <c r="T87" i="1"/>
  <c r="U87" i="1"/>
  <c r="V87" i="1"/>
  <c r="W87" i="1"/>
  <c r="X87" i="1"/>
  <c r="S87" i="1"/>
  <c r="W26" i="1"/>
  <c r="W25" i="1"/>
  <c r="W27" i="1"/>
  <c r="W24" i="1"/>
  <c r="W23" i="1"/>
  <c r="W22" i="1"/>
  <c r="W21" i="1"/>
  <c r="W19" i="1"/>
  <c r="W18" i="1"/>
  <c r="AA87" i="1" l="1"/>
  <c r="AJ87" i="1"/>
  <c r="AJ88" i="1"/>
</calcChain>
</file>

<file path=xl/sharedStrings.xml><?xml version="1.0" encoding="utf-8"?>
<sst xmlns="http://schemas.openxmlformats.org/spreadsheetml/2006/main" count="870" uniqueCount="224">
  <si>
    <t>Subject</t>
  </si>
  <si>
    <t>Age</t>
  </si>
  <si>
    <t>Old.Old</t>
  </si>
  <si>
    <t>Old.New</t>
  </si>
  <si>
    <t>New.Lure</t>
  </si>
  <si>
    <t>Old.Lure</t>
  </si>
  <si>
    <t>New.New</t>
  </si>
  <si>
    <t>New.Old</t>
  </si>
  <si>
    <t>Recog</t>
  </si>
  <si>
    <t>Disc</t>
  </si>
  <si>
    <t>LDI</t>
  </si>
  <si>
    <t>Headphone</t>
  </si>
  <si>
    <t>Word</t>
  </si>
  <si>
    <t>Partword</t>
  </si>
  <si>
    <t>Nonword</t>
  </si>
  <si>
    <t>AFC</t>
  </si>
  <si>
    <t>Syllable</t>
  </si>
  <si>
    <t>Color</t>
  </si>
  <si>
    <t>Food</t>
  </si>
  <si>
    <t>Drink</t>
  </si>
  <si>
    <t>Pause_hit</t>
  </si>
  <si>
    <t>Pause_RT</t>
  </si>
  <si>
    <t>Pos1</t>
  </si>
  <si>
    <t>Pos2</t>
  </si>
  <si>
    <t>Pos3</t>
  </si>
  <si>
    <t>Diff</t>
  </si>
  <si>
    <t>Counterbalance</t>
  </si>
  <si>
    <t>Gender</t>
  </si>
  <si>
    <t>Yrs of Education</t>
  </si>
  <si>
    <t>Meet eligibility criteria</t>
  </si>
  <si>
    <t>Left Hearing</t>
  </si>
  <si>
    <t>Right Hearing</t>
  </si>
  <si>
    <t>Note</t>
  </si>
  <si>
    <t>5ff649fda2b5841ceef90ff0</t>
  </si>
  <si>
    <t>OA</t>
  </si>
  <si>
    <t>yellow</t>
  </si>
  <si>
    <t xml:space="preserve">chicken </t>
  </si>
  <si>
    <t xml:space="preserve">Tea </t>
  </si>
  <si>
    <t>Female</t>
  </si>
  <si>
    <t>Yes</t>
  </si>
  <si>
    <t>Normal hearing</t>
  </si>
  <si>
    <t>60dc4b08dd9ec36f5ca9e3fa</t>
  </si>
  <si>
    <t>Pink</t>
  </si>
  <si>
    <t>cake</t>
  </si>
  <si>
    <t>orange and passionfruit J20</t>
  </si>
  <si>
    <t>60bba509f540a91b1b38dbc6</t>
  </si>
  <si>
    <t>YA</t>
  </si>
  <si>
    <t>exc</t>
  </si>
  <si>
    <t>60c363b955ddcc92b8105801</t>
  </si>
  <si>
    <t>60e50ea6f016dae07c36df6c</t>
  </si>
  <si>
    <t>Royal Blue</t>
  </si>
  <si>
    <t>Lasagna</t>
  </si>
  <si>
    <t>Coffee</t>
  </si>
  <si>
    <t>Male</t>
  </si>
  <si>
    <t>5b62e26f3a02cf000108d040</t>
  </si>
  <si>
    <t>Purple</t>
  </si>
  <si>
    <t>Chicken</t>
  </si>
  <si>
    <t>Water</t>
  </si>
  <si>
    <t>5c97c01445658c0016752431</t>
  </si>
  <si>
    <t>pink</t>
  </si>
  <si>
    <t>chinese</t>
  </si>
  <si>
    <t>apple juice</t>
  </si>
  <si>
    <t>5fbc0e54b3efb70778c86227</t>
  </si>
  <si>
    <t>Yellow</t>
  </si>
  <si>
    <t>Chicken wings</t>
  </si>
  <si>
    <t>Cranberry Juice</t>
  </si>
  <si>
    <t>602fa684fc65e0cb663c1970</t>
  </si>
  <si>
    <t>Black</t>
  </si>
  <si>
    <t>Doughnuts</t>
  </si>
  <si>
    <t>Orange soda</t>
  </si>
  <si>
    <t>60de5412b084f48d5d180a13</t>
  </si>
  <si>
    <t>blue</t>
  </si>
  <si>
    <t>pizza</t>
  </si>
  <si>
    <t>peach iced tea</t>
  </si>
  <si>
    <t>60d754d900f33c946d172323</t>
  </si>
  <si>
    <t>lasagna</t>
  </si>
  <si>
    <t>blueberry mocktail</t>
  </si>
  <si>
    <t>Loss</t>
  </si>
  <si>
    <t>60e1b6d0e91e5cc07b01ef19</t>
  </si>
  <si>
    <t>Blue</t>
  </si>
  <si>
    <t>Pizza</t>
  </si>
  <si>
    <t>Coca-Cola</t>
  </si>
  <si>
    <t>60e228622e17c4ed597d92eb</t>
  </si>
  <si>
    <t>dr pepper</t>
  </si>
  <si>
    <t>No</t>
  </si>
  <si>
    <t>No normal vision</t>
  </si>
  <si>
    <t>60e38c63e3f61504ecfb3346</t>
  </si>
  <si>
    <t>Green</t>
  </si>
  <si>
    <t>Eggs</t>
  </si>
  <si>
    <t>Apple Juice</t>
  </si>
  <si>
    <t>60a7bf0ff7febd821afb6520</t>
  </si>
  <si>
    <t>black</t>
  </si>
  <si>
    <t>seafood pasta</t>
  </si>
  <si>
    <t>Mango juice</t>
  </si>
  <si>
    <t>60214feec65df50cd6837a48</t>
  </si>
  <si>
    <t>pasta</t>
  </si>
  <si>
    <t>Stoney</t>
  </si>
  <si>
    <t>5eb4841544c2df2f0190e8a0</t>
  </si>
  <si>
    <t>red</t>
  </si>
  <si>
    <t>mango juice</t>
  </si>
  <si>
    <t>5f0856dbffe90703c92542eb</t>
  </si>
  <si>
    <t>green</t>
  </si>
  <si>
    <t>tacos</t>
  </si>
  <si>
    <t>Orange juice</t>
  </si>
  <si>
    <t>5f1c9c4c1ca48b000961faf4</t>
  </si>
  <si>
    <t>5f40d413c4c518219392e3ab</t>
  </si>
  <si>
    <t>Matte Black</t>
  </si>
  <si>
    <t>Water, the source of life.</t>
  </si>
  <si>
    <t>5f7735ba0b8f6221c5c2995f</t>
  </si>
  <si>
    <t>Sushi</t>
  </si>
  <si>
    <t>602d2adcef81ce6b843da09b</t>
  </si>
  <si>
    <t>orange soda</t>
  </si>
  <si>
    <t xml:space="preserve">No </t>
  </si>
  <si>
    <t>Previous study participation for both sessions</t>
  </si>
  <si>
    <t>606192adc1fba49d7198df8f</t>
  </si>
  <si>
    <t>pepsi</t>
  </si>
  <si>
    <t>609d952e0aeb66af769d89cb</t>
  </si>
  <si>
    <t>60a4f62950812e5b818f5e44</t>
  </si>
  <si>
    <t>60b8fb929701cb52b39796aa</t>
  </si>
  <si>
    <t>Coca Cola</t>
  </si>
  <si>
    <t>60cf8e9061eea6080907595a</t>
  </si>
  <si>
    <t>chips</t>
  </si>
  <si>
    <t>60de3b24940c209d729e32a5</t>
  </si>
  <si>
    <t>Chicken Burgers</t>
  </si>
  <si>
    <t>Lemonade</t>
  </si>
  <si>
    <t>60e2d6fc2c90d8f513b9cf4d</t>
  </si>
  <si>
    <t>bread</t>
  </si>
  <si>
    <t>WATER</t>
  </si>
  <si>
    <t>5986038865326000012c1578</t>
  </si>
  <si>
    <t>steak</t>
  </si>
  <si>
    <t>tea</t>
  </si>
  <si>
    <t>5c5dadc66467ac0001b7fa53</t>
  </si>
  <si>
    <t>cheese</t>
  </si>
  <si>
    <t>gin</t>
  </si>
  <si>
    <t>Significant Loss</t>
  </si>
  <si>
    <t>606212affa13aada679c17b2</t>
  </si>
  <si>
    <t>nuddles</t>
  </si>
  <si>
    <t>Coke</t>
  </si>
  <si>
    <t>No (don't speak English as first language)</t>
  </si>
  <si>
    <t>Actually I didn't hear anything, it might be the connection issue.</t>
  </si>
  <si>
    <t>60c0c4333e49151d768bb35b</t>
  </si>
  <si>
    <t>ginger ale</t>
  </si>
  <si>
    <t>Thank you! This was fascinating and useful.</t>
  </si>
  <si>
    <t>5ab14bdeb0ca80000197e6b6</t>
  </si>
  <si>
    <t>5b82be6543bc4900017ef3de</t>
  </si>
  <si>
    <t>chocolate</t>
  </si>
  <si>
    <t>5ded58a8217786000b2b2511</t>
  </si>
  <si>
    <t>Orange</t>
  </si>
  <si>
    <t>Indian</t>
  </si>
  <si>
    <t>Tea</t>
  </si>
  <si>
    <t>5f564265f9d134032e757250</t>
  </si>
  <si>
    <t>egg/salad</t>
  </si>
  <si>
    <t>60381c56a3d28f19c7093147</t>
  </si>
  <si>
    <t>purple</t>
  </si>
  <si>
    <t>Pork crackling</t>
  </si>
  <si>
    <t>coffee</t>
  </si>
  <si>
    <t>60a8bc1ed3a5087a7538ba3d</t>
  </si>
  <si>
    <t>orange</t>
  </si>
  <si>
    <t>fish</t>
  </si>
  <si>
    <t>beer</t>
  </si>
  <si>
    <t>5780d9a1900cc80001d2d1c2</t>
  </si>
  <si>
    <t>Steak</t>
  </si>
  <si>
    <t>Beer</t>
  </si>
  <si>
    <t>5a69d956111b250001e342b3</t>
  </si>
  <si>
    <t>water</t>
  </si>
  <si>
    <t>5ea02e5c3fb6e6000a30693b</t>
  </si>
  <si>
    <t>Mauve</t>
  </si>
  <si>
    <t>Salmon</t>
  </si>
  <si>
    <t xml:space="preserve">Teas </t>
  </si>
  <si>
    <t>5f607efeea3f070107273203</t>
  </si>
  <si>
    <t>Chinese</t>
  </si>
  <si>
    <t>Red Wine</t>
  </si>
  <si>
    <t>5592fd82fdf99b59a8fb1e61</t>
  </si>
  <si>
    <t>cream</t>
  </si>
  <si>
    <t>57698d52688a5c00018d958d</t>
  </si>
  <si>
    <t>melon</t>
  </si>
  <si>
    <t>578bb26f6cc44500010448c8</t>
  </si>
  <si>
    <t>soda and lime</t>
  </si>
  <si>
    <t>I still feel my hearing is good for my age and have had a hearing test before and will continue to do this in the future.</t>
  </si>
  <si>
    <t>5b100cb0a3553300017541c8</t>
  </si>
  <si>
    <t>Pasta</t>
  </si>
  <si>
    <t>5da9a1659413e4001505d7f7</t>
  </si>
  <si>
    <t>Grey</t>
  </si>
  <si>
    <t>Chocolate</t>
  </si>
  <si>
    <t>Very interesting study it was clear and well presented.</t>
  </si>
  <si>
    <t>5ea00e67848a4300085fa5cd</t>
  </si>
  <si>
    <t>salmon</t>
  </si>
  <si>
    <t>5ec79cbd44972a1fceed2719</t>
  </si>
  <si>
    <t>chilli</t>
  </si>
  <si>
    <t>cider</t>
  </si>
  <si>
    <t>5f2178ec626bc35254b5145e</t>
  </si>
  <si>
    <t>processo</t>
  </si>
  <si>
    <t>5f6f7258aa7332501adb94f4</t>
  </si>
  <si>
    <t xml:space="preserve">yellow </t>
  </si>
  <si>
    <t>burger</t>
  </si>
  <si>
    <t>6086c333d6eb73cfdd564e90</t>
  </si>
  <si>
    <t>Cheese</t>
  </si>
  <si>
    <t>60c0826eb20ec98f5690109d</t>
  </si>
  <si>
    <t>wine</t>
  </si>
  <si>
    <t>60d7de8c5f5bcb8332d5e1a0</t>
  </si>
  <si>
    <t>mac&amp;cheese</t>
  </si>
  <si>
    <t>snaaps</t>
  </si>
  <si>
    <t>60dc3437a927158774f209e1</t>
  </si>
  <si>
    <t>liver and onions</t>
  </si>
  <si>
    <t>6030cf35e7fec0f5c6d201c5</t>
  </si>
  <si>
    <t>AgeGroup</t>
  </si>
  <si>
    <t>Exclusion</t>
  </si>
  <si>
    <t>mstOrder</t>
  </si>
  <si>
    <t>slOrder</t>
  </si>
  <si>
    <t>Lilac</t>
  </si>
  <si>
    <t>Sweet Chilli Sensations</t>
  </si>
  <si>
    <t>Previously participated in a similar SL study</t>
  </si>
  <si>
    <t>Red</t>
  </si>
  <si>
    <t>Pepsi</t>
  </si>
  <si>
    <t>REC</t>
  </si>
  <si>
    <t>Old</t>
  </si>
  <si>
    <t>Similar</t>
  </si>
  <si>
    <t>New</t>
  </si>
  <si>
    <t>AVRG</t>
  </si>
  <si>
    <t>95%CI</t>
  </si>
  <si>
    <t>Old vs Sim</t>
  </si>
  <si>
    <t>New vs Sim</t>
  </si>
  <si>
    <t>out</t>
  </si>
  <si>
    <t>Fam.Diff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</si>
</sst>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Sheet1!$R$93</c:f>
              <c:strCache>
                <c:ptCount val="1"/>
                <c:pt idx="0">
                  <c:v>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AE-41C7-8DC2-6BE27733AE9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AE-41C7-8DC2-6BE27733AE9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AE-41C7-8DC2-6BE27733AE9E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Sheet1!$S$94:$U$94</c:f>
                <c:numCache>
                  <c:formatCode>General</c:formatCode>
                  <c:ptCount val="3"/>
                  <c:pt idx="0">
                    <c:v>2.6979018179536043E-2</c:v>
                  </c:pt>
                  <c:pt idx="1">
                    <c:v>8.2458358672924795E-2</c:v>
                  </c:pt>
                  <c:pt idx="2">
                    <c:v>3.5431974777047168E-2</c:v>
                  </c:pt>
                </c:numCache>
              </c:numRef>
            </c:plus>
            <c:minus>
              <c:numRef>
                <c:f>Sheet1!$S$94:$U$94</c:f>
                <c:numCache>
                  <c:formatCode>General</c:formatCode>
                  <c:ptCount val="3"/>
                  <c:pt idx="0">
                    <c:v>2.6979018179536043E-2</c:v>
                  </c:pt>
                  <c:pt idx="1">
                    <c:v>8.2458358672924795E-2</c:v>
                  </c:pt>
                  <c:pt idx="2">
                    <c:v>3.5431974777047168E-2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Sheet1!$S$92:$U$92</c:f>
              <c:strCache>
                <c:ptCount val="3"/>
                <c:pt idx="0">
                  <c:v>Old</c:v>
                </c:pt>
                <c:pt idx="1">
                  <c:v>Similar</c:v>
                </c:pt>
                <c:pt idx="2">
                  <c:v>New</c:v>
                </c:pt>
              </c:strCache>
            </c:strRef>
          </c:cat>
          <c:val>
            <c:numRef>
              <c:f>Sheet1!$S$93:$U$93</c:f>
              <c:numCache>
                <c:formatCode>General</c:formatCode>
                <c:ptCount val="3"/>
                <c:pt idx="0">
                  <c:v>0.86111111111111116</c:v>
                </c:pt>
                <c:pt idx="1">
                  <c:v>0.57999999999999996</c:v>
                </c:pt>
                <c:pt idx="2">
                  <c:v>0.90000000000000013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D-43F4-97B6-FF2C563F3906}"/>
            </c:ext>
          </c:extLst>
        </c:ser>
        <c:ser>
          <c:idx val="1"/>
          <c:order val="1"/>
          <c:tx>
            <c:strRef>
              <c:f>Sheet1!$R$95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Sheet1!$S$96:$U$96</c:f>
                <c:numCache>
                  <c:formatCode>General</c:formatCode>
                  <c:ptCount val="3"/>
                  <c:pt idx="0">
                    <c:v>7.817502322388728E-2</c:v>
                  </c:pt>
                  <c:pt idx="1">
                    <c:v>0.11516722428787189</c:v>
                  </c:pt>
                  <c:pt idx="2">
                    <c:v>6.4172337172113514E-2</c:v>
                  </c:pt>
                </c:numCache>
              </c:numRef>
            </c:plus>
            <c:minus>
              <c:numRef>
                <c:f>Sheet1!$S$96:$U$96</c:f>
                <c:numCache>
                  <c:formatCode>General</c:formatCode>
                  <c:ptCount val="3"/>
                  <c:pt idx="0">
                    <c:v>7.817502322388728E-2</c:v>
                  </c:pt>
                  <c:pt idx="1">
                    <c:v>0.11516722428787189</c:v>
                  </c:pt>
                  <c:pt idx="2">
                    <c:v>6.4172337172113514E-2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Sheet1!$S$92:$U$92</c:f>
              <c:strCache>
                <c:ptCount val="3"/>
                <c:pt idx="0">
                  <c:v>Old</c:v>
                </c:pt>
                <c:pt idx="1">
                  <c:v>Similar</c:v>
                </c:pt>
                <c:pt idx="2">
                  <c:v>New</c:v>
                </c:pt>
              </c:strCache>
            </c:strRef>
          </c:cat>
          <c:val>
            <c:numRef>
              <c:f>Sheet1!$S$95:$U$95</c:f>
              <c:numCache>
                <c:formatCode>General</c:formatCode>
                <c:ptCount val="3"/>
                <c:pt idx="0">
                  <c:v>0.74235294117647077</c:v>
                </c:pt>
                <c:pt idx="1">
                  <c:v>0.64235294117647068</c:v>
                </c:pt>
                <c:pt idx="2">
                  <c:v>0.89882352941176491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06-40C7-889A-D493D2A3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310224"/>
        <c:axId val="874309240"/>
      </c:barChart>
      <c:catAx>
        <c:axId val="87431022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09240"/>
        <c:crosses val="autoZero"/>
        <c:auto val="1"/>
        <c:lblAlgn val="ctr"/>
        <c:lblOffset val="100"/>
        <c:noMultiLvlLbl val="0"/>
      </c:catAx>
      <c:valAx>
        <c:axId val="8743092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102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YA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AE-41C7-8DC2-6BE27733AE9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AE-41C7-8DC2-6BE27733AE9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AE-41C7-8DC2-6BE27733AE9E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Sheet1!$B$93:$D$93</c:f>
                <c:numCache>
                  <c:formatCode>General</c:formatCode>
                  <c:ptCount val="3"/>
                  <c:pt idx="0">
                    <c:v>0.23286772717306939</c:v>
                  </c:pt>
                  <c:pt idx="1">
                    <c:v>0.22486823382890336</c:v>
                  </c:pt>
                  <c:pt idx="2">
                    <c:v>0.32666666666666672</c:v>
                  </c:pt>
                </c:numCache>
              </c:numRef>
            </c:plus>
            <c:minus>
              <c:numRef>
                <c:f>Sheet1!$B$93:$D$93</c:f>
                <c:numCache>
                  <c:formatCode>General</c:formatCode>
                  <c:ptCount val="3"/>
                  <c:pt idx="0">
                    <c:v>0.23286772717306939</c:v>
                  </c:pt>
                  <c:pt idx="1">
                    <c:v>0.22486823382890336</c:v>
                  </c:pt>
                  <c:pt idx="2">
                    <c:v>0.32666666666666672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Sheet1!$B$61:$D$61</c:f>
              <c:strCache>
                <c:ptCount val="3"/>
                <c:pt idx="0">
                  <c:v>Word</c:v>
                </c:pt>
                <c:pt idx="1">
                  <c:v>Partword</c:v>
                </c:pt>
                <c:pt idx="2">
                  <c:v>Nonword</c:v>
                </c:pt>
              </c:strCache>
            </c:strRef>
          </c:cat>
          <c:val>
            <c:numRef>
              <c:f>Sheet1!$B$92:$D$92</c:f>
              <c:numCache>
                <c:formatCode>General</c:formatCode>
                <c:ptCount val="3"/>
                <c:pt idx="0">
                  <c:v>3.3055555555555554</c:v>
                </c:pt>
                <c:pt idx="1">
                  <c:v>2.6111111111111112</c:v>
                </c:pt>
                <c:pt idx="2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D-43F4-97B6-FF2C563F3906}"/>
            </c:ext>
          </c:extLst>
        </c:ser>
        <c:ser>
          <c:idx val="1"/>
          <c:order val="1"/>
          <c:tx>
            <c:v>OA</c:v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Sheet1!$G$93:$I$93</c:f>
                <c:numCache>
                  <c:formatCode>General</c:formatCode>
                  <c:ptCount val="3"/>
                  <c:pt idx="0">
                    <c:v>0.24115494882452787</c:v>
                  </c:pt>
                  <c:pt idx="1">
                    <c:v>0.2422291409954733</c:v>
                  </c:pt>
                  <c:pt idx="2">
                    <c:v>0.28805509072765517</c:v>
                  </c:pt>
                </c:numCache>
              </c:numRef>
            </c:plus>
            <c:minus>
              <c:numRef>
                <c:f>Sheet1!$G$93:$I$93</c:f>
                <c:numCache>
                  <c:formatCode>General</c:formatCode>
                  <c:ptCount val="3"/>
                  <c:pt idx="0">
                    <c:v>0.24115494882452787</c:v>
                  </c:pt>
                  <c:pt idx="1">
                    <c:v>0.2422291409954733</c:v>
                  </c:pt>
                  <c:pt idx="2">
                    <c:v>0.28805509072765517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Sheet1!$B$61:$D$61</c:f>
              <c:strCache>
                <c:ptCount val="3"/>
                <c:pt idx="0">
                  <c:v>Word</c:v>
                </c:pt>
                <c:pt idx="1">
                  <c:v>Partword</c:v>
                </c:pt>
                <c:pt idx="2">
                  <c:v>Nonword</c:v>
                </c:pt>
              </c:strCache>
            </c:strRef>
          </c:cat>
          <c:val>
            <c:numRef>
              <c:f>Sheet1!$G$92:$I$92</c:f>
              <c:numCache>
                <c:formatCode>General</c:formatCode>
                <c:ptCount val="3"/>
                <c:pt idx="0">
                  <c:v>3.3382352941176472</c:v>
                </c:pt>
                <c:pt idx="1">
                  <c:v>3.0441176470588234</c:v>
                </c:pt>
                <c:pt idx="2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17-432E-9485-C3E7FA60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310224"/>
        <c:axId val="874309240"/>
      </c:barChart>
      <c:catAx>
        <c:axId val="87431022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09240"/>
        <c:crosses val="autoZero"/>
        <c:auto val="1"/>
        <c:lblAlgn val="ctr"/>
        <c:lblOffset val="100"/>
        <c:noMultiLvlLbl val="0"/>
      </c:catAx>
      <c:valAx>
        <c:axId val="874309240"/>
        <c:scaling>
          <c:orientation val="minMax"/>
          <c:max val="4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fa</a:t>
                </a:r>
                <a:r>
                  <a:rPr lang="en-CA"/>
                  <a:t>miliarity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102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AE-41C7-8DC2-6BE27733AE9E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AE-41C7-8DC2-6BE27733AE9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AE-41C7-8DC2-6BE27733AE9E}"/>
              </c:ext>
            </c:extLst>
          </c:dPt>
          <c:errBars>
            <c:errBarType val="both"/>
            <c:errValType val="cust"/>
            <c:noEndCap val="0"/>
            <c:plus>
              <c:numRef>
                <c:f>(Sheet1!$L$93,Sheet1!$O$93)</c:f>
                <c:numCache>
                  <c:formatCode>General</c:formatCode>
                  <c:ptCount val="2"/>
                  <c:pt idx="0">
                    <c:v>6.8295329248017719E-2</c:v>
                  </c:pt>
                  <c:pt idx="1">
                    <c:v>7.579033194339474E-2</c:v>
                  </c:pt>
                </c:numCache>
              </c:numRef>
            </c:plus>
            <c:minus>
              <c:numRef>
                <c:f>(Sheet1!$L$93,Sheet1!$O$93)</c:f>
                <c:numCache>
                  <c:formatCode>General</c:formatCode>
                  <c:ptCount val="2"/>
                  <c:pt idx="0">
                    <c:v>6.8295329248017719E-2</c:v>
                  </c:pt>
                  <c:pt idx="1">
                    <c:v>7.579033194339474E-2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(Sheet1!$K$61,Sheet1!$N$61)</c:f>
              <c:strCache>
                <c:ptCount val="2"/>
                <c:pt idx="0">
                  <c:v>YA</c:v>
                </c:pt>
                <c:pt idx="1">
                  <c:v>OA</c:v>
                </c:pt>
              </c:strCache>
            </c:strRef>
          </c:cat>
          <c:val>
            <c:numRef>
              <c:f>(Sheet1!$L$92,Sheet1!$O$92)</c:f>
              <c:numCache>
                <c:formatCode>General</c:formatCode>
                <c:ptCount val="2"/>
                <c:pt idx="0">
                  <c:v>0.70138888888888884</c:v>
                </c:pt>
                <c:pt idx="1">
                  <c:v>0.65073529411764708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D-43F4-97B6-FF2C563F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310224"/>
        <c:axId val="874309240"/>
      </c:barChart>
      <c:catAx>
        <c:axId val="87431022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09240"/>
        <c:crosses val="autoZero"/>
        <c:auto val="1"/>
        <c:lblAlgn val="ctr"/>
        <c:lblOffset val="100"/>
        <c:noMultiLvlLbl val="0"/>
      </c:catAx>
      <c:valAx>
        <c:axId val="8743092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AFC</a:t>
                </a:r>
                <a:r>
                  <a:rPr lang="en-CA" baseline="0"/>
                  <a:t> Accuracy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102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523875</xdr:colOff>
      <xdr:row>94</xdr:row>
      <xdr:rowOff>3835</xdr:rowOff>
    </xdr:from>
    <xdr:to>
      <xdr:col>31</xdr:col>
      <xdr:colOff>219075</xdr:colOff>
      <xdr:row>108</xdr:row>
      <xdr:rowOff>9524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17F828E-84DB-4C3D-98DF-FABF380447C3}"/>
            </a:ext>
          </a:extLst>
        </xdr:cNvPr>
        <xdr:cNvGrpSpPr/>
      </xdr:nvGrpSpPr>
      <xdr:grpSpPr>
        <a:xfrm>
          <a:off x="14544675" y="17313935"/>
          <a:ext cx="4787900" cy="2583789"/>
          <a:chOff x="12715875" y="16849725"/>
          <a:chExt cx="45720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3DB780A-9A7C-4F38-A3F7-60006E5BEE99}"/>
              </a:ext>
            </a:extLst>
          </xdr:cNvPr>
          <xdr:cNvGraphicFramePr/>
        </xdr:nvGraphicFramePr>
        <xdr:xfrm>
          <a:off x="12715875" y="168497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60682BAA-8CAA-411E-BA8C-F7F895523D42}"/>
              </a:ext>
            </a:extLst>
          </xdr:cNvPr>
          <xdr:cNvCxnSpPr/>
        </xdr:nvCxnSpPr>
        <xdr:spPr>
          <a:xfrm>
            <a:off x="13695294" y="17183080"/>
            <a:ext cx="383454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323E865-1CD8-4638-A491-443007460B19}"/>
              </a:ext>
            </a:extLst>
          </xdr:cNvPr>
          <xdr:cNvSpPr txBox="1"/>
        </xdr:nvSpPr>
        <xdr:spPr>
          <a:xfrm>
            <a:off x="13756646" y="16946779"/>
            <a:ext cx="248478" cy="184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800"/>
              <a:t>*</a:t>
            </a:r>
            <a:endParaRPr lang="en-CA" sz="1100"/>
          </a:p>
        </xdr:txBody>
      </xdr:sp>
    </xdr:grpSp>
    <xdr:clientData/>
  </xdr:twoCellAnchor>
  <xdr:twoCellAnchor>
    <xdr:from>
      <xdr:col>0</xdr:col>
      <xdr:colOff>130175</xdr:colOff>
      <xdr:row>93</xdr:row>
      <xdr:rowOff>130175</xdr:rowOff>
    </xdr:from>
    <xdr:to>
      <xdr:col>7</xdr:col>
      <xdr:colOff>434975</xdr:colOff>
      <xdr:row>108</xdr:row>
      <xdr:rowOff>111125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92B05E9-E1EC-48FC-A267-B2B3F8FD3E9C}"/>
            </a:ext>
          </a:extLst>
        </xdr:cNvPr>
        <xdr:cNvGrpSpPr/>
      </xdr:nvGrpSpPr>
      <xdr:grpSpPr>
        <a:xfrm>
          <a:off x="130175" y="17256125"/>
          <a:ext cx="4572000" cy="2743200"/>
          <a:chOff x="4651375" y="16322675"/>
          <a:chExt cx="4572000" cy="274320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D6CB22DB-4853-403C-85F1-A3CE83C72F3B}"/>
              </a:ext>
            </a:extLst>
          </xdr:cNvPr>
          <xdr:cNvGrpSpPr/>
        </xdr:nvGrpSpPr>
        <xdr:grpSpPr>
          <a:xfrm>
            <a:off x="4651375" y="16322675"/>
            <a:ext cx="4572000" cy="2743200"/>
            <a:chOff x="4651375" y="16322675"/>
            <a:chExt cx="4572000" cy="2743200"/>
          </a:xfrm>
        </xdr:grpSpPr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C0FE740-6945-4663-9A90-FC180459F77F}"/>
                </a:ext>
              </a:extLst>
            </xdr:cNvPr>
            <xdr:cNvGraphicFramePr/>
          </xdr:nvGraphicFramePr>
          <xdr:xfrm>
            <a:off x="4651375" y="1632267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EFDE7265-640D-45E9-A56A-F83285B8D2E8}"/>
                </a:ext>
              </a:extLst>
            </xdr:cNvPr>
            <xdr:cNvCxnSpPr/>
          </xdr:nvCxnSpPr>
          <xdr:spPr>
            <a:xfrm>
              <a:off x="5778500" y="16656050"/>
              <a:ext cx="2311400" cy="635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B9F970AA-3E6D-4393-A1E5-0D0C82ABF38B}"/>
              </a:ext>
            </a:extLst>
          </xdr:cNvPr>
          <xdr:cNvSpPr txBox="1"/>
        </xdr:nvSpPr>
        <xdr:spPr>
          <a:xfrm>
            <a:off x="6769100" y="16414750"/>
            <a:ext cx="2413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800"/>
              <a:t>*</a:t>
            </a:r>
            <a:endParaRPr lang="en-CA" sz="1100"/>
          </a:p>
        </xdr:txBody>
      </xdr:sp>
    </xdr:grpSp>
    <xdr:clientData/>
  </xdr:twoCellAnchor>
  <xdr:twoCellAnchor>
    <xdr:from>
      <xdr:col>7</xdr:col>
      <xdr:colOff>606425</xdr:colOff>
      <xdr:row>93</xdr:row>
      <xdr:rowOff>155575</xdr:rowOff>
    </xdr:from>
    <xdr:to>
      <xdr:col>14</xdr:col>
      <xdr:colOff>146050</xdr:colOff>
      <xdr:row>108</xdr:row>
      <xdr:rowOff>136525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2157E6-69BB-405C-B740-E9C43CB39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6"/>
  <sheetViews>
    <sheetView tabSelected="1" topLeftCell="U46" zoomScaleNormal="100" workbookViewId="0">
      <selection activeCell="AG71" sqref="AG71"/>
    </sheetView>
  </sheetViews>
  <sheetFormatPr defaultRowHeight="14.5" x14ac:dyDescent="0.35"/>
  <cols>
    <col min="26" max="26" width="11.81640625" bestFit="1" customWidth="1"/>
    <col min="32" max="32" width="11.81640625" bestFit="1" customWidth="1"/>
  </cols>
  <sheetData>
    <row r="1" spans="1:39" x14ac:dyDescent="0.35">
      <c r="A1" t="s">
        <v>0</v>
      </c>
      <c r="B1" t="s">
        <v>205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207</v>
      </c>
      <c r="N1" t="s">
        <v>206</v>
      </c>
      <c r="O1" t="s">
        <v>12</v>
      </c>
      <c r="P1" t="s">
        <v>13</v>
      </c>
      <c r="Q1" t="s">
        <v>14</v>
      </c>
      <c r="R1" t="s">
        <v>223</v>
      </c>
      <c r="S1" t="s">
        <v>15</v>
      </c>
      <c r="T1" t="s">
        <v>22</v>
      </c>
      <c r="U1" t="s">
        <v>23</v>
      </c>
      <c r="V1" t="s">
        <v>24</v>
      </c>
      <c r="W1" t="s">
        <v>25</v>
      </c>
      <c r="X1" t="s">
        <v>11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208</v>
      </c>
      <c r="AF1" t="s">
        <v>26</v>
      </c>
      <c r="AG1" t="s">
        <v>1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</row>
    <row r="2" spans="1:39" x14ac:dyDescent="0.35">
      <c r="A2" t="s">
        <v>33</v>
      </c>
      <c r="B2" t="s">
        <v>46</v>
      </c>
      <c r="C2">
        <v>0.91536508800000005</v>
      </c>
      <c r="D2">
        <v>-1.1749867919999999</v>
      </c>
      <c r="E2">
        <v>0.25334710300000002</v>
      </c>
      <c r="F2">
        <v>-0.25334710300000002</v>
      </c>
      <c r="G2">
        <v>1.1749867919999999</v>
      </c>
      <c r="H2">
        <v>-0.91536508800000005</v>
      </c>
      <c r="I2">
        <v>2.0903518800000001</v>
      </c>
      <c r="J2">
        <v>1.168712191</v>
      </c>
      <c r="K2">
        <v>0.42</v>
      </c>
      <c r="L2">
        <v>6</v>
      </c>
      <c r="O2">
        <v>3.75</v>
      </c>
      <c r="P2">
        <v>2.25</v>
      </c>
      <c r="Q2">
        <v>2.75</v>
      </c>
      <c r="R2">
        <f>O2-Q2</f>
        <v>1</v>
      </c>
      <c r="S2">
        <v>0.6875</v>
      </c>
      <c r="T2">
        <v>0.54781136399999997</v>
      </c>
      <c r="U2">
        <v>0.51064146300000002</v>
      </c>
      <c r="V2">
        <v>0.46169318199999998</v>
      </c>
      <c r="W2">
        <v>8.6118182000000001E-2</v>
      </c>
      <c r="X2">
        <v>6</v>
      </c>
      <c r="Y2">
        <v>5</v>
      </c>
      <c r="Z2" t="s">
        <v>35</v>
      </c>
      <c r="AA2" t="s">
        <v>36</v>
      </c>
      <c r="AB2" t="s">
        <v>37</v>
      </c>
      <c r="AC2">
        <v>18</v>
      </c>
      <c r="AD2">
        <v>0.57191666699999999</v>
      </c>
      <c r="AF2">
        <v>1</v>
      </c>
      <c r="AG2">
        <v>18</v>
      </c>
      <c r="AH2" t="s">
        <v>38</v>
      </c>
      <c r="AI2">
        <v>12</v>
      </c>
      <c r="AJ2" t="s">
        <v>39</v>
      </c>
      <c r="AK2" t="s">
        <v>40</v>
      </c>
      <c r="AL2" t="s">
        <v>40</v>
      </c>
    </row>
    <row r="3" spans="1:39" x14ac:dyDescent="0.35">
      <c r="A3" t="s">
        <v>41</v>
      </c>
      <c r="B3" t="s">
        <v>46</v>
      </c>
      <c r="C3">
        <v>0.99445788300000004</v>
      </c>
      <c r="D3">
        <v>-0.99445788300000004</v>
      </c>
      <c r="E3">
        <v>-0.358458793</v>
      </c>
      <c r="F3">
        <v>0.358458793</v>
      </c>
      <c r="G3">
        <v>0.99445788300000004</v>
      </c>
      <c r="H3">
        <v>-0.99445788300000004</v>
      </c>
      <c r="I3">
        <v>1.9889157660000001</v>
      </c>
      <c r="J3">
        <v>0.63599908999999999</v>
      </c>
      <c r="K3">
        <v>0.2</v>
      </c>
      <c r="L3">
        <v>5</v>
      </c>
      <c r="O3">
        <v>3</v>
      </c>
      <c r="P3">
        <v>2</v>
      </c>
      <c r="Q3">
        <v>2</v>
      </c>
      <c r="R3">
        <f t="shared" ref="R3:R58" si="0">O3-Q3</f>
        <v>1</v>
      </c>
      <c r="S3">
        <v>0.8125</v>
      </c>
      <c r="T3">
        <v>0.449184211</v>
      </c>
      <c r="U3">
        <v>0.46648285699999997</v>
      </c>
      <c r="V3">
        <v>0.53254594600000005</v>
      </c>
      <c r="W3">
        <v>-8.3361735000000006E-2</v>
      </c>
      <c r="X3">
        <v>6</v>
      </c>
      <c r="Y3">
        <v>5</v>
      </c>
      <c r="Z3" t="s">
        <v>42</v>
      </c>
      <c r="AA3" t="s">
        <v>43</v>
      </c>
      <c r="AB3" t="s">
        <v>44</v>
      </c>
      <c r="AC3">
        <v>18</v>
      </c>
      <c r="AD3">
        <v>0.46773888899999999</v>
      </c>
      <c r="AF3">
        <v>1</v>
      </c>
      <c r="AG3">
        <v>18</v>
      </c>
      <c r="AH3" t="s">
        <v>38</v>
      </c>
      <c r="AI3">
        <v>14</v>
      </c>
      <c r="AJ3" t="s">
        <v>39</v>
      </c>
      <c r="AK3" t="s">
        <v>40</v>
      </c>
      <c r="AL3" t="s">
        <v>40</v>
      </c>
    </row>
    <row r="4" spans="1:39" s="2" customFormat="1" x14ac:dyDescent="0.35">
      <c r="A4" s="2" t="s">
        <v>45</v>
      </c>
      <c r="B4" s="2" t="s">
        <v>46</v>
      </c>
      <c r="C4" s="2">
        <v>1.080319341</v>
      </c>
      <c r="D4" s="2">
        <v>-1.4050715600000001</v>
      </c>
      <c r="E4" s="2">
        <v>0.358458793</v>
      </c>
      <c r="F4" s="2">
        <v>-0.358458793</v>
      </c>
      <c r="G4" s="2">
        <v>1.4050715600000001</v>
      </c>
      <c r="H4" s="2">
        <v>-1.080319341</v>
      </c>
      <c r="I4" s="2">
        <v>2.4853909010000002</v>
      </c>
      <c r="J4" s="2">
        <v>1.4387781340000001</v>
      </c>
      <c r="K4" s="2">
        <v>0.5</v>
      </c>
      <c r="L4" s="2">
        <v>3</v>
      </c>
      <c r="N4" s="2" t="s">
        <v>47</v>
      </c>
      <c r="R4">
        <f t="shared" si="0"/>
        <v>0</v>
      </c>
      <c r="AF4" s="2">
        <v>1</v>
      </c>
    </row>
    <row r="5" spans="1:39" s="2" customFormat="1" x14ac:dyDescent="0.35">
      <c r="A5" s="2" t="s">
        <v>48</v>
      </c>
      <c r="B5" s="2" t="s">
        <v>46</v>
      </c>
      <c r="C5" s="2">
        <v>1.1749867919999999</v>
      </c>
      <c r="D5" s="2">
        <v>-0.841621234</v>
      </c>
      <c r="E5" s="2">
        <v>5.0153583000000002E-2</v>
      </c>
      <c r="F5" s="2">
        <v>-5.0153583000000002E-2</v>
      </c>
      <c r="G5" s="2">
        <v>0.841621234</v>
      </c>
      <c r="H5" s="2">
        <v>-1.1749867919999999</v>
      </c>
      <c r="I5" s="2">
        <v>2.0166080260000001</v>
      </c>
      <c r="J5" s="2">
        <v>1.2251403759999999</v>
      </c>
      <c r="K5" s="2">
        <v>0.4</v>
      </c>
      <c r="L5" s="2">
        <v>2</v>
      </c>
      <c r="N5" s="2" t="s">
        <v>47</v>
      </c>
      <c r="R5">
        <f t="shared" si="0"/>
        <v>0</v>
      </c>
      <c r="AF5" s="2">
        <v>1</v>
      </c>
    </row>
    <row r="6" spans="1:39" x14ac:dyDescent="0.35">
      <c r="A6" t="s">
        <v>49</v>
      </c>
      <c r="B6" t="s">
        <v>46</v>
      </c>
      <c r="C6">
        <v>1.2815515660000001</v>
      </c>
      <c r="D6">
        <v>-1.4050715600000001</v>
      </c>
      <c r="E6">
        <v>0.25334710300000002</v>
      </c>
      <c r="F6">
        <v>-0.25334710300000002</v>
      </c>
      <c r="G6">
        <v>1.4050715600000001</v>
      </c>
      <c r="H6">
        <v>-1.2815515660000001</v>
      </c>
      <c r="I6">
        <v>2.6866231260000002</v>
      </c>
      <c r="J6">
        <v>1.5348986689999999</v>
      </c>
      <c r="K6">
        <v>0.5</v>
      </c>
      <c r="L6">
        <v>6</v>
      </c>
      <c r="O6">
        <v>3.5</v>
      </c>
      <c r="P6">
        <v>3.5</v>
      </c>
      <c r="Q6">
        <v>2.5</v>
      </c>
      <c r="R6">
        <f t="shared" si="0"/>
        <v>1</v>
      </c>
      <c r="S6">
        <v>0.8125</v>
      </c>
      <c r="T6">
        <v>0.446880952</v>
      </c>
      <c r="U6">
        <v>0.43920476200000003</v>
      </c>
      <c r="V6">
        <v>0.41615263200000002</v>
      </c>
      <c r="W6">
        <v>3.0728320999999999E-2</v>
      </c>
      <c r="X6">
        <v>6</v>
      </c>
      <c r="Y6">
        <v>5</v>
      </c>
      <c r="Z6" t="s">
        <v>50</v>
      </c>
      <c r="AA6" t="s">
        <v>51</v>
      </c>
      <c r="AB6" t="s">
        <v>52</v>
      </c>
      <c r="AC6">
        <v>18</v>
      </c>
      <c r="AD6">
        <v>0.56567777799999996</v>
      </c>
      <c r="AG6">
        <v>24</v>
      </c>
      <c r="AH6" t="s">
        <v>53</v>
      </c>
      <c r="AI6">
        <v>15</v>
      </c>
      <c r="AJ6" t="s">
        <v>39</v>
      </c>
      <c r="AK6" t="s">
        <v>40</v>
      </c>
      <c r="AL6" t="s">
        <v>40</v>
      </c>
    </row>
    <row r="7" spans="1:39" x14ac:dyDescent="0.35">
      <c r="A7" t="s">
        <v>54</v>
      </c>
      <c r="B7" t="s">
        <v>46</v>
      </c>
      <c r="C7">
        <v>0.99445788300000004</v>
      </c>
      <c r="D7">
        <v>-1.7506860710000001</v>
      </c>
      <c r="E7">
        <v>-5.0153583000000002E-2</v>
      </c>
      <c r="F7">
        <v>5.0153583000000002E-2</v>
      </c>
      <c r="G7">
        <v>1.7506860710000001</v>
      </c>
      <c r="H7">
        <v>-0.99445788300000004</v>
      </c>
      <c r="I7">
        <v>2.745143954</v>
      </c>
      <c r="J7">
        <v>0.94430429999999999</v>
      </c>
      <c r="K7">
        <v>0.32</v>
      </c>
      <c r="L7">
        <v>6</v>
      </c>
      <c r="O7">
        <v>3</v>
      </c>
      <c r="P7">
        <v>2</v>
      </c>
      <c r="Q7">
        <v>2.5</v>
      </c>
      <c r="R7">
        <f t="shared" si="0"/>
        <v>0.5</v>
      </c>
      <c r="S7">
        <v>0.5625</v>
      </c>
      <c r="T7">
        <v>0.413780488</v>
      </c>
      <c r="U7">
        <v>0.43976595699999999</v>
      </c>
      <c r="V7">
        <v>0.41245833300000001</v>
      </c>
      <c r="W7">
        <v>1.322155E-3</v>
      </c>
      <c r="X7">
        <v>6</v>
      </c>
      <c r="Y7">
        <v>5</v>
      </c>
      <c r="Z7" t="s">
        <v>55</v>
      </c>
      <c r="AA7" t="s">
        <v>56</v>
      </c>
      <c r="AB7" t="s">
        <v>57</v>
      </c>
      <c r="AC7">
        <v>18</v>
      </c>
      <c r="AD7">
        <v>0.59388888900000003</v>
      </c>
      <c r="AG7">
        <v>24</v>
      </c>
      <c r="AH7" t="s">
        <v>53</v>
      </c>
      <c r="AI7">
        <v>16</v>
      </c>
      <c r="AJ7" t="s">
        <v>39</v>
      </c>
      <c r="AK7" t="s">
        <v>40</v>
      </c>
      <c r="AL7" t="s">
        <v>40</v>
      </c>
    </row>
    <row r="8" spans="1:39" s="2" customFormat="1" x14ac:dyDescent="0.35">
      <c r="A8" s="2" t="s">
        <v>58</v>
      </c>
      <c r="B8" s="2" t="s">
        <v>46</v>
      </c>
      <c r="N8" s="2" t="s">
        <v>47</v>
      </c>
      <c r="O8" s="2">
        <v>2.25</v>
      </c>
      <c r="P8" s="2">
        <v>1.25</v>
      </c>
      <c r="Q8" s="2">
        <v>1.5</v>
      </c>
      <c r="R8">
        <f t="shared" si="0"/>
        <v>0.75</v>
      </c>
      <c r="S8" s="2">
        <v>0.375</v>
      </c>
      <c r="T8" s="2">
        <v>0.51555952400000005</v>
      </c>
      <c r="U8" s="2">
        <v>0.51117837799999999</v>
      </c>
      <c r="V8" s="2">
        <v>0.47501052599999999</v>
      </c>
      <c r="W8" s="2">
        <v>4.0548998000000003E-2</v>
      </c>
      <c r="X8" s="2">
        <v>5</v>
      </c>
      <c r="Y8" s="2">
        <v>5</v>
      </c>
      <c r="Z8" s="2" t="s">
        <v>59</v>
      </c>
      <c r="AA8" s="2" t="s">
        <v>60</v>
      </c>
      <c r="AB8" s="2" t="s">
        <v>61</v>
      </c>
      <c r="AC8" s="2">
        <v>18</v>
      </c>
      <c r="AD8" s="2">
        <v>0.79150555600000005</v>
      </c>
      <c r="AF8" s="2">
        <v>2</v>
      </c>
    </row>
    <row r="9" spans="1:39" x14ac:dyDescent="0.35">
      <c r="A9" t="s">
        <v>62</v>
      </c>
      <c r="B9" t="s">
        <v>46</v>
      </c>
      <c r="C9">
        <v>1.1749867919999999</v>
      </c>
      <c r="D9">
        <v>-3.09023</v>
      </c>
      <c r="E9">
        <v>0.841621234</v>
      </c>
      <c r="F9">
        <v>-0.841621234</v>
      </c>
      <c r="G9">
        <v>3.09023</v>
      </c>
      <c r="H9">
        <v>-1.1749867919999999</v>
      </c>
      <c r="I9">
        <v>4.2652167920000004</v>
      </c>
      <c r="J9">
        <v>2.0166080260000001</v>
      </c>
      <c r="K9">
        <v>0.68</v>
      </c>
      <c r="L9">
        <v>6</v>
      </c>
      <c r="O9">
        <v>3.75</v>
      </c>
      <c r="P9">
        <v>2.5</v>
      </c>
      <c r="Q9">
        <v>3.25</v>
      </c>
      <c r="R9">
        <f t="shared" si="0"/>
        <v>0.5</v>
      </c>
      <c r="S9">
        <v>0.75</v>
      </c>
      <c r="T9">
        <v>0.46839999999999998</v>
      </c>
      <c r="U9">
        <v>0.383965116</v>
      </c>
      <c r="V9">
        <v>0.30202325600000002</v>
      </c>
      <c r="W9">
        <v>0.16637674399999999</v>
      </c>
      <c r="X9">
        <v>6</v>
      </c>
      <c r="Y9">
        <v>5</v>
      </c>
      <c r="Z9" t="s">
        <v>63</v>
      </c>
      <c r="AA9" t="s">
        <v>64</v>
      </c>
      <c r="AB9" t="s">
        <v>65</v>
      </c>
      <c r="AC9">
        <v>18</v>
      </c>
      <c r="AD9">
        <v>1.0639055559999999</v>
      </c>
      <c r="AG9">
        <v>22</v>
      </c>
      <c r="AH9" t="s">
        <v>53</v>
      </c>
      <c r="AI9">
        <v>15</v>
      </c>
      <c r="AJ9" t="s">
        <v>39</v>
      </c>
      <c r="AK9" t="s">
        <v>40</v>
      </c>
      <c r="AL9" t="s">
        <v>40</v>
      </c>
    </row>
    <row r="10" spans="1:39" x14ac:dyDescent="0.35">
      <c r="A10" t="s">
        <v>66</v>
      </c>
      <c r="B10" t="s">
        <v>46</v>
      </c>
      <c r="C10">
        <v>1.080319341</v>
      </c>
      <c r="D10">
        <v>-1.7506860710000001</v>
      </c>
      <c r="E10">
        <v>0.99445788300000004</v>
      </c>
      <c r="F10">
        <v>-0.99445788300000004</v>
      </c>
      <c r="G10">
        <v>1.7506860710000001</v>
      </c>
      <c r="H10">
        <v>-1.080319341</v>
      </c>
      <c r="I10">
        <v>2.8310054120000001</v>
      </c>
      <c r="J10">
        <v>2.074777224</v>
      </c>
      <c r="K10">
        <v>0.7</v>
      </c>
      <c r="L10">
        <v>6</v>
      </c>
      <c r="O10">
        <v>3.5</v>
      </c>
      <c r="P10">
        <v>2.75</v>
      </c>
      <c r="Q10">
        <v>1</v>
      </c>
      <c r="R10">
        <f t="shared" si="0"/>
        <v>2.5</v>
      </c>
      <c r="S10">
        <v>0.9375</v>
      </c>
      <c r="T10">
        <v>0.56921428600000001</v>
      </c>
      <c r="U10">
        <v>0.60041025599999998</v>
      </c>
      <c r="V10">
        <v>0.45840625000000002</v>
      </c>
      <c r="W10">
        <v>0.110808036</v>
      </c>
      <c r="X10">
        <v>6</v>
      </c>
      <c r="Y10">
        <v>5</v>
      </c>
      <c r="Z10" t="s">
        <v>67</v>
      </c>
      <c r="AA10" t="s">
        <v>68</v>
      </c>
      <c r="AB10" t="s">
        <v>69</v>
      </c>
      <c r="AC10">
        <v>18</v>
      </c>
      <c r="AD10">
        <v>0.69383333300000005</v>
      </c>
      <c r="AG10">
        <v>23</v>
      </c>
      <c r="AH10" t="s">
        <v>38</v>
      </c>
      <c r="AI10">
        <v>15</v>
      </c>
      <c r="AJ10" t="s">
        <v>39</v>
      </c>
      <c r="AK10" t="s">
        <v>40</v>
      </c>
      <c r="AL10" t="s">
        <v>40</v>
      </c>
    </row>
    <row r="11" spans="1:39" s="2" customFormat="1" x14ac:dyDescent="0.35">
      <c r="A11" s="2" t="s">
        <v>70</v>
      </c>
      <c r="B11" s="2" t="s">
        <v>46</v>
      </c>
      <c r="N11" s="2" t="s">
        <v>47</v>
      </c>
      <c r="O11" s="2">
        <v>3.25</v>
      </c>
      <c r="P11" s="2">
        <v>2.75</v>
      </c>
      <c r="Q11" s="2">
        <v>2.75</v>
      </c>
      <c r="R11">
        <f t="shared" si="0"/>
        <v>0.5</v>
      </c>
      <c r="S11" s="2">
        <v>0.6875</v>
      </c>
      <c r="T11" s="2">
        <v>0.98151219499999998</v>
      </c>
      <c r="U11" s="2">
        <v>0.91043513499999995</v>
      </c>
      <c r="V11" s="2">
        <v>0.90705122000000005</v>
      </c>
      <c r="W11" s="2">
        <v>7.4460974999999999E-2</v>
      </c>
      <c r="X11" s="2">
        <v>6</v>
      </c>
      <c r="Y11" s="2">
        <v>5</v>
      </c>
      <c r="Z11" s="2" t="s">
        <v>71</v>
      </c>
      <c r="AA11" s="2" t="s">
        <v>72</v>
      </c>
      <c r="AB11" s="2" t="s">
        <v>73</v>
      </c>
      <c r="AC11" s="2">
        <v>18</v>
      </c>
      <c r="AD11" s="2">
        <v>0.91991666699999997</v>
      </c>
      <c r="AF11" s="2">
        <v>2</v>
      </c>
    </row>
    <row r="12" spans="1:39" s="2" customFormat="1" x14ac:dyDescent="0.35">
      <c r="A12" s="2" t="s">
        <v>74</v>
      </c>
      <c r="B12" s="2" t="s">
        <v>46</v>
      </c>
      <c r="C12" s="2">
        <v>0.25334710300000002</v>
      </c>
      <c r="D12" s="2">
        <v>-1.4050715600000001</v>
      </c>
      <c r="E12" s="2">
        <v>1.1749867919999999</v>
      </c>
      <c r="F12" s="2">
        <v>-1.1749867919999999</v>
      </c>
      <c r="G12" s="2">
        <v>1.4050715600000001</v>
      </c>
      <c r="H12" s="2">
        <v>-0.25334710300000002</v>
      </c>
      <c r="I12" s="2">
        <v>1.658418663</v>
      </c>
      <c r="J12" s="2">
        <v>1.428333895</v>
      </c>
      <c r="K12" s="2">
        <v>0.48</v>
      </c>
      <c r="L12" s="2">
        <v>3</v>
      </c>
      <c r="N12" s="2" t="s">
        <v>47</v>
      </c>
      <c r="O12" s="2">
        <v>3.25</v>
      </c>
      <c r="P12" s="2">
        <v>3.25</v>
      </c>
      <c r="Q12" s="2">
        <v>2</v>
      </c>
      <c r="R12">
        <f t="shared" si="0"/>
        <v>1.25</v>
      </c>
      <c r="S12" s="2">
        <v>0.6875</v>
      </c>
      <c r="T12" s="2">
        <v>0.57431081100000003</v>
      </c>
      <c r="U12" s="2">
        <v>0.53154545499999994</v>
      </c>
      <c r="V12" s="2">
        <v>0.51883030299999999</v>
      </c>
      <c r="W12" s="2">
        <v>5.5480507999999998E-2</v>
      </c>
      <c r="X12" s="2">
        <v>2</v>
      </c>
      <c r="Y12" s="2">
        <v>5</v>
      </c>
      <c r="Z12" s="2" t="s">
        <v>71</v>
      </c>
      <c r="AA12" s="2" t="s">
        <v>75</v>
      </c>
      <c r="AB12" s="2" t="s">
        <v>76</v>
      </c>
      <c r="AC12" s="2">
        <v>18</v>
      </c>
      <c r="AD12" s="2">
        <v>1.025622222</v>
      </c>
      <c r="AF12" s="2">
        <v>2</v>
      </c>
      <c r="AG12" s="2">
        <v>19</v>
      </c>
      <c r="AH12" s="2" t="s">
        <v>38</v>
      </c>
      <c r="AI12" s="2">
        <v>13</v>
      </c>
      <c r="AJ12" s="2" t="s">
        <v>39</v>
      </c>
      <c r="AK12" s="2" t="s">
        <v>77</v>
      </c>
      <c r="AL12" s="2" t="s">
        <v>77</v>
      </c>
    </row>
    <row r="13" spans="1:39" x14ac:dyDescent="0.35">
      <c r="A13" t="s">
        <v>78</v>
      </c>
      <c r="B13" t="s">
        <v>46</v>
      </c>
      <c r="C13">
        <v>1.2815515660000001</v>
      </c>
      <c r="D13">
        <v>-0.99445788300000004</v>
      </c>
      <c r="E13">
        <v>-5.0153583000000002E-2</v>
      </c>
      <c r="F13">
        <v>5.0153583000000002E-2</v>
      </c>
      <c r="G13">
        <v>0.99445788300000004</v>
      </c>
      <c r="H13">
        <v>-1.2815515660000001</v>
      </c>
      <c r="I13">
        <v>2.276009449</v>
      </c>
      <c r="J13">
        <v>1.2313979820000001</v>
      </c>
      <c r="K13">
        <v>0.38</v>
      </c>
      <c r="L13">
        <v>5</v>
      </c>
      <c r="O13">
        <v>2</v>
      </c>
      <c r="P13">
        <v>2</v>
      </c>
      <c r="Q13">
        <v>1.25</v>
      </c>
      <c r="R13">
        <f t="shared" si="0"/>
        <v>0.75</v>
      </c>
      <c r="S13">
        <v>0.5625</v>
      </c>
      <c r="T13">
        <v>0.51664285700000001</v>
      </c>
      <c r="U13">
        <v>0.55447878799999994</v>
      </c>
      <c r="V13">
        <v>0.54446571399999999</v>
      </c>
      <c r="W13">
        <v>-2.7822856999999999E-2</v>
      </c>
      <c r="X13">
        <v>6</v>
      </c>
      <c r="Y13">
        <v>5</v>
      </c>
      <c r="Z13" t="s">
        <v>79</v>
      </c>
      <c r="AA13" t="s">
        <v>80</v>
      </c>
      <c r="AB13" t="s">
        <v>81</v>
      </c>
      <c r="AC13">
        <v>18</v>
      </c>
      <c r="AD13">
        <v>1.1842277779999999</v>
      </c>
      <c r="AF13">
        <v>2</v>
      </c>
      <c r="AG13">
        <v>26</v>
      </c>
      <c r="AH13" t="s">
        <v>53</v>
      </c>
      <c r="AI13">
        <v>16</v>
      </c>
      <c r="AJ13" t="s">
        <v>39</v>
      </c>
      <c r="AK13" t="s">
        <v>40</v>
      </c>
      <c r="AL13" t="s">
        <v>40</v>
      </c>
    </row>
    <row r="14" spans="1:39" s="2" customFormat="1" x14ac:dyDescent="0.35">
      <c r="A14" s="1" t="s">
        <v>82</v>
      </c>
      <c r="B14" s="2" t="s">
        <v>46</v>
      </c>
      <c r="C14" s="2">
        <v>0.305480788</v>
      </c>
      <c r="D14" s="2">
        <v>-0.70630256300000005</v>
      </c>
      <c r="E14" s="2">
        <v>-0.15096921499999999</v>
      </c>
      <c r="F14" s="2">
        <v>0.15096921499999999</v>
      </c>
      <c r="G14" s="2">
        <v>0.70630256300000005</v>
      </c>
      <c r="H14" s="2">
        <v>-0.305480788</v>
      </c>
      <c r="I14" s="2">
        <v>1.0117833510000001</v>
      </c>
      <c r="J14" s="2">
        <v>0.15451157300000001</v>
      </c>
      <c r="K14" s="2">
        <v>0.06</v>
      </c>
      <c r="L14" s="2">
        <v>3</v>
      </c>
      <c r="N14" s="2" t="s">
        <v>47</v>
      </c>
      <c r="O14" s="2">
        <v>3.25</v>
      </c>
      <c r="P14" s="2">
        <v>2.5</v>
      </c>
      <c r="Q14" s="2">
        <v>3.5</v>
      </c>
      <c r="R14">
        <f t="shared" si="0"/>
        <v>-0.25</v>
      </c>
      <c r="S14" s="2">
        <v>0.9375</v>
      </c>
      <c r="T14" s="2">
        <v>0.53163513500000004</v>
      </c>
      <c r="U14" s="2">
        <v>0.47815249999999998</v>
      </c>
      <c r="V14" s="2">
        <v>0.44068571400000001</v>
      </c>
      <c r="W14" s="2">
        <v>9.0949421000000003E-2</v>
      </c>
      <c r="X14" s="2">
        <v>3</v>
      </c>
      <c r="Y14" s="2">
        <v>5</v>
      </c>
      <c r="Z14" s="2" t="s">
        <v>71</v>
      </c>
      <c r="AA14" s="2" t="s">
        <v>72</v>
      </c>
      <c r="AB14" s="2" t="s">
        <v>83</v>
      </c>
      <c r="AC14" s="2">
        <v>18</v>
      </c>
      <c r="AD14" s="2">
        <v>0.53267777800000005</v>
      </c>
      <c r="AF14" s="2">
        <v>2</v>
      </c>
      <c r="AG14" s="2">
        <v>22</v>
      </c>
      <c r="AH14" s="2" t="s">
        <v>38</v>
      </c>
      <c r="AI14" s="2">
        <v>19</v>
      </c>
      <c r="AJ14" s="2" t="s">
        <v>84</v>
      </c>
      <c r="AK14" s="2" t="s">
        <v>40</v>
      </c>
      <c r="AL14" s="2" t="s">
        <v>40</v>
      </c>
      <c r="AM14" s="2" t="s">
        <v>85</v>
      </c>
    </row>
    <row r="15" spans="1:39" x14ac:dyDescent="0.35">
      <c r="A15" t="s">
        <v>86</v>
      </c>
      <c r="B15" t="s">
        <v>46</v>
      </c>
      <c r="C15">
        <v>2.053748911</v>
      </c>
      <c r="D15">
        <v>-0.99445788300000004</v>
      </c>
      <c r="E15">
        <v>-0.58284150700000004</v>
      </c>
      <c r="F15">
        <v>0.58284150700000004</v>
      </c>
      <c r="G15">
        <v>0.99445788300000004</v>
      </c>
      <c r="H15">
        <v>-2.053748911</v>
      </c>
      <c r="I15">
        <v>3.0482067939999999</v>
      </c>
      <c r="J15">
        <v>1.470907403</v>
      </c>
      <c r="K15">
        <v>0.26</v>
      </c>
      <c r="L15">
        <v>5</v>
      </c>
      <c r="O15">
        <v>3.75</v>
      </c>
      <c r="P15">
        <v>3.25</v>
      </c>
      <c r="Q15">
        <v>3.25</v>
      </c>
      <c r="R15">
        <f t="shared" si="0"/>
        <v>0.5</v>
      </c>
      <c r="S15">
        <v>0.6875</v>
      </c>
      <c r="T15">
        <v>0.49822</v>
      </c>
      <c r="U15">
        <v>0.47523695700000002</v>
      </c>
      <c r="V15">
        <v>0.47023488400000002</v>
      </c>
      <c r="W15">
        <v>2.7985116000000001E-2</v>
      </c>
      <c r="X15">
        <v>6</v>
      </c>
      <c r="Y15">
        <v>5</v>
      </c>
      <c r="Z15" t="s">
        <v>87</v>
      </c>
      <c r="AA15" t="s">
        <v>88</v>
      </c>
      <c r="AB15" t="s">
        <v>89</v>
      </c>
      <c r="AC15">
        <v>18</v>
      </c>
      <c r="AD15">
        <v>0.84239444399999996</v>
      </c>
      <c r="AF15">
        <v>2</v>
      </c>
      <c r="AG15">
        <v>22</v>
      </c>
      <c r="AH15" t="s">
        <v>53</v>
      </c>
      <c r="AI15">
        <v>15</v>
      </c>
      <c r="AJ15" t="s">
        <v>39</v>
      </c>
      <c r="AK15" t="s">
        <v>40</v>
      </c>
      <c r="AL15" t="s">
        <v>40</v>
      </c>
    </row>
    <row r="16" spans="1:39" x14ac:dyDescent="0.35">
      <c r="A16" t="s">
        <v>90</v>
      </c>
      <c r="B16" t="s">
        <v>46</v>
      </c>
      <c r="C16">
        <v>1.1749867919999999</v>
      </c>
      <c r="D16">
        <v>-0.70630256300000005</v>
      </c>
      <c r="E16">
        <v>0.99445788300000004</v>
      </c>
      <c r="F16">
        <v>-0.99445788300000004</v>
      </c>
      <c r="G16">
        <v>0.70630256300000005</v>
      </c>
      <c r="H16">
        <v>-1.1749867919999999</v>
      </c>
      <c r="I16">
        <v>1.8812893550000001</v>
      </c>
      <c r="J16">
        <v>2.1694446749999998</v>
      </c>
      <c r="K16">
        <v>0.72</v>
      </c>
      <c r="L16">
        <v>6</v>
      </c>
      <c r="O16">
        <v>3.75</v>
      </c>
      <c r="P16">
        <v>2.25</v>
      </c>
      <c r="Q16">
        <v>1.75</v>
      </c>
      <c r="R16">
        <f t="shared" si="0"/>
        <v>2</v>
      </c>
      <c r="S16">
        <v>0.9375</v>
      </c>
      <c r="T16">
        <v>0.49592666699999999</v>
      </c>
      <c r="U16">
        <v>0.575589189</v>
      </c>
      <c r="V16">
        <v>0.45154146299999998</v>
      </c>
      <c r="W16">
        <v>4.4385202999999998E-2</v>
      </c>
      <c r="X16">
        <v>6</v>
      </c>
      <c r="Y16">
        <v>5</v>
      </c>
      <c r="Z16" t="s">
        <v>91</v>
      </c>
      <c r="AA16" t="s">
        <v>92</v>
      </c>
      <c r="AB16" t="s">
        <v>93</v>
      </c>
      <c r="AC16">
        <v>18</v>
      </c>
      <c r="AD16">
        <v>0.50694444400000005</v>
      </c>
      <c r="AF16">
        <v>2</v>
      </c>
      <c r="AG16">
        <v>23</v>
      </c>
      <c r="AH16" t="s">
        <v>38</v>
      </c>
      <c r="AI16">
        <v>16</v>
      </c>
      <c r="AJ16" t="s">
        <v>39</v>
      </c>
      <c r="AK16" t="s">
        <v>40</v>
      </c>
      <c r="AL16" t="s">
        <v>40</v>
      </c>
    </row>
    <row r="17" spans="1:39" s="2" customFormat="1" x14ac:dyDescent="0.35">
      <c r="A17" s="2" t="s">
        <v>94</v>
      </c>
      <c r="B17" s="2" t="s">
        <v>46</v>
      </c>
      <c r="N17" s="2" t="s">
        <v>47</v>
      </c>
      <c r="O17" s="2">
        <v>4</v>
      </c>
      <c r="P17" s="2">
        <v>4</v>
      </c>
      <c r="Q17" s="2">
        <v>3.75</v>
      </c>
      <c r="R17">
        <f t="shared" si="0"/>
        <v>0.25</v>
      </c>
      <c r="S17" s="2">
        <v>0.9375</v>
      </c>
      <c r="X17" s="2">
        <v>2</v>
      </c>
      <c r="Y17" s="2">
        <v>5</v>
      </c>
      <c r="Z17" s="2" t="s">
        <v>55</v>
      </c>
      <c r="AA17" s="2" t="s">
        <v>95</v>
      </c>
      <c r="AB17" s="2" t="s">
        <v>96</v>
      </c>
      <c r="AC17" s="2">
        <v>18</v>
      </c>
      <c r="AD17" s="2">
        <v>0.75255555600000001</v>
      </c>
      <c r="AE17" s="2">
        <v>1</v>
      </c>
      <c r="AF17" s="2">
        <v>2</v>
      </c>
    </row>
    <row r="18" spans="1:39" s="2" customFormat="1" x14ac:dyDescent="0.35">
      <c r="A18" s="2" t="s">
        <v>97</v>
      </c>
      <c r="B18" s="2" t="s">
        <v>46</v>
      </c>
      <c r="C18" s="2">
        <v>0.841621234</v>
      </c>
      <c r="D18" s="2">
        <v>-0.99445788300000004</v>
      </c>
      <c r="E18" s="2">
        <v>-5.0153583000000002E-2</v>
      </c>
      <c r="F18" s="2">
        <v>5.0153583000000002E-2</v>
      </c>
      <c r="G18" s="2">
        <v>0.99445788300000004</v>
      </c>
      <c r="H18" s="2">
        <v>-0.841621234</v>
      </c>
      <c r="I18" s="2">
        <v>1.8360791169999999</v>
      </c>
      <c r="J18" s="2">
        <v>0.79146764999999997</v>
      </c>
      <c r="K18" s="2">
        <v>0.28000000000000003</v>
      </c>
      <c r="L18" s="2">
        <v>6</v>
      </c>
      <c r="M18" s="2">
        <v>1</v>
      </c>
      <c r="N18" s="2" t="s">
        <v>47</v>
      </c>
      <c r="O18" s="2">
        <v>2.5</v>
      </c>
      <c r="P18" s="2">
        <v>2.75</v>
      </c>
      <c r="Q18" s="2">
        <v>2.75</v>
      </c>
      <c r="R18">
        <f t="shared" si="0"/>
        <v>-0.25</v>
      </c>
      <c r="S18" s="2">
        <v>0.5625</v>
      </c>
      <c r="T18" s="2">
        <v>0.67676304347826</v>
      </c>
      <c r="U18" s="2">
        <v>0.64861666666666595</v>
      </c>
      <c r="V18" s="2">
        <v>0.68845555555555504</v>
      </c>
      <c r="W18" s="2">
        <f>T18-V18</f>
        <v>-1.1692512077295047E-2</v>
      </c>
      <c r="X18" s="2">
        <v>6</v>
      </c>
      <c r="Y18" s="2">
        <v>5</v>
      </c>
      <c r="Z18" s="2" t="s">
        <v>98</v>
      </c>
      <c r="AA18" s="2" t="s">
        <v>95</v>
      </c>
      <c r="AB18" s="2" t="s">
        <v>99</v>
      </c>
      <c r="AC18" s="2">
        <v>18</v>
      </c>
      <c r="AD18" s="2">
        <v>0.71183888888888802</v>
      </c>
      <c r="AE18" s="2">
        <v>2</v>
      </c>
      <c r="AF18" s="2">
        <v>1</v>
      </c>
      <c r="AG18" s="2">
        <v>18</v>
      </c>
      <c r="AH18" s="2" t="s">
        <v>38</v>
      </c>
      <c r="AI18" s="2">
        <v>12</v>
      </c>
      <c r="AJ18" s="2" t="s">
        <v>39</v>
      </c>
      <c r="AK18" s="2" t="s">
        <v>77</v>
      </c>
      <c r="AL18" s="2" t="s">
        <v>77</v>
      </c>
    </row>
    <row r="19" spans="1:39" x14ac:dyDescent="0.35">
      <c r="A19" t="s">
        <v>100</v>
      </c>
      <c r="B19" t="s">
        <v>46</v>
      </c>
      <c r="C19">
        <v>0.91536508800000005</v>
      </c>
      <c r="D19">
        <v>-3.09023</v>
      </c>
      <c r="E19">
        <v>-5.0153583000000002E-2</v>
      </c>
      <c r="F19">
        <v>5.0153583000000002E-2</v>
      </c>
      <c r="G19">
        <v>3.09023</v>
      </c>
      <c r="H19">
        <v>-0.91536508800000005</v>
      </c>
      <c r="I19">
        <v>4.0055950879999997</v>
      </c>
      <c r="J19">
        <v>0.86521150400000002</v>
      </c>
      <c r="K19">
        <v>0.3</v>
      </c>
      <c r="L19">
        <v>6</v>
      </c>
      <c r="M19">
        <v>2</v>
      </c>
      <c r="O19">
        <v>3</v>
      </c>
      <c r="P19">
        <v>3</v>
      </c>
      <c r="Q19">
        <v>2.75</v>
      </c>
      <c r="R19">
        <f t="shared" si="0"/>
        <v>0.25</v>
      </c>
      <c r="S19">
        <v>0.5</v>
      </c>
      <c r="T19">
        <v>0.559597872</v>
      </c>
      <c r="U19">
        <v>0.519070213</v>
      </c>
      <c r="V19">
        <v>0.54468085099999997</v>
      </c>
      <c r="W19">
        <f>T19-V19</f>
        <v>1.491702100000003E-2</v>
      </c>
      <c r="X19">
        <v>6</v>
      </c>
      <c r="Y19">
        <v>5</v>
      </c>
      <c r="Z19" t="s">
        <v>101</v>
      </c>
      <c r="AA19" t="s">
        <v>102</v>
      </c>
      <c r="AB19" t="s">
        <v>103</v>
      </c>
      <c r="AC19">
        <v>18</v>
      </c>
      <c r="AD19">
        <v>0.54019444400000005</v>
      </c>
      <c r="AE19">
        <v>1</v>
      </c>
      <c r="AF19">
        <v>2</v>
      </c>
      <c r="AG19">
        <v>19</v>
      </c>
      <c r="AH19" t="s">
        <v>38</v>
      </c>
      <c r="AI19">
        <v>14</v>
      </c>
      <c r="AJ19" t="s">
        <v>39</v>
      </c>
      <c r="AK19" t="s">
        <v>40</v>
      </c>
      <c r="AL19" t="s">
        <v>40</v>
      </c>
    </row>
    <row r="20" spans="1:39" s="2" customFormat="1" x14ac:dyDescent="0.35">
      <c r="A20" s="2" t="s">
        <v>104</v>
      </c>
      <c r="B20" s="2" t="s">
        <v>46</v>
      </c>
      <c r="C20" s="2">
        <v>1.080319341</v>
      </c>
      <c r="D20" s="2">
        <v>-1.1749867919999999</v>
      </c>
      <c r="E20" s="2">
        <v>0.358458793</v>
      </c>
      <c r="F20" s="2">
        <v>-0.358458793</v>
      </c>
      <c r="G20" s="2">
        <v>1.1749867919999999</v>
      </c>
      <c r="H20" s="2">
        <v>-1.080319341</v>
      </c>
      <c r="I20" s="2">
        <v>2.2553061329999999</v>
      </c>
      <c r="J20" s="2">
        <v>1.4387781340000001</v>
      </c>
      <c r="K20" s="2">
        <v>0.5</v>
      </c>
      <c r="L20" s="2">
        <v>1</v>
      </c>
      <c r="M20" s="2">
        <v>1</v>
      </c>
      <c r="N20" s="2" t="s">
        <v>47</v>
      </c>
      <c r="R20">
        <f t="shared" si="0"/>
        <v>0</v>
      </c>
      <c r="AF20" s="2">
        <v>1</v>
      </c>
    </row>
    <row r="21" spans="1:39" x14ac:dyDescent="0.35">
      <c r="A21" t="s">
        <v>105</v>
      </c>
      <c r="B21" t="s">
        <v>46</v>
      </c>
      <c r="C21">
        <v>0.52440051300000001</v>
      </c>
      <c r="D21">
        <v>-0.99445788300000004</v>
      </c>
      <c r="E21">
        <v>0.358458793</v>
      </c>
      <c r="F21">
        <v>-0.358458793</v>
      </c>
      <c r="G21">
        <v>0.99445788300000004</v>
      </c>
      <c r="H21">
        <v>-0.52440051300000001</v>
      </c>
      <c r="I21">
        <v>1.5188583959999999</v>
      </c>
      <c r="J21">
        <v>0.88285930599999995</v>
      </c>
      <c r="K21">
        <v>0.34</v>
      </c>
      <c r="L21">
        <v>6</v>
      </c>
      <c r="M21">
        <v>1</v>
      </c>
      <c r="O21">
        <v>3.75</v>
      </c>
      <c r="P21">
        <v>2.25</v>
      </c>
      <c r="Q21">
        <v>2.5</v>
      </c>
      <c r="R21">
        <f t="shared" si="0"/>
        <v>1.25</v>
      </c>
      <c r="S21">
        <v>0.875</v>
      </c>
      <c r="T21">
        <v>0.63946976744186002</v>
      </c>
      <c r="U21">
        <v>0.74151666666666605</v>
      </c>
      <c r="V21">
        <v>0.68013913043478202</v>
      </c>
      <c r="W21">
        <f t="shared" ref="W21:W27" si="1">T21-V21</f>
        <v>-4.0669362992922009E-2</v>
      </c>
      <c r="X21">
        <v>6</v>
      </c>
      <c r="Y21">
        <v>5</v>
      </c>
      <c r="Z21" t="s">
        <v>106</v>
      </c>
      <c r="AA21" t="s">
        <v>80</v>
      </c>
      <c r="AB21" t="s">
        <v>107</v>
      </c>
      <c r="AC21">
        <v>18</v>
      </c>
      <c r="AD21">
        <v>0.667044444444444</v>
      </c>
      <c r="AE21">
        <v>2</v>
      </c>
      <c r="AF21">
        <v>1</v>
      </c>
      <c r="AG21">
        <v>21</v>
      </c>
      <c r="AH21" t="s">
        <v>53</v>
      </c>
      <c r="AI21">
        <v>16</v>
      </c>
      <c r="AJ21" t="s">
        <v>39</v>
      </c>
      <c r="AK21" t="s">
        <v>40</v>
      </c>
      <c r="AL21" t="s">
        <v>40</v>
      </c>
    </row>
    <row r="22" spans="1:39" s="3" customFormat="1" x14ac:dyDescent="0.35">
      <c r="A22" s="3" t="s">
        <v>108</v>
      </c>
      <c r="B22" s="3" t="s">
        <v>46</v>
      </c>
      <c r="C22" s="3">
        <v>0.91536508800000005</v>
      </c>
      <c r="D22" s="3">
        <v>-0.841621234</v>
      </c>
      <c r="E22" s="3">
        <v>-0.467698799</v>
      </c>
      <c r="F22" s="3">
        <v>0.467698799</v>
      </c>
      <c r="G22" s="3">
        <v>0.841621234</v>
      </c>
      <c r="H22" s="3">
        <v>-0.91536508800000005</v>
      </c>
      <c r="I22" s="3">
        <v>1.7569863210000001</v>
      </c>
      <c r="J22" s="3">
        <v>0.447666289</v>
      </c>
      <c r="K22" s="3">
        <v>0.14000000000000001</v>
      </c>
      <c r="L22" s="3">
        <v>6</v>
      </c>
      <c r="M22" s="3">
        <v>1</v>
      </c>
      <c r="O22" s="3">
        <v>3</v>
      </c>
      <c r="P22" s="3">
        <v>2.5</v>
      </c>
      <c r="Q22" s="3">
        <v>2.5</v>
      </c>
      <c r="R22">
        <f t="shared" si="0"/>
        <v>0.5</v>
      </c>
      <c r="S22" s="3">
        <v>0.75</v>
      </c>
      <c r="T22" s="3">
        <v>0.50663513513513503</v>
      </c>
      <c r="U22" s="3">
        <v>0.51896585365853598</v>
      </c>
      <c r="V22" s="3">
        <v>0.47172045454545403</v>
      </c>
      <c r="W22" s="3">
        <f t="shared" si="1"/>
        <v>3.4914680589681002E-2</v>
      </c>
      <c r="X22" s="3">
        <v>6</v>
      </c>
      <c r="Y22" s="3">
        <v>5</v>
      </c>
      <c r="Z22" s="3" t="s">
        <v>42</v>
      </c>
      <c r="AA22" s="3" t="s">
        <v>109</v>
      </c>
      <c r="AB22" s="3" t="s">
        <v>52</v>
      </c>
      <c r="AC22" s="3">
        <v>18</v>
      </c>
      <c r="AD22" s="3">
        <v>0.476122222222222</v>
      </c>
      <c r="AE22" s="3">
        <v>2</v>
      </c>
      <c r="AF22" s="3">
        <v>1</v>
      </c>
      <c r="AG22" s="3">
        <v>23</v>
      </c>
      <c r="AH22" s="3" t="s">
        <v>38</v>
      </c>
      <c r="AI22" s="3">
        <v>14</v>
      </c>
      <c r="AJ22" s="3" t="s">
        <v>39</v>
      </c>
      <c r="AK22" s="3" t="s">
        <v>77</v>
      </c>
      <c r="AL22" s="3" t="s">
        <v>40</v>
      </c>
    </row>
    <row r="23" spans="1:39" s="3" customFormat="1" x14ac:dyDescent="0.35">
      <c r="A23" s="3" t="s">
        <v>110</v>
      </c>
      <c r="B23" s="3" t="s">
        <v>46</v>
      </c>
      <c r="C23" s="3">
        <v>1.080319341</v>
      </c>
      <c r="D23" s="3">
        <v>-3.09023</v>
      </c>
      <c r="E23" s="3">
        <v>0.70630256300000005</v>
      </c>
      <c r="F23" s="3">
        <v>-0.70630256300000005</v>
      </c>
      <c r="G23" s="3">
        <v>3.09023</v>
      </c>
      <c r="H23" s="3">
        <v>-1.080319341</v>
      </c>
      <c r="I23" s="3">
        <v>4.1705493410000001</v>
      </c>
      <c r="J23" s="3">
        <v>1.786621904</v>
      </c>
      <c r="K23" s="3">
        <v>0.62</v>
      </c>
      <c r="L23" s="3">
        <v>6</v>
      </c>
      <c r="M23" s="3">
        <v>1</v>
      </c>
      <c r="O23" s="3">
        <v>3.25</v>
      </c>
      <c r="P23" s="3">
        <v>2.75</v>
      </c>
      <c r="Q23" s="3">
        <v>3.25</v>
      </c>
      <c r="R23">
        <f t="shared" si="0"/>
        <v>0</v>
      </c>
      <c r="S23" s="3">
        <v>0.5625</v>
      </c>
      <c r="T23" s="3">
        <v>0.44633243243243198</v>
      </c>
      <c r="U23" s="3">
        <v>0.45943658536585302</v>
      </c>
      <c r="V23" s="3">
        <v>0.42078780487804801</v>
      </c>
      <c r="W23" s="3">
        <f t="shared" si="1"/>
        <v>2.554462755438397E-2</v>
      </c>
      <c r="X23" s="3">
        <v>6</v>
      </c>
      <c r="Y23" s="3">
        <v>5</v>
      </c>
      <c r="Z23" s="3" t="s">
        <v>98</v>
      </c>
      <c r="AA23" s="3" t="s">
        <v>72</v>
      </c>
      <c r="AB23" s="3" t="s">
        <v>111</v>
      </c>
      <c r="AC23" s="3">
        <v>18</v>
      </c>
      <c r="AD23" s="3">
        <v>0.65245555555555501</v>
      </c>
      <c r="AE23" s="3">
        <v>2</v>
      </c>
      <c r="AF23" s="3">
        <v>1</v>
      </c>
      <c r="AG23" s="3">
        <v>18</v>
      </c>
      <c r="AH23" s="3" t="s">
        <v>53</v>
      </c>
      <c r="AI23" s="3">
        <v>10</v>
      </c>
      <c r="AJ23" s="3" t="s">
        <v>112</v>
      </c>
      <c r="AK23" s="3" t="s">
        <v>40</v>
      </c>
      <c r="AL23" s="3" t="s">
        <v>40</v>
      </c>
      <c r="AM23" s="3" t="s">
        <v>113</v>
      </c>
    </row>
    <row r="24" spans="1:39" s="2" customFormat="1" x14ac:dyDescent="0.35">
      <c r="A24" s="2" t="s">
        <v>114</v>
      </c>
      <c r="B24" s="2" t="s">
        <v>46</v>
      </c>
      <c r="N24" s="2" t="s">
        <v>47</v>
      </c>
      <c r="O24" s="2">
        <v>2</v>
      </c>
      <c r="P24" s="2">
        <v>2.75</v>
      </c>
      <c r="Q24" s="2">
        <v>1.75</v>
      </c>
      <c r="R24">
        <f t="shared" si="0"/>
        <v>0.25</v>
      </c>
      <c r="S24" s="2">
        <v>0.6875</v>
      </c>
      <c r="T24" s="2">
        <v>0.58332499999999998</v>
      </c>
      <c r="U24" s="2">
        <v>0.548944828</v>
      </c>
      <c r="V24" s="2">
        <v>0.61241875000000001</v>
      </c>
      <c r="W24" s="2">
        <f t="shared" si="1"/>
        <v>-2.9093750000000029E-2</v>
      </c>
      <c r="X24" s="2">
        <v>0</v>
      </c>
      <c r="Y24" s="2">
        <v>4</v>
      </c>
      <c r="Z24" s="2" t="s">
        <v>71</v>
      </c>
      <c r="AA24" s="2" t="s">
        <v>95</v>
      </c>
      <c r="AB24" s="2" t="s">
        <v>115</v>
      </c>
      <c r="AC24" s="2">
        <v>18</v>
      </c>
      <c r="AD24" s="2">
        <v>0.90054999999999996</v>
      </c>
      <c r="AE24" s="2">
        <v>1</v>
      </c>
      <c r="AF24" s="2">
        <v>2</v>
      </c>
    </row>
    <row r="25" spans="1:39" x14ac:dyDescent="0.35">
      <c r="A25" t="s">
        <v>116</v>
      </c>
      <c r="B25" t="s">
        <v>46</v>
      </c>
      <c r="C25">
        <v>1.2815515660000001</v>
      </c>
      <c r="D25">
        <v>-1.4050715600000001</v>
      </c>
      <c r="E25">
        <v>0.358458793</v>
      </c>
      <c r="F25">
        <v>-0.358458793</v>
      </c>
      <c r="G25">
        <v>1.4050715600000001</v>
      </c>
      <c r="H25">
        <v>-1.2815515660000001</v>
      </c>
      <c r="I25">
        <v>2.6866231260000002</v>
      </c>
      <c r="J25">
        <v>1.6400103589999999</v>
      </c>
      <c r="K25">
        <v>0.54</v>
      </c>
      <c r="L25">
        <v>6</v>
      </c>
      <c r="M25">
        <v>1</v>
      </c>
      <c r="O25">
        <v>3.75</v>
      </c>
      <c r="P25">
        <v>2.75</v>
      </c>
      <c r="Q25">
        <v>3.5</v>
      </c>
      <c r="R25">
        <f t="shared" si="0"/>
        <v>0.25</v>
      </c>
      <c r="S25">
        <v>0.8125</v>
      </c>
      <c r="T25">
        <v>0.46312682926829202</v>
      </c>
      <c r="U25">
        <v>0.44522093023255799</v>
      </c>
      <c r="V25">
        <v>0.42265121951219498</v>
      </c>
      <c r="W25">
        <f t="shared" si="1"/>
        <v>4.0475609756097042E-2</v>
      </c>
      <c r="X25">
        <v>6</v>
      </c>
      <c r="Y25">
        <v>5</v>
      </c>
      <c r="Z25" t="s">
        <v>209</v>
      </c>
      <c r="AA25" t="s">
        <v>210</v>
      </c>
      <c r="AB25" t="s">
        <v>124</v>
      </c>
      <c r="AC25">
        <v>18</v>
      </c>
      <c r="AD25">
        <v>0.52718888888888804</v>
      </c>
      <c r="AE25">
        <v>2</v>
      </c>
      <c r="AF25">
        <v>1</v>
      </c>
      <c r="AG25">
        <v>20</v>
      </c>
      <c r="AH25" t="s">
        <v>38</v>
      </c>
      <c r="AI25">
        <v>13</v>
      </c>
      <c r="AJ25" t="s">
        <v>84</v>
      </c>
      <c r="AK25" t="s">
        <v>40</v>
      </c>
      <c r="AL25" t="s">
        <v>40</v>
      </c>
      <c r="AM25" t="s">
        <v>211</v>
      </c>
    </row>
    <row r="26" spans="1:39" x14ac:dyDescent="0.35">
      <c r="A26" t="s">
        <v>117</v>
      </c>
      <c r="B26" t="s">
        <v>46</v>
      </c>
      <c r="C26">
        <v>1.2815515660000001</v>
      </c>
      <c r="D26">
        <v>-1.4050715600000001</v>
      </c>
      <c r="E26">
        <v>0.25334710300000002</v>
      </c>
      <c r="F26">
        <v>-0.25334710300000002</v>
      </c>
      <c r="G26">
        <v>1.4050715600000001</v>
      </c>
      <c r="H26">
        <v>-1.2815515660000001</v>
      </c>
      <c r="I26">
        <v>2.6866231260000002</v>
      </c>
      <c r="J26">
        <v>1.5348986689999999</v>
      </c>
      <c r="K26">
        <v>0.5</v>
      </c>
      <c r="L26">
        <v>6</v>
      </c>
      <c r="M26">
        <v>1</v>
      </c>
      <c r="O26">
        <v>2.75</v>
      </c>
      <c r="P26">
        <v>2</v>
      </c>
      <c r="Q26">
        <v>2.5</v>
      </c>
      <c r="R26">
        <f t="shared" si="0"/>
        <v>0.25</v>
      </c>
      <c r="S26">
        <v>0.4375</v>
      </c>
      <c r="T26">
        <v>0.48644444444444401</v>
      </c>
      <c r="U26">
        <v>0.46536956521739098</v>
      </c>
      <c r="V26">
        <v>0.53760869565217295</v>
      </c>
      <c r="W26">
        <f t="shared" si="1"/>
        <v>-5.1164251207728939E-2</v>
      </c>
      <c r="X26">
        <v>6</v>
      </c>
      <c r="Y26">
        <v>5</v>
      </c>
      <c r="Z26" t="s">
        <v>212</v>
      </c>
      <c r="AA26" t="s">
        <v>80</v>
      </c>
      <c r="AB26" t="s">
        <v>213</v>
      </c>
      <c r="AC26">
        <v>18</v>
      </c>
      <c r="AD26">
        <v>0.74027777777777704</v>
      </c>
      <c r="AE26">
        <v>2</v>
      </c>
      <c r="AF26">
        <v>1</v>
      </c>
      <c r="AG26">
        <v>21</v>
      </c>
      <c r="AH26" t="s">
        <v>53</v>
      </c>
      <c r="AI26">
        <v>15</v>
      </c>
      <c r="AJ26" t="s">
        <v>39</v>
      </c>
      <c r="AK26" t="s">
        <v>40</v>
      </c>
      <c r="AL26" t="s">
        <v>40</v>
      </c>
    </row>
    <row r="27" spans="1:39" x14ac:dyDescent="0.35">
      <c r="A27" t="s">
        <v>118</v>
      </c>
      <c r="B27" t="s">
        <v>46</v>
      </c>
      <c r="C27">
        <v>1.4050715600000001</v>
      </c>
      <c r="D27">
        <v>-1.7506860710000001</v>
      </c>
      <c r="E27">
        <v>-0.358458793</v>
      </c>
      <c r="F27">
        <v>0.358458793</v>
      </c>
      <c r="G27">
        <v>1.7506860710000001</v>
      </c>
      <c r="H27">
        <v>-1.4050715600000001</v>
      </c>
      <c r="I27">
        <v>3.1557576319999998</v>
      </c>
      <c r="J27">
        <v>1.0466127670000001</v>
      </c>
      <c r="K27">
        <v>0.28000000000000003</v>
      </c>
      <c r="L27">
        <v>6</v>
      </c>
      <c r="M27">
        <v>1</v>
      </c>
      <c r="O27">
        <v>3</v>
      </c>
      <c r="P27">
        <v>3</v>
      </c>
      <c r="Q27">
        <v>2.75</v>
      </c>
      <c r="R27">
        <f t="shared" si="0"/>
        <v>0.25</v>
      </c>
      <c r="S27">
        <v>0.6875</v>
      </c>
      <c r="T27">
        <v>0.43705238095238003</v>
      </c>
      <c r="U27">
        <v>0.44779772727272699</v>
      </c>
      <c r="V27">
        <v>0.42335</v>
      </c>
      <c r="W27">
        <f t="shared" si="1"/>
        <v>1.3702380952380022E-2</v>
      </c>
      <c r="X27">
        <v>6</v>
      </c>
      <c r="Y27">
        <v>5</v>
      </c>
      <c r="Z27" t="s">
        <v>87</v>
      </c>
      <c r="AA27" t="s">
        <v>80</v>
      </c>
      <c r="AB27" t="s">
        <v>119</v>
      </c>
      <c r="AC27">
        <v>18</v>
      </c>
      <c r="AD27">
        <v>0.7268</v>
      </c>
      <c r="AE27">
        <v>2</v>
      </c>
      <c r="AF27">
        <v>1</v>
      </c>
      <c r="AG27">
        <v>18</v>
      </c>
      <c r="AH27" t="s">
        <v>53</v>
      </c>
      <c r="AI27">
        <v>12</v>
      </c>
      <c r="AJ27" t="s">
        <v>39</v>
      </c>
      <c r="AK27" t="s">
        <v>40</v>
      </c>
      <c r="AL27" t="s">
        <v>40</v>
      </c>
    </row>
    <row r="28" spans="1:39" s="2" customFormat="1" x14ac:dyDescent="0.35">
      <c r="A28" s="2" t="s">
        <v>120</v>
      </c>
      <c r="B28" s="2" t="s">
        <v>46</v>
      </c>
      <c r="N28" s="2" t="s">
        <v>47</v>
      </c>
      <c r="O28" s="2">
        <v>3.75</v>
      </c>
      <c r="P28" s="2">
        <v>4</v>
      </c>
      <c r="Q28" s="2">
        <v>3.25</v>
      </c>
      <c r="R28">
        <f t="shared" si="0"/>
        <v>0.5</v>
      </c>
      <c r="S28" s="2">
        <v>0.6875</v>
      </c>
      <c r="T28" s="2">
        <v>0.43312195100000001</v>
      </c>
      <c r="U28" s="2">
        <v>0.40441818200000001</v>
      </c>
      <c r="V28" s="2">
        <v>0.39404</v>
      </c>
      <c r="W28" s="2">
        <v>3.9081950999999997E-2</v>
      </c>
      <c r="X28" s="2">
        <v>1</v>
      </c>
      <c r="Y28" s="2">
        <v>5</v>
      </c>
      <c r="Z28" s="2" t="s">
        <v>101</v>
      </c>
      <c r="AA28" s="2" t="s">
        <v>121</v>
      </c>
      <c r="AB28" s="2" t="s">
        <v>115</v>
      </c>
      <c r="AC28" s="2">
        <v>18</v>
      </c>
      <c r="AD28" s="2">
        <v>0.511488889</v>
      </c>
      <c r="AE28" s="2">
        <v>1</v>
      </c>
      <c r="AF28" s="2">
        <v>2</v>
      </c>
    </row>
    <row r="29" spans="1:39" x14ac:dyDescent="0.35">
      <c r="A29" t="s">
        <v>122</v>
      </c>
      <c r="B29" t="s">
        <v>46</v>
      </c>
      <c r="C29">
        <v>1.080319341</v>
      </c>
      <c r="D29">
        <v>-0.841621234</v>
      </c>
      <c r="E29">
        <v>0.25334710300000002</v>
      </c>
      <c r="F29">
        <v>-0.25334710300000002</v>
      </c>
      <c r="G29">
        <v>0.841621234</v>
      </c>
      <c r="H29">
        <v>-1.080319341</v>
      </c>
      <c r="I29">
        <v>1.921940574</v>
      </c>
      <c r="J29">
        <v>1.3336664439999999</v>
      </c>
      <c r="K29">
        <v>0.46</v>
      </c>
      <c r="L29">
        <v>6</v>
      </c>
      <c r="M29">
        <v>2</v>
      </c>
      <c r="O29">
        <v>3</v>
      </c>
      <c r="P29">
        <v>3</v>
      </c>
      <c r="Q29">
        <v>3.25</v>
      </c>
      <c r="R29">
        <f t="shared" si="0"/>
        <v>-0.25</v>
      </c>
      <c r="S29">
        <v>0.6875</v>
      </c>
      <c r="T29">
        <v>0.526361364</v>
      </c>
      <c r="U29">
        <v>0.49390851099999999</v>
      </c>
      <c r="V29">
        <v>0.48744565200000001</v>
      </c>
      <c r="W29">
        <v>3.8915710999999999E-2</v>
      </c>
      <c r="X29">
        <v>6</v>
      </c>
      <c r="Y29">
        <v>5</v>
      </c>
      <c r="Z29" t="s">
        <v>79</v>
      </c>
      <c r="AA29" t="s">
        <v>123</v>
      </c>
      <c r="AB29" t="s">
        <v>124</v>
      </c>
      <c r="AC29">
        <v>18</v>
      </c>
      <c r="AD29">
        <v>0.432166667</v>
      </c>
      <c r="AE29">
        <v>1</v>
      </c>
      <c r="AF29">
        <v>2</v>
      </c>
      <c r="AG29">
        <v>18</v>
      </c>
      <c r="AH29" t="s">
        <v>53</v>
      </c>
      <c r="AI29">
        <v>13</v>
      </c>
      <c r="AJ29" t="s">
        <v>39</v>
      </c>
      <c r="AK29" t="s">
        <v>40</v>
      </c>
      <c r="AL29" t="s">
        <v>40</v>
      </c>
    </row>
    <row r="30" spans="1:39" x14ac:dyDescent="0.35">
      <c r="A30" t="s">
        <v>125</v>
      </c>
      <c r="B30" t="s">
        <v>46</v>
      </c>
      <c r="C30">
        <v>0.91536508800000005</v>
      </c>
      <c r="D30">
        <v>-1.7506860710000001</v>
      </c>
      <c r="E30">
        <v>0.70630256300000005</v>
      </c>
      <c r="F30">
        <v>-0.70630256300000005</v>
      </c>
      <c r="G30">
        <v>1.7506860710000001</v>
      </c>
      <c r="H30">
        <v>-0.91536508800000005</v>
      </c>
      <c r="I30">
        <v>2.6660511589999998</v>
      </c>
      <c r="J30">
        <v>1.6216676510000001</v>
      </c>
      <c r="K30">
        <v>0.57999999999999996</v>
      </c>
      <c r="L30">
        <v>9</v>
      </c>
      <c r="M30">
        <v>2</v>
      </c>
      <c r="O30">
        <v>4</v>
      </c>
      <c r="P30">
        <v>3.25</v>
      </c>
      <c r="Q30">
        <v>3.25</v>
      </c>
      <c r="R30">
        <f t="shared" si="0"/>
        <v>0.75</v>
      </c>
      <c r="S30">
        <v>0.5625</v>
      </c>
      <c r="T30">
        <v>0.52379574500000003</v>
      </c>
      <c r="U30">
        <v>0.476442857</v>
      </c>
      <c r="V30">
        <v>0.46502954499999999</v>
      </c>
      <c r="W30">
        <v>5.8766198999999998E-2</v>
      </c>
      <c r="X30">
        <v>6</v>
      </c>
      <c r="Y30">
        <v>5</v>
      </c>
      <c r="Z30" t="s">
        <v>101</v>
      </c>
      <c r="AA30" t="s">
        <v>126</v>
      </c>
      <c r="AB30" t="s">
        <v>127</v>
      </c>
      <c r="AC30">
        <v>18</v>
      </c>
      <c r="AD30">
        <v>0.85359444399999995</v>
      </c>
      <c r="AE30">
        <v>1</v>
      </c>
      <c r="AF30">
        <v>2</v>
      </c>
      <c r="AG30">
        <v>27</v>
      </c>
      <c r="AH30" t="s">
        <v>38</v>
      </c>
      <c r="AI30">
        <v>13</v>
      </c>
      <c r="AJ30" t="s">
        <v>39</v>
      </c>
      <c r="AK30" t="s">
        <v>40</v>
      </c>
      <c r="AL30" t="s">
        <v>40</v>
      </c>
    </row>
    <row r="31" spans="1:39" x14ac:dyDescent="0.35">
      <c r="A31" t="s">
        <v>128</v>
      </c>
      <c r="B31" t="s">
        <v>34</v>
      </c>
      <c r="C31">
        <v>1.7506860710000001</v>
      </c>
      <c r="D31">
        <v>-1.4050715600000001</v>
      </c>
      <c r="E31">
        <v>-0.467698799</v>
      </c>
      <c r="F31">
        <v>0.467698799</v>
      </c>
      <c r="G31">
        <v>1.4050715600000001</v>
      </c>
      <c r="H31">
        <v>-1.7506860710000001</v>
      </c>
      <c r="I31">
        <v>3.1557576319999998</v>
      </c>
      <c r="J31">
        <v>1.282987272</v>
      </c>
      <c r="K31">
        <v>0.28000000000000003</v>
      </c>
      <c r="L31">
        <v>6</v>
      </c>
      <c r="O31">
        <v>3.25</v>
      </c>
      <c r="P31">
        <v>2.5</v>
      </c>
      <c r="Q31">
        <v>1.75</v>
      </c>
      <c r="R31">
        <f t="shared" si="0"/>
        <v>1.5</v>
      </c>
      <c r="S31">
        <v>0.625</v>
      </c>
      <c r="T31">
        <v>0.63300930200000005</v>
      </c>
      <c r="U31">
        <v>0.59902888899999995</v>
      </c>
      <c r="V31">
        <v>0.58722941200000001</v>
      </c>
      <c r="W31">
        <v>4.5779891000000003E-2</v>
      </c>
      <c r="X31">
        <v>6</v>
      </c>
      <c r="Y31">
        <v>4</v>
      </c>
      <c r="Z31" t="s">
        <v>71</v>
      </c>
      <c r="AA31" t="s">
        <v>129</v>
      </c>
      <c r="AB31" t="s">
        <v>130</v>
      </c>
      <c r="AC31">
        <v>18</v>
      </c>
      <c r="AD31">
        <v>1.0406888889999999</v>
      </c>
      <c r="AG31">
        <v>70</v>
      </c>
      <c r="AH31" t="s">
        <v>38</v>
      </c>
      <c r="AI31">
        <v>16</v>
      </c>
      <c r="AJ31" t="s">
        <v>39</v>
      </c>
      <c r="AK31" t="s">
        <v>40</v>
      </c>
      <c r="AL31" t="s">
        <v>40</v>
      </c>
    </row>
    <row r="32" spans="1:39" s="2" customFormat="1" x14ac:dyDescent="0.35">
      <c r="A32" s="2" t="s">
        <v>131</v>
      </c>
      <c r="B32" s="2" t="s">
        <v>34</v>
      </c>
      <c r="C32" s="2">
        <v>0.64334540500000004</v>
      </c>
      <c r="D32" s="2">
        <v>-1.4050715600000001</v>
      </c>
      <c r="E32" s="2">
        <v>-0.15096921499999999</v>
      </c>
      <c r="F32" s="2">
        <v>0.15096921499999999</v>
      </c>
      <c r="G32" s="2">
        <v>1.4050715600000001</v>
      </c>
      <c r="H32" s="2">
        <v>-0.64334540500000004</v>
      </c>
      <c r="I32" s="2">
        <v>2.048416966</v>
      </c>
      <c r="J32" s="2">
        <v>0.49237618999999999</v>
      </c>
      <c r="K32" s="2">
        <v>0.18</v>
      </c>
      <c r="L32" s="2">
        <v>0</v>
      </c>
      <c r="N32" s="2" t="s">
        <v>47</v>
      </c>
      <c r="O32" s="2">
        <v>3.5</v>
      </c>
      <c r="P32" s="2">
        <v>4</v>
      </c>
      <c r="Q32" s="2">
        <v>3.5</v>
      </c>
      <c r="R32">
        <f t="shared" si="0"/>
        <v>0</v>
      </c>
      <c r="S32" s="2">
        <v>0.625</v>
      </c>
      <c r="T32" s="2">
        <v>0.56186222200000002</v>
      </c>
      <c r="U32" s="2">
        <v>0.56440512799999998</v>
      </c>
      <c r="V32" s="2">
        <v>0.53012173900000004</v>
      </c>
      <c r="W32" s="2">
        <v>3.1740483E-2</v>
      </c>
      <c r="X32" s="2">
        <v>0</v>
      </c>
      <c r="Y32" s="2">
        <v>4</v>
      </c>
      <c r="Z32" s="2" t="s">
        <v>71</v>
      </c>
      <c r="AA32" s="2" t="s">
        <v>132</v>
      </c>
      <c r="AB32" s="2" t="s">
        <v>133</v>
      </c>
      <c r="AC32" s="2">
        <v>18</v>
      </c>
      <c r="AD32" s="2">
        <v>0.60300555600000005</v>
      </c>
      <c r="AG32" s="2">
        <v>71</v>
      </c>
      <c r="AH32" s="2" t="s">
        <v>38</v>
      </c>
      <c r="AI32" s="2">
        <v>15</v>
      </c>
      <c r="AJ32" s="2" t="s">
        <v>39</v>
      </c>
      <c r="AK32" s="2" t="s">
        <v>134</v>
      </c>
      <c r="AL32" s="2" t="s">
        <v>134</v>
      </c>
    </row>
    <row r="33" spans="1:39" s="3" customFormat="1" x14ac:dyDescent="0.35">
      <c r="A33" s="3" t="s">
        <v>135</v>
      </c>
      <c r="B33" s="3" t="s">
        <v>34</v>
      </c>
      <c r="C33" s="3">
        <v>0.70630256300000005</v>
      </c>
      <c r="D33" s="3">
        <v>-3.09023</v>
      </c>
      <c r="E33" s="3">
        <v>0.358458793</v>
      </c>
      <c r="F33" s="3">
        <v>-0.358458793</v>
      </c>
      <c r="G33" s="3">
        <v>3.09023</v>
      </c>
      <c r="H33" s="3">
        <v>-0.70630256300000005</v>
      </c>
      <c r="I33" s="3">
        <v>3.796532563</v>
      </c>
      <c r="J33" s="3">
        <v>1.064761356</v>
      </c>
      <c r="K33" s="3">
        <v>0.4</v>
      </c>
      <c r="L33" s="3">
        <v>5</v>
      </c>
      <c r="O33" s="3">
        <v>4</v>
      </c>
      <c r="P33" s="3">
        <v>4</v>
      </c>
      <c r="Q33" s="3">
        <v>3.25</v>
      </c>
      <c r="R33">
        <f t="shared" si="0"/>
        <v>0.75</v>
      </c>
      <c r="S33" s="3">
        <v>0.75</v>
      </c>
      <c r="T33" s="3">
        <v>0.585197368</v>
      </c>
      <c r="U33" s="3">
        <v>0.50839512200000003</v>
      </c>
      <c r="V33" s="3">
        <v>0.52627380999999995</v>
      </c>
      <c r="W33" s="3">
        <v>5.8923559E-2</v>
      </c>
      <c r="X33" s="3">
        <v>6</v>
      </c>
      <c r="Y33" s="3">
        <v>5</v>
      </c>
      <c r="Z33" s="3" t="s">
        <v>98</v>
      </c>
      <c r="AA33" s="3" t="s">
        <v>136</v>
      </c>
      <c r="AB33" s="3" t="s">
        <v>137</v>
      </c>
      <c r="AC33" s="3">
        <v>18</v>
      </c>
      <c r="AD33" s="3">
        <v>0.48633333299999998</v>
      </c>
      <c r="AG33" s="3">
        <v>66</v>
      </c>
      <c r="AH33" s="3" t="s">
        <v>38</v>
      </c>
      <c r="AI33" s="3">
        <v>15</v>
      </c>
      <c r="AJ33" s="3" t="s">
        <v>138</v>
      </c>
      <c r="AK33" s="3" t="s">
        <v>40</v>
      </c>
      <c r="AL33" s="3" t="s">
        <v>40</v>
      </c>
      <c r="AM33" s="3" t="s">
        <v>139</v>
      </c>
    </row>
    <row r="34" spans="1:39" s="2" customFormat="1" x14ac:dyDescent="0.35">
      <c r="A34" s="2" t="s">
        <v>140</v>
      </c>
      <c r="B34" s="2" t="s">
        <v>34</v>
      </c>
      <c r="C34" s="2">
        <v>1.2815515660000001</v>
      </c>
      <c r="D34" s="2">
        <v>-1.7506860710000001</v>
      </c>
      <c r="E34" s="2">
        <v>-5.0153583000000002E-2</v>
      </c>
      <c r="F34" s="2">
        <v>5.0153583000000002E-2</v>
      </c>
      <c r="G34" s="2">
        <v>1.7506860710000001</v>
      </c>
      <c r="H34" s="2">
        <v>-1.2815515660000001</v>
      </c>
      <c r="I34" s="2">
        <v>3.0322376370000002</v>
      </c>
      <c r="J34" s="2">
        <v>1.2313979820000001</v>
      </c>
      <c r="K34" s="2">
        <v>0.38</v>
      </c>
      <c r="L34" s="2">
        <v>6</v>
      </c>
      <c r="M34" s="2">
        <v>2</v>
      </c>
      <c r="N34" s="2" t="s">
        <v>47</v>
      </c>
      <c r="O34" s="2">
        <v>4</v>
      </c>
      <c r="P34" s="2">
        <v>3.25</v>
      </c>
      <c r="Q34" s="2">
        <v>1.75</v>
      </c>
      <c r="R34">
        <f t="shared" si="0"/>
        <v>2.25</v>
      </c>
      <c r="S34" s="2">
        <v>0.6875</v>
      </c>
      <c r="T34" s="2">
        <v>0.66893333300000002</v>
      </c>
      <c r="U34" s="2">
        <v>0.692561765</v>
      </c>
      <c r="V34" s="2">
        <v>0.63555714299999999</v>
      </c>
      <c r="W34" s="2">
        <v>3.337619E-2</v>
      </c>
      <c r="X34" s="2">
        <v>6</v>
      </c>
      <c r="Y34" s="2">
        <v>5</v>
      </c>
      <c r="Z34" s="2" t="s">
        <v>101</v>
      </c>
      <c r="AA34" s="2" t="s">
        <v>132</v>
      </c>
      <c r="AB34" s="2" t="s">
        <v>141</v>
      </c>
      <c r="AC34" s="2">
        <v>12</v>
      </c>
      <c r="AD34" s="2">
        <v>0.73280833300000003</v>
      </c>
      <c r="AG34" s="2">
        <v>68</v>
      </c>
      <c r="AH34" s="2" t="s">
        <v>38</v>
      </c>
      <c r="AI34" s="2">
        <v>19</v>
      </c>
      <c r="AJ34" s="2" t="s">
        <v>39</v>
      </c>
      <c r="AK34" s="2" t="s">
        <v>40</v>
      </c>
      <c r="AL34" s="2" t="s">
        <v>40</v>
      </c>
      <c r="AM34" s="2" t="s">
        <v>142</v>
      </c>
    </row>
    <row r="35" spans="1:39" s="2" customFormat="1" x14ac:dyDescent="0.35">
      <c r="A35" s="2" t="s">
        <v>143</v>
      </c>
      <c r="B35" s="2" t="s">
        <v>34</v>
      </c>
      <c r="C35" s="2">
        <v>0.99445788300000004</v>
      </c>
      <c r="D35" s="2">
        <v>-0.58284150700000004</v>
      </c>
      <c r="E35" s="2">
        <v>5.0153583000000002E-2</v>
      </c>
      <c r="F35" s="2">
        <v>-5.0153583000000002E-2</v>
      </c>
      <c r="G35" s="2">
        <v>0.58284150700000004</v>
      </c>
      <c r="H35" s="2">
        <v>-0.99445788300000004</v>
      </c>
      <c r="I35" s="2">
        <v>1.5772993900000001</v>
      </c>
      <c r="J35" s="2">
        <v>1.044611467</v>
      </c>
      <c r="K35" s="2">
        <v>0.36</v>
      </c>
      <c r="L35" s="2">
        <v>0</v>
      </c>
      <c r="N35" s="2" t="s">
        <v>47</v>
      </c>
      <c r="R35">
        <f t="shared" si="0"/>
        <v>0</v>
      </c>
    </row>
    <row r="36" spans="1:39" x14ac:dyDescent="0.35">
      <c r="A36" t="s">
        <v>144</v>
      </c>
      <c r="B36" t="s">
        <v>34</v>
      </c>
      <c r="C36">
        <v>0.70630256300000005</v>
      </c>
      <c r="D36">
        <v>-1.7506860710000001</v>
      </c>
      <c r="E36">
        <v>0.358458793</v>
      </c>
      <c r="F36">
        <v>-0.358458793</v>
      </c>
      <c r="G36">
        <v>1.7506860710000001</v>
      </c>
      <c r="H36">
        <v>-0.70630256300000005</v>
      </c>
      <c r="I36">
        <v>2.456988634</v>
      </c>
      <c r="J36">
        <v>1.064761356</v>
      </c>
      <c r="K36">
        <v>0.4</v>
      </c>
      <c r="L36">
        <v>6</v>
      </c>
      <c r="O36">
        <v>3.5</v>
      </c>
      <c r="P36">
        <v>2.75</v>
      </c>
      <c r="Q36">
        <v>2.25</v>
      </c>
      <c r="R36">
        <f t="shared" si="0"/>
        <v>1.25</v>
      </c>
      <c r="S36">
        <v>0.75</v>
      </c>
      <c r="T36">
        <v>0.54099166700000001</v>
      </c>
      <c r="U36">
        <v>0.51341250000000005</v>
      </c>
      <c r="V36">
        <v>0.49607272699999999</v>
      </c>
      <c r="W36">
        <v>4.4918938999999998E-2</v>
      </c>
      <c r="X36">
        <v>6</v>
      </c>
      <c r="Y36">
        <v>5</v>
      </c>
      <c r="Z36" t="s">
        <v>101</v>
      </c>
      <c r="AA36" t="s">
        <v>145</v>
      </c>
      <c r="AB36" t="s">
        <v>130</v>
      </c>
      <c r="AC36">
        <v>18</v>
      </c>
      <c r="AD36">
        <v>0.46925555600000002</v>
      </c>
      <c r="AG36">
        <v>74</v>
      </c>
      <c r="AH36" t="s">
        <v>38</v>
      </c>
      <c r="AI36">
        <v>16</v>
      </c>
      <c r="AJ36" t="s">
        <v>39</v>
      </c>
      <c r="AK36" t="s">
        <v>40</v>
      </c>
      <c r="AL36" t="s">
        <v>40</v>
      </c>
    </row>
    <row r="37" spans="1:39" x14ac:dyDescent="0.35">
      <c r="A37" t="s">
        <v>146</v>
      </c>
      <c r="B37" t="s">
        <v>34</v>
      </c>
      <c r="C37">
        <v>0.20189347899999999</v>
      </c>
      <c r="D37">
        <v>-1.7506860710000001</v>
      </c>
      <c r="E37">
        <v>0.58284150700000004</v>
      </c>
      <c r="F37">
        <v>-0.58284150700000004</v>
      </c>
      <c r="G37">
        <v>1.7506860710000001</v>
      </c>
      <c r="H37">
        <v>-0.20189347899999999</v>
      </c>
      <c r="I37">
        <v>1.9525795500000001</v>
      </c>
      <c r="J37">
        <v>0.78473498600000002</v>
      </c>
      <c r="K37">
        <v>0.3</v>
      </c>
      <c r="L37">
        <v>6</v>
      </c>
      <c r="O37">
        <v>2.5</v>
      </c>
      <c r="P37">
        <v>3.25</v>
      </c>
      <c r="Q37">
        <v>2.5</v>
      </c>
      <c r="R37">
        <f t="shared" si="0"/>
        <v>0</v>
      </c>
      <c r="S37">
        <v>0.6875</v>
      </c>
      <c r="T37">
        <v>0.61109500000000005</v>
      </c>
      <c r="U37">
        <v>0.57965650000000002</v>
      </c>
      <c r="V37">
        <v>0.57828788900000005</v>
      </c>
      <c r="W37">
        <v>3.2807111E-2</v>
      </c>
      <c r="X37">
        <v>6</v>
      </c>
      <c r="Y37">
        <v>5</v>
      </c>
      <c r="Z37" t="s">
        <v>147</v>
      </c>
      <c r="AA37" t="s">
        <v>148</v>
      </c>
      <c r="AB37" t="s">
        <v>149</v>
      </c>
      <c r="AC37">
        <v>18</v>
      </c>
      <c r="AD37">
        <v>0.46398666700000002</v>
      </c>
      <c r="AG37">
        <v>65</v>
      </c>
      <c r="AH37" t="s">
        <v>53</v>
      </c>
      <c r="AI37">
        <v>14</v>
      </c>
      <c r="AJ37" t="s">
        <v>39</v>
      </c>
      <c r="AK37" t="s">
        <v>40</v>
      </c>
      <c r="AL37" t="s">
        <v>40</v>
      </c>
    </row>
    <row r="38" spans="1:39" s="2" customFormat="1" x14ac:dyDescent="0.35">
      <c r="A38" s="2" t="s">
        <v>150</v>
      </c>
      <c r="B38" s="2" t="s">
        <v>34</v>
      </c>
      <c r="C38" s="2">
        <v>0.841621234</v>
      </c>
      <c r="D38" s="2">
        <v>-0.841621234</v>
      </c>
      <c r="E38" s="2">
        <v>-0.358458793</v>
      </c>
      <c r="F38" s="2">
        <v>0.358458793</v>
      </c>
      <c r="G38" s="2">
        <v>0.841621234</v>
      </c>
      <c r="H38" s="2">
        <v>-0.841621234</v>
      </c>
      <c r="I38" s="2">
        <v>1.6832424669999999</v>
      </c>
      <c r="J38" s="2">
        <v>0.48316244000000003</v>
      </c>
      <c r="K38" s="2">
        <v>0.16</v>
      </c>
      <c r="L38" s="2">
        <v>5</v>
      </c>
      <c r="N38" s="2" t="s">
        <v>47</v>
      </c>
      <c r="O38" s="2">
        <v>2.25</v>
      </c>
      <c r="P38" s="2">
        <v>2.75</v>
      </c>
      <c r="Q38" s="2">
        <v>1.75</v>
      </c>
      <c r="R38">
        <f t="shared" si="0"/>
        <v>0.5</v>
      </c>
      <c r="S38" s="2">
        <v>0.8125</v>
      </c>
      <c r="T38" s="2">
        <v>0.54603684200000002</v>
      </c>
      <c r="U38" s="2">
        <v>0.52690425500000004</v>
      </c>
      <c r="V38" s="2">
        <v>0.49946666699999998</v>
      </c>
      <c r="W38" s="2">
        <v>4.6570174999999998E-2</v>
      </c>
      <c r="X38" s="2">
        <v>0</v>
      </c>
      <c r="Y38" s="2">
        <v>3</v>
      </c>
      <c r="Z38" s="2" t="s">
        <v>71</v>
      </c>
      <c r="AA38" s="2" t="s">
        <v>151</v>
      </c>
      <c r="AB38" s="2" t="s">
        <v>130</v>
      </c>
      <c r="AC38" s="2">
        <v>18</v>
      </c>
      <c r="AD38" s="2">
        <v>0.44417222200000001</v>
      </c>
      <c r="AG38" s="2">
        <v>67</v>
      </c>
      <c r="AH38" s="2" t="s">
        <v>38</v>
      </c>
      <c r="AI38" s="2">
        <v>12</v>
      </c>
      <c r="AJ38" s="2" t="s">
        <v>39</v>
      </c>
      <c r="AK38" s="2" t="s">
        <v>77</v>
      </c>
      <c r="AL38" s="2" t="s">
        <v>77</v>
      </c>
    </row>
    <row r="39" spans="1:39" x14ac:dyDescent="0.35">
      <c r="A39" t="s">
        <v>152</v>
      </c>
      <c r="B39" t="s">
        <v>34</v>
      </c>
      <c r="C39">
        <v>1.080319341</v>
      </c>
      <c r="D39">
        <v>-1.7506860710000001</v>
      </c>
      <c r="E39">
        <v>-0.25334710300000002</v>
      </c>
      <c r="F39">
        <v>0.25334710300000002</v>
      </c>
      <c r="G39">
        <v>1.7506860710000001</v>
      </c>
      <c r="H39">
        <v>-1.080319341</v>
      </c>
      <c r="I39">
        <v>2.8310054120000001</v>
      </c>
      <c r="J39">
        <v>0.82697223799999997</v>
      </c>
      <c r="K39">
        <v>0.26</v>
      </c>
      <c r="L39">
        <v>6</v>
      </c>
      <c r="O39">
        <v>2.5</v>
      </c>
      <c r="P39">
        <v>3.25</v>
      </c>
      <c r="Q39">
        <v>2.5</v>
      </c>
      <c r="R39">
        <f t="shared" si="0"/>
        <v>0</v>
      </c>
      <c r="S39">
        <v>0.5625</v>
      </c>
      <c r="T39">
        <v>0.58347954499999999</v>
      </c>
      <c r="U39">
        <v>0.54130909100000002</v>
      </c>
      <c r="V39">
        <v>0.54573589700000003</v>
      </c>
      <c r="W39">
        <v>3.7743647999999998E-2</v>
      </c>
      <c r="X39">
        <v>5</v>
      </c>
      <c r="Y39">
        <v>5</v>
      </c>
      <c r="Z39" t="s">
        <v>153</v>
      </c>
      <c r="AA39" t="s">
        <v>154</v>
      </c>
      <c r="AB39" t="s">
        <v>155</v>
      </c>
      <c r="AC39">
        <v>18</v>
      </c>
      <c r="AD39">
        <v>0.428183333</v>
      </c>
      <c r="AG39">
        <v>86</v>
      </c>
      <c r="AH39" t="s">
        <v>38</v>
      </c>
      <c r="AI39">
        <v>13</v>
      </c>
      <c r="AJ39" t="s">
        <v>39</v>
      </c>
      <c r="AK39" t="s">
        <v>40</v>
      </c>
      <c r="AL39" t="s">
        <v>40</v>
      </c>
    </row>
    <row r="40" spans="1:39" s="2" customFormat="1" x14ac:dyDescent="0.35">
      <c r="A40" s="2" t="s">
        <v>156</v>
      </c>
      <c r="B40" s="2" t="s">
        <v>34</v>
      </c>
      <c r="C40" s="2">
        <v>0.70630256300000005</v>
      </c>
      <c r="D40" s="2">
        <v>-0.467698799</v>
      </c>
      <c r="E40" s="2">
        <v>5.0153583000000002E-2</v>
      </c>
      <c r="F40" s="2">
        <v>-5.0153583000000002E-2</v>
      </c>
      <c r="G40" s="2">
        <v>0.467698799</v>
      </c>
      <c r="H40" s="2">
        <v>-0.70630256300000005</v>
      </c>
      <c r="I40" s="2">
        <v>1.174001362</v>
      </c>
      <c r="J40" s="2">
        <v>0.756456146</v>
      </c>
      <c r="K40" s="2">
        <v>0.28000000000000003</v>
      </c>
      <c r="L40" s="2">
        <v>6</v>
      </c>
      <c r="N40" s="2" t="s">
        <v>47</v>
      </c>
      <c r="O40" s="2">
        <v>3.25</v>
      </c>
      <c r="P40" s="2">
        <v>3</v>
      </c>
      <c r="Q40" s="2">
        <v>3.75</v>
      </c>
      <c r="R40">
        <f t="shared" si="0"/>
        <v>-0.5</v>
      </c>
      <c r="S40" s="2">
        <v>0.625</v>
      </c>
      <c r="T40" s="2">
        <v>0.55536097600000001</v>
      </c>
      <c r="U40" s="2">
        <v>0.51732708299999997</v>
      </c>
      <c r="V40" s="2">
        <v>0.45351999999999998</v>
      </c>
      <c r="W40" s="2">
        <v>0.101840976</v>
      </c>
      <c r="X40" s="2">
        <v>6</v>
      </c>
      <c r="Y40" s="2">
        <v>5</v>
      </c>
      <c r="Z40" s="2" t="s">
        <v>157</v>
      </c>
      <c r="AA40" s="2" t="s">
        <v>158</v>
      </c>
      <c r="AB40" s="2" t="s">
        <v>159</v>
      </c>
      <c r="AC40" s="2">
        <v>18</v>
      </c>
      <c r="AD40" s="2">
        <v>0.56311666699999996</v>
      </c>
      <c r="AG40" s="2">
        <v>65</v>
      </c>
      <c r="AH40" s="2" t="s">
        <v>53</v>
      </c>
      <c r="AI40" s="2">
        <v>10</v>
      </c>
      <c r="AJ40" s="2" t="s">
        <v>39</v>
      </c>
      <c r="AK40" s="2" t="s">
        <v>77</v>
      </c>
      <c r="AL40" s="2" t="s">
        <v>77</v>
      </c>
    </row>
    <row r="41" spans="1:39" s="2" customFormat="1" x14ac:dyDescent="0.35">
      <c r="A41" s="2" t="s">
        <v>160</v>
      </c>
      <c r="B41" s="2" t="s">
        <v>34</v>
      </c>
      <c r="N41" s="2" t="s">
        <v>47</v>
      </c>
      <c r="O41" s="2">
        <v>2.5</v>
      </c>
      <c r="P41" s="2">
        <v>2</v>
      </c>
      <c r="Q41" s="2">
        <v>2.5</v>
      </c>
      <c r="R41">
        <f t="shared" si="0"/>
        <v>0</v>
      </c>
      <c r="S41" s="2">
        <v>0.625</v>
      </c>
      <c r="T41" s="2">
        <v>0.458154167</v>
      </c>
      <c r="U41" s="2">
        <v>0.48455777799999999</v>
      </c>
      <c r="V41" s="2">
        <v>0.48136363599999998</v>
      </c>
      <c r="W41" s="2">
        <v>-2.3209469999999999E-2</v>
      </c>
      <c r="X41" s="2">
        <v>0</v>
      </c>
      <c r="Y41" s="2">
        <v>5</v>
      </c>
      <c r="Z41" s="2" t="s">
        <v>79</v>
      </c>
      <c r="AA41" s="2" t="s">
        <v>161</v>
      </c>
      <c r="AB41" s="2" t="s">
        <v>162</v>
      </c>
      <c r="AC41" s="2">
        <v>18</v>
      </c>
      <c r="AD41" s="2">
        <v>0.49892222200000003</v>
      </c>
      <c r="AE41" s="2">
        <v>1</v>
      </c>
    </row>
    <row r="42" spans="1:39" s="2" customFormat="1" x14ac:dyDescent="0.35">
      <c r="A42" s="2" t="s">
        <v>163</v>
      </c>
      <c r="B42" s="2" t="s">
        <v>34</v>
      </c>
      <c r="N42" s="2" t="s">
        <v>47</v>
      </c>
      <c r="O42" s="2">
        <v>3.5</v>
      </c>
      <c r="P42" s="2">
        <v>2.75</v>
      </c>
      <c r="Q42" s="2">
        <v>3</v>
      </c>
      <c r="R42">
        <f t="shared" si="0"/>
        <v>0.5</v>
      </c>
      <c r="S42" s="2">
        <v>0.5625</v>
      </c>
      <c r="T42" s="2">
        <v>0.57223684200000002</v>
      </c>
      <c r="U42" s="2">
        <v>0.52660416700000001</v>
      </c>
      <c r="V42" s="2">
        <v>0.52926190500000003</v>
      </c>
      <c r="W42" s="2">
        <v>4.2974936999999998E-2</v>
      </c>
      <c r="X42" s="2">
        <v>2</v>
      </c>
      <c r="Y42" s="2">
        <v>5</v>
      </c>
      <c r="Z42" s="2" t="s">
        <v>71</v>
      </c>
      <c r="AA42" s="2" t="s">
        <v>132</v>
      </c>
      <c r="AB42" s="2" t="s">
        <v>164</v>
      </c>
      <c r="AC42" s="2">
        <v>18</v>
      </c>
      <c r="AD42" s="2">
        <v>0.556666667</v>
      </c>
      <c r="AE42" s="2">
        <v>1</v>
      </c>
    </row>
    <row r="43" spans="1:39" s="2" customFormat="1" x14ac:dyDescent="0.35">
      <c r="A43" s="2" t="s">
        <v>165</v>
      </c>
      <c r="B43" s="2" t="s">
        <v>34</v>
      </c>
      <c r="N43" s="2" t="s">
        <v>47</v>
      </c>
      <c r="O43" s="2">
        <v>3.5</v>
      </c>
      <c r="P43" s="2">
        <v>4</v>
      </c>
      <c r="Q43" s="2">
        <v>3</v>
      </c>
      <c r="R43">
        <f t="shared" si="0"/>
        <v>0.5</v>
      </c>
      <c r="S43" s="2">
        <v>0.625</v>
      </c>
      <c r="T43" s="2">
        <v>0.56483958300000003</v>
      </c>
      <c r="U43" s="2">
        <v>0.55919750000000001</v>
      </c>
      <c r="V43" s="2">
        <v>0.47189999999999999</v>
      </c>
      <c r="W43" s="2">
        <v>9.2939583000000006E-2</v>
      </c>
      <c r="X43" s="2">
        <v>0</v>
      </c>
      <c r="Y43" s="2">
        <v>5</v>
      </c>
      <c r="Z43" s="2" t="s">
        <v>166</v>
      </c>
      <c r="AA43" s="2" t="s">
        <v>167</v>
      </c>
      <c r="AB43" s="2" t="s">
        <v>168</v>
      </c>
      <c r="AC43" s="2">
        <v>18</v>
      </c>
      <c r="AD43" s="2">
        <v>0.54196666699999996</v>
      </c>
      <c r="AE43" s="2">
        <v>1</v>
      </c>
    </row>
    <row r="44" spans="1:39" s="2" customFormat="1" x14ac:dyDescent="0.35">
      <c r="A44" s="2" t="s">
        <v>169</v>
      </c>
      <c r="B44" s="2" t="s">
        <v>34</v>
      </c>
      <c r="C44" s="2">
        <v>0.99445788300000004</v>
      </c>
      <c r="D44" s="2">
        <v>-1.1749867919999999</v>
      </c>
      <c r="E44" s="2">
        <v>-0.15096921499999999</v>
      </c>
      <c r="F44" s="2">
        <v>0.15096921499999999</v>
      </c>
      <c r="G44" s="2">
        <v>1.1749867919999999</v>
      </c>
      <c r="H44" s="2">
        <v>-0.99445788300000004</v>
      </c>
      <c r="I44" s="2">
        <v>2.1694446749999998</v>
      </c>
      <c r="J44" s="2">
        <v>0.843488668</v>
      </c>
      <c r="K44" s="2">
        <v>0.28000000000000003</v>
      </c>
      <c r="L44" s="2">
        <v>6</v>
      </c>
      <c r="M44" s="2">
        <v>1</v>
      </c>
      <c r="N44" s="2" t="s">
        <v>47</v>
      </c>
      <c r="O44" s="2">
        <v>3.25</v>
      </c>
      <c r="P44" s="2">
        <v>4</v>
      </c>
      <c r="Q44" s="2">
        <v>3</v>
      </c>
      <c r="R44">
        <f t="shared" si="0"/>
        <v>0.25</v>
      </c>
      <c r="S44" s="2">
        <v>0.75</v>
      </c>
      <c r="T44" s="2">
        <v>0.64663902399999995</v>
      </c>
      <c r="U44" s="2">
        <v>0.60094166699999996</v>
      </c>
      <c r="V44" s="2">
        <v>0.61814000000000002</v>
      </c>
      <c r="W44" s="2">
        <v>2.8499024000000001E-2</v>
      </c>
      <c r="X44" s="2">
        <v>6</v>
      </c>
      <c r="Y44" s="2">
        <v>5</v>
      </c>
      <c r="Z44" s="2" t="s">
        <v>79</v>
      </c>
      <c r="AA44" s="2" t="s">
        <v>170</v>
      </c>
      <c r="AB44" s="2" t="s">
        <v>171</v>
      </c>
      <c r="AC44" s="2">
        <v>17</v>
      </c>
      <c r="AD44" s="2">
        <v>0.919929412</v>
      </c>
      <c r="AE44" s="2">
        <v>2</v>
      </c>
      <c r="AG44" s="2">
        <v>71</v>
      </c>
      <c r="AH44" s="2" t="s">
        <v>53</v>
      </c>
      <c r="AI44" s="2">
        <v>14</v>
      </c>
      <c r="AJ44" s="2" t="s">
        <v>39</v>
      </c>
      <c r="AK44" s="2" t="s">
        <v>77</v>
      </c>
      <c r="AL44" s="2" t="s">
        <v>77</v>
      </c>
    </row>
    <row r="45" spans="1:39" s="3" customFormat="1" x14ac:dyDescent="0.35">
      <c r="A45" s="3" t="s">
        <v>172</v>
      </c>
      <c r="B45" s="3" t="s">
        <v>34</v>
      </c>
      <c r="C45" s="3">
        <v>0.20189347899999999</v>
      </c>
      <c r="D45" s="3">
        <v>-1.1749867919999999</v>
      </c>
      <c r="E45" s="3">
        <v>0.58284150700000004</v>
      </c>
      <c r="F45" s="3">
        <v>-0.58284150700000004</v>
      </c>
      <c r="G45" s="3">
        <v>1.1749867919999999</v>
      </c>
      <c r="H45" s="3">
        <v>-0.20189347899999999</v>
      </c>
      <c r="I45" s="3">
        <v>1.3768802710000001</v>
      </c>
      <c r="J45" s="3">
        <v>0.78473498600000002</v>
      </c>
      <c r="K45" s="3">
        <v>0.3</v>
      </c>
      <c r="L45" s="3">
        <v>6</v>
      </c>
      <c r="M45" s="3">
        <v>1</v>
      </c>
      <c r="O45" s="3">
        <v>3</v>
      </c>
      <c r="P45" s="3">
        <v>3</v>
      </c>
      <c r="Q45" s="3">
        <v>2.5</v>
      </c>
      <c r="R45">
        <f t="shared" si="0"/>
        <v>0.5</v>
      </c>
      <c r="S45" s="3">
        <v>0.625</v>
      </c>
      <c r="T45" s="3">
        <v>0.573102326</v>
      </c>
      <c r="U45" s="3">
        <v>0.55698409100000001</v>
      </c>
      <c r="V45" s="3">
        <v>0.53209166699999999</v>
      </c>
      <c r="W45" s="3">
        <v>4.1010658999999998E-2</v>
      </c>
      <c r="X45" s="3">
        <v>6</v>
      </c>
      <c r="Y45" s="3">
        <v>5</v>
      </c>
      <c r="Z45" s="3" t="s">
        <v>173</v>
      </c>
      <c r="AA45" s="3" t="s">
        <v>95</v>
      </c>
      <c r="AB45" s="3" t="s">
        <v>130</v>
      </c>
      <c r="AC45" s="3">
        <v>18</v>
      </c>
      <c r="AD45" s="3">
        <v>1.224822222</v>
      </c>
      <c r="AE45" s="3">
        <v>2</v>
      </c>
      <c r="AG45" s="3">
        <v>66</v>
      </c>
      <c r="AH45" s="3" t="s">
        <v>38</v>
      </c>
      <c r="AI45" s="3">
        <v>11</v>
      </c>
      <c r="AJ45" s="3" t="s">
        <v>39</v>
      </c>
      <c r="AK45" s="3" t="s">
        <v>77</v>
      </c>
      <c r="AL45" s="3" t="s">
        <v>40</v>
      </c>
    </row>
    <row r="46" spans="1:39" x14ac:dyDescent="0.35">
      <c r="A46" t="s">
        <v>174</v>
      </c>
      <c r="B46" t="s">
        <v>34</v>
      </c>
      <c r="C46">
        <v>0.100433721</v>
      </c>
      <c r="D46">
        <v>-1.4050715600000001</v>
      </c>
      <c r="E46">
        <v>1.7506860710000001</v>
      </c>
      <c r="F46">
        <v>-1.7506860710000001</v>
      </c>
      <c r="G46">
        <v>1.4050715600000001</v>
      </c>
      <c r="H46">
        <v>-0.100433721</v>
      </c>
      <c r="I46">
        <v>1.505505281</v>
      </c>
      <c r="J46">
        <v>1.851119792</v>
      </c>
      <c r="K46">
        <v>0.5</v>
      </c>
      <c r="L46">
        <v>6</v>
      </c>
      <c r="M46">
        <v>2</v>
      </c>
      <c r="O46">
        <v>3.5</v>
      </c>
      <c r="P46">
        <v>3.5</v>
      </c>
      <c r="Q46">
        <v>3.25</v>
      </c>
      <c r="R46">
        <f t="shared" si="0"/>
        <v>0.25</v>
      </c>
      <c r="S46">
        <v>0.625</v>
      </c>
      <c r="T46">
        <v>0.52309000000000005</v>
      </c>
      <c r="U46">
        <v>0.51798</v>
      </c>
      <c r="V46">
        <v>0.46473999999999999</v>
      </c>
      <c r="W46">
        <v>5.8349999999999999E-2</v>
      </c>
      <c r="X46">
        <v>6</v>
      </c>
      <c r="Y46">
        <v>5</v>
      </c>
      <c r="Z46" t="s">
        <v>101</v>
      </c>
      <c r="AA46" t="s">
        <v>175</v>
      </c>
      <c r="AB46" t="s">
        <v>130</v>
      </c>
      <c r="AC46">
        <v>18</v>
      </c>
      <c r="AD46">
        <v>0.99410555599999995</v>
      </c>
      <c r="AE46">
        <v>1</v>
      </c>
      <c r="AG46">
        <v>61</v>
      </c>
      <c r="AH46" t="s">
        <v>38</v>
      </c>
      <c r="AI46">
        <v>12</v>
      </c>
      <c r="AJ46" t="s">
        <v>39</v>
      </c>
      <c r="AK46" t="s">
        <v>40</v>
      </c>
      <c r="AL46" t="s">
        <v>40</v>
      </c>
    </row>
    <row r="47" spans="1:39" s="3" customFormat="1" x14ac:dyDescent="0.35">
      <c r="A47" s="3" t="s">
        <v>176</v>
      </c>
      <c r="B47" s="3" t="s">
        <v>34</v>
      </c>
      <c r="C47" s="3">
        <v>0.77219321399999996</v>
      </c>
      <c r="D47" s="3">
        <v>5.0153583000000002E-2</v>
      </c>
      <c r="E47" s="3">
        <v>-0.25334710300000002</v>
      </c>
      <c r="F47" s="3">
        <v>0.25334710300000002</v>
      </c>
      <c r="G47" s="3">
        <v>-5.0153583000000002E-2</v>
      </c>
      <c r="H47" s="3">
        <v>-0.77219321399999996</v>
      </c>
      <c r="I47" s="3">
        <v>0.72203963100000002</v>
      </c>
      <c r="J47" s="3">
        <v>0.518846111</v>
      </c>
      <c r="K47" s="3">
        <v>0.18</v>
      </c>
      <c r="L47" s="3">
        <v>6</v>
      </c>
      <c r="M47" s="3">
        <v>1</v>
      </c>
      <c r="O47" s="3">
        <v>3.5</v>
      </c>
      <c r="P47" s="3">
        <v>4</v>
      </c>
      <c r="Q47" s="3">
        <v>4</v>
      </c>
      <c r="R47">
        <f t="shared" si="0"/>
        <v>-0.5</v>
      </c>
      <c r="S47" s="3">
        <v>0.4375</v>
      </c>
      <c r="T47" s="3">
        <v>0.47699999999999998</v>
      </c>
      <c r="U47" s="3">
        <v>0.53483333300000002</v>
      </c>
      <c r="V47" s="3">
        <v>0.46746341499999999</v>
      </c>
      <c r="W47" s="3">
        <v>9.5365850000000002E-3</v>
      </c>
      <c r="X47" s="3">
        <v>6</v>
      </c>
      <c r="Y47" s="3">
        <v>5</v>
      </c>
      <c r="Z47" s="3" t="s">
        <v>71</v>
      </c>
      <c r="AA47" s="3" t="s">
        <v>158</v>
      </c>
      <c r="AB47" s="3" t="s">
        <v>177</v>
      </c>
      <c r="AC47" s="3">
        <v>15</v>
      </c>
      <c r="AD47" s="3">
        <v>0.37286666699999998</v>
      </c>
      <c r="AE47" s="3">
        <v>2</v>
      </c>
      <c r="AG47" s="3">
        <v>66</v>
      </c>
      <c r="AH47" s="3" t="s">
        <v>38</v>
      </c>
      <c r="AI47" s="3">
        <v>10</v>
      </c>
      <c r="AJ47" s="3" t="s">
        <v>39</v>
      </c>
      <c r="AK47" s="3" t="s">
        <v>40</v>
      </c>
      <c r="AL47" s="3" t="s">
        <v>77</v>
      </c>
      <c r="AM47" s="3" t="s">
        <v>178</v>
      </c>
    </row>
    <row r="48" spans="1:39" s="2" customFormat="1" x14ac:dyDescent="0.35">
      <c r="A48" s="2" t="s">
        <v>179</v>
      </c>
      <c r="B48" s="2" t="s">
        <v>34</v>
      </c>
      <c r="C48" s="2">
        <v>1.080319341</v>
      </c>
      <c r="D48" s="2">
        <v>-0.841621234</v>
      </c>
      <c r="E48" s="2">
        <v>-0.467698799</v>
      </c>
      <c r="F48" s="2">
        <v>0.467698799</v>
      </c>
      <c r="G48" s="2">
        <v>0.841621234</v>
      </c>
      <c r="H48" s="2">
        <v>-1.080319341</v>
      </c>
      <c r="I48" s="2">
        <v>1.921940574</v>
      </c>
      <c r="J48" s="2">
        <v>0.61262054200000005</v>
      </c>
      <c r="K48" s="2">
        <v>0.18</v>
      </c>
      <c r="L48" s="2">
        <v>3</v>
      </c>
      <c r="M48" s="2">
        <v>2</v>
      </c>
      <c r="N48" s="2" t="s">
        <v>47</v>
      </c>
      <c r="O48" s="2">
        <v>3.5</v>
      </c>
      <c r="P48" s="2">
        <v>4</v>
      </c>
      <c r="Q48" s="2">
        <v>3.5</v>
      </c>
      <c r="R48">
        <f t="shared" si="0"/>
        <v>0</v>
      </c>
      <c r="S48" s="2">
        <v>0.8125</v>
      </c>
      <c r="T48" s="2">
        <v>0.58620000000000005</v>
      </c>
      <c r="U48" s="2">
        <v>0.55495121999999997</v>
      </c>
      <c r="V48" s="2">
        <v>0.51615624999999998</v>
      </c>
      <c r="W48" s="2">
        <v>7.0043750000000002E-2</v>
      </c>
      <c r="X48" s="2">
        <v>4</v>
      </c>
      <c r="Y48" s="2">
        <v>4</v>
      </c>
      <c r="Z48" s="2" t="s">
        <v>87</v>
      </c>
      <c r="AA48" s="2" t="s">
        <v>180</v>
      </c>
      <c r="AB48" s="2" t="s">
        <v>149</v>
      </c>
      <c r="AC48" s="2">
        <v>18</v>
      </c>
      <c r="AD48" s="2">
        <v>0.50016666700000001</v>
      </c>
      <c r="AE48" s="2">
        <v>1</v>
      </c>
      <c r="AG48" s="2">
        <v>61</v>
      </c>
      <c r="AH48" s="2" t="s">
        <v>38</v>
      </c>
      <c r="AI48" s="2">
        <v>14</v>
      </c>
      <c r="AJ48" s="2" t="s">
        <v>39</v>
      </c>
      <c r="AK48" s="2" t="s">
        <v>77</v>
      </c>
      <c r="AL48" s="2" t="s">
        <v>77</v>
      </c>
    </row>
    <row r="49" spans="1:55" x14ac:dyDescent="0.35">
      <c r="A49" t="s">
        <v>181</v>
      </c>
      <c r="B49" t="s">
        <v>34</v>
      </c>
      <c r="C49">
        <v>5.0153583000000002E-2</v>
      </c>
      <c r="D49">
        <v>-0.99445788300000004</v>
      </c>
      <c r="E49">
        <v>1.1749867919999999</v>
      </c>
      <c r="F49">
        <v>-1.1749867919999999</v>
      </c>
      <c r="G49">
        <v>0.99445788300000004</v>
      </c>
      <c r="H49">
        <v>-5.0153583000000002E-2</v>
      </c>
      <c r="I49">
        <v>1.044611467</v>
      </c>
      <c r="J49">
        <v>1.2251403759999999</v>
      </c>
      <c r="K49">
        <v>0.4</v>
      </c>
      <c r="L49">
        <v>5</v>
      </c>
      <c r="M49">
        <v>2</v>
      </c>
      <c r="O49">
        <v>3.75</v>
      </c>
      <c r="P49">
        <v>3</v>
      </c>
      <c r="Q49">
        <v>2.75</v>
      </c>
      <c r="R49">
        <f t="shared" si="0"/>
        <v>1</v>
      </c>
      <c r="S49">
        <v>0.875</v>
      </c>
      <c r="T49">
        <v>0.44000512800000002</v>
      </c>
      <c r="U49">
        <v>0.42535814</v>
      </c>
      <c r="V49">
        <v>0.41983571400000003</v>
      </c>
      <c r="W49">
        <v>2.0169414E-2</v>
      </c>
      <c r="X49">
        <v>6</v>
      </c>
      <c r="Y49">
        <v>5</v>
      </c>
      <c r="Z49" t="s">
        <v>182</v>
      </c>
      <c r="AA49" t="s">
        <v>183</v>
      </c>
      <c r="AB49" t="s">
        <v>149</v>
      </c>
      <c r="AC49">
        <v>18</v>
      </c>
      <c r="AD49">
        <v>0.61868888899999996</v>
      </c>
      <c r="AE49">
        <v>1</v>
      </c>
      <c r="AG49">
        <v>62</v>
      </c>
      <c r="AH49" t="s">
        <v>53</v>
      </c>
      <c r="AI49">
        <v>12</v>
      </c>
      <c r="AJ49" t="s">
        <v>39</v>
      </c>
      <c r="AK49" t="s">
        <v>40</v>
      </c>
      <c r="AL49" t="s">
        <v>40</v>
      </c>
      <c r="AM49" t="s">
        <v>184</v>
      </c>
    </row>
    <row r="50" spans="1:55" s="2" customFormat="1" x14ac:dyDescent="0.35">
      <c r="A50" s="2" t="s">
        <v>185</v>
      </c>
      <c r="B50" s="2" t="s">
        <v>34</v>
      </c>
      <c r="C50" s="2">
        <v>1.4050715600000001</v>
      </c>
      <c r="D50" s="2">
        <v>-0.99445788300000004</v>
      </c>
      <c r="E50" s="2">
        <v>-0.358458793</v>
      </c>
      <c r="F50" s="2">
        <v>0.358458793</v>
      </c>
      <c r="G50" s="2">
        <v>0.99445788300000004</v>
      </c>
      <c r="H50" s="2">
        <v>-1.4050715600000001</v>
      </c>
      <c r="I50" s="2">
        <v>2.3995294440000001</v>
      </c>
      <c r="J50" s="2">
        <v>1.0466127670000001</v>
      </c>
      <c r="K50" s="2">
        <v>0.28000000000000003</v>
      </c>
      <c r="L50" s="2">
        <v>6</v>
      </c>
      <c r="M50" s="2">
        <v>2</v>
      </c>
      <c r="N50" s="2" t="s">
        <v>47</v>
      </c>
      <c r="O50" s="2">
        <v>3.75</v>
      </c>
      <c r="P50" s="2">
        <v>3</v>
      </c>
      <c r="Q50" s="2">
        <v>3.5</v>
      </c>
      <c r="R50">
        <f t="shared" si="0"/>
        <v>0.25</v>
      </c>
      <c r="S50" s="2">
        <v>0.6875</v>
      </c>
      <c r="T50" s="2">
        <v>0.55827555600000001</v>
      </c>
      <c r="U50" s="2">
        <v>0.52671666699999997</v>
      </c>
      <c r="V50" s="2">
        <v>0.52789565199999999</v>
      </c>
      <c r="W50" s="2">
        <v>3.0379903999999999E-2</v>
      </c>
      <c r="X50" s="2">
        <v>6</v>
      </c>
      <c r="Y50" s="2">
        <v>5</v>
      </c>
      <c r="Z50" s="2" t="s">
        <v>35</v>
      </c>
      <c r="AA50" s="2" t="s">
        <v>186</v>
      </c>
      <c r="AB50" s="2" t="s">
        <v>155</v>
      </c>
      <c r="AC50" s="2">
        <v>18</v>
      </c>
      <c r="AD50" s="2">
        <v>1.026566667</v>
      </c>
      <c r="AE50" s="2">
        <v>1</v>
      </c>
      <c r="AG50" s="2">
        <v>61</v>
      </c>
      <c r="AH50" s="2" t="s">
        <v>38</v>
      </c>
      <c r="AI50" s="2">
        <v>11</v>
      </c>
      <c r="AJ50" s="2" t="s">
        <v>39</v>
      </c>
      <c r="AK50" s="2" t="s">
        <v>77</v>
      </c>
      <c r="AL50" s="2" t="s">
        <v>77</v>
      </c>
    </row>
    <row r="51" spans="1:55" x14ac:dyDescent="0.35">
      <c r="A51" t="s">
        <v>187</v>
      </c>
      <c r="B51" t="s">
        <v>34</v>
      </c>
      <c r="C51">
        <v>1.4050715600000001</v>
      </c>
      <c r="D51">
        <v>-3.09023</v>
      </c>
      <c r="E51">
        <v>1.7506860710000001</v>
      </c>
      <c r="F51">
        <v>-1.7506860710000001</v>
      </c>
      <c r="G51">
        <v>3.09023</v>
      </c>
      <c r="H51">
        <v>-1.4050715600000001</v>
      </c>
      <c r="I51">
        <v>4.4953015599999997</v>
      </c>
      <c r="J51">
        <v>3.1557576319999998</v>
      </c>
      <c r="K51">
        <v>0.88</v>
      </c>
      <c r="L51">
        <v>6</v>
      </c>
      <c r="M51">
        <v>2</v>
      </c>
      <c r="O51">
        <v>3.25</v>
      </c>
      <c r="P51">
        <v>2.5</v>
      </c>
      <c r="Q51">
        <v>2.25</v>
      </c>
      <c r="R51">
        <f t="shared" si="0"/>
        <v>1</v>
      </c>
      <c r="S51">
        <v>0.9375</v>
      </c>
      <c r="T51">
        <v>0.50612765999999998</v>
      </c>
      <c r="U51">
        <v>0.54755416700000004</v>
      </c>
      <c r="V51">
        <v>0.55474130399999999</v>
      </c>
      <c r="W51">
        <v>-4.8613643999999998E-2</v>
      </c>
      <c r="X51">
        <v>6</v>
      </c>
      <c r="Y51">
        <v>5</v>
      </c>
      <c r="Z51" t="s">
        <v>71</v>
      </c>
      <c r="AA51" t="s">
        <v>188</v>
      </c>
      <c r="AB51" t="s">
        <v>189</v>
      </c>
      <c r="AC51">
        <v>18</v>
      </c>
      <c r="AD51">
        <v>0.95411111100000001</v>
      </c>
      <c r="AE51">
        <v>1</v>
      </c>
      <c r="AG51">
        <v>60</v>
      </c>
      <c r="AH51" t="s">
        <v>53</v>
      </c>
      <c r="AI51">
        <v>14</v>
      </c>
      <c r="AJ51" t="s">
        <v>39</v>
      </c>
      <c r="AK51" t="s">
        <v>40</v>
      </c>
      <c r="AL51" t="s">
        <v>40</v>
      </c>
    </row>
    <row r="52" spans="1:55" s="3" customFormat="1" x14ac:dyDescent="0.35">
      <c r="A52" s="3" t="s">
        <v>190</v>
      </c>
      <c r="B52" s="3" t="s">
        <v>34</v>
      </c>
      <c r="C52" s="3">
        <v>0.77219321399999996</v>
      </c>
      <c r="D52" s="3">
        <v>-0.467698799</v>
      </c>
      <c r="E52" s="3">
        <v>-0.841621234</v>
      </c>
      <c r="F52" s="3">
        <v>0.841621234</v>
      </c>
      <c r="G52" s="3">
        <v>0.467698799</v>
      </c>
      <c r="H52" s="3">
        <v>-0.77219321399999996</v>
      </c>
      <c r="I52" s="3">
        <v>1.239892013</v>
      </c>
      <c r="J52" s="3">
        <v>-6.9428018999999994E-2</v>
      </c>
      <c r="K52" s="3">
        <v>-0.02</v>
      </c>
      <c r="L52" s="3">
        <v>6</v>
      </c>
      <c r="M52" s="3">
        <v>1</v>
      </c>
      <c r="O52" s="3">
        <v>2.5</v>
      </c>
      <c r="P52" s="3">
        <v>3.25</v>
      </c>
      <c r="Q52" s="3">
        <v>3.25</v>
      </c>
      <c r="R52">
        <f t="shared" si="0"/>
        <v>-0.75</v>
      </c>
      <c r="S52" s="3">
        <v>0.4375</v>
      </c>
      <c r="T52" s="3">
        <v>0.562047619</v>
      </c>
      <c r="U52" s="3">
        <v>0.48549999999999999</v>
      </c>
      <c r="V52" s="3">
        <v>0.48266060599999999</v>
      </c>
      <c r="W52" s="3">
        <v>7.9387013000000006E-2</v>
      </c>
      <c r="X52" s="3">
        <v>5</v>
      </c>
      <c r="Y52" s="3">
        <v>5</v>
      </c>
      <c r="Z52" s="3" t="s">
        <v>101</v>
      </c>
      <c r="AA52" s="3" t="s">
        <v>60</v>
      </c>
      <c r="AB52" s="3" t="s">
        <v>191</v>
      </c>
      <c r="AC52" s="3">
        <v>18</v>
      </c>
      <c r="AD52" s="3">
        <v>0.698944444</v>
      </c>
      <c r="AE52" s="3">
        <v>2</v>
      </c>
      <c r="AG52" s="3">
        <v>67</v>
      </c>
      <c r="AH52" s="3" t="s">
        <v>38</v>
      </c>
      <c r="AI52" s="3">
        <v>15</v>
      </c>
      <c r="AJ52" s="3" t="s">
        <v>39</v>
      </c>
      <c r="AK52" s="3" t="s">
        <v>40</v>
      </c>
      <c r="AL52" s="3" t="s">
        <v>77</v>
      </c>
    </row>
    <row r="53" spans="1:55" s="2" customFormat="1" x14ac:dyDescent="0.35">
      <c r="A53" s="2" t="s">
        <v>192</v>
      </c>
      <c r="B53" s="2" t="s">
        <v>34</v>
      </c>
      <c r="C53" s="2">
        <v>0.15096921499999999</v>
      </c>
      <c r="D53" s="2">
        <v>-1.7506860710000001</v>
      </c>
      <c r="E53" s="2">
        <v>0.70630256300000005</v>
      </c>
      <c r="F53" s="2">
        <v>-0.70630256300000005</v>
      </c>
      <c r="G53" s="2">
        <v>1.7506860710000001</v>
      </c>
      <c r="H53" s="2">
        <v>-0.15096921499999999</v>
      </c>
      <c r="I53" s="2">
        <v>1.9016552870000001</v>
      </c>
      <c r="J53" s="2">
        <v>0.85727177799999998</v>
      </c>
      <c r="K53" s="2">
        <v>0.32</v>
      </c>
      <c r="L53" s="2">
        <v>0</v>
      </c>
      <c r="M53" s="2">
        <v>2</v>
      </c>
      <c r="N53" s="2" t="s">
        <v>47</v>
      </c>
      <c r="O53" s="2">
        <v>3.25</v>
      </c>
      <c r="P53" s="2">
        <v>3.75</v>
      </c>
      <c r="Q53" s="2">
        <v>3.5</v>
      </c>
      <c r="R53">
        <f t="shared" si="0"/>
        <v>-0.25</v>
      </c>
      <c r="S53" s="2">
        <v>0.5625</v>
      </c>
      <c r="T53" s="2">
        <v>0.47441724099999999</v>
      </c>
      <c r="U53" s="2">
        <v>0.52349565200000003</v>
      </c>
      <c r="V53" s="2">
        <v>0.50160000000000005</v>
      </c>
      <c r="W53" s="2">
        <v>-2.7182759000000001E-2</v>
      </c>
      <c r="X53" s="2">
        <v>5</v>
      </c>
      <c r="Y53" s="2">
        <v>5</v>
      </c>
      <c r="Z53" s="2" t="s">
        <v>193</v>
      </c>
      <c r="AA53" s="2" t="s">
        <v>194</v>
      </c>
      <c r="AB53" s="2" t="s">
        <v>159</v>
      </c>
      <c r="AC53" s="2">
        <v>18</v>
      </c>
      <c r="AD53" s="2">
        <v>0.51230555600000005</v>
      </c>
      <c r="AE53" s="2">
        <v>1</v>
      </c>
      <c r="AG53" s="2">
        <v>62</v>
      </c>
      <c r="AH53" s="2" t="s">
        <v>53</v>
      </c>
      <c r="AI53" s="2">
        <v>15</v>
      </c>
      <c r="AJ53" s="2" t="s">
        <v>39</v>
      </c>
      <c r="AK53" s="2" t="s">
        <v>77</v>
      </c>
      <c r="AL53" s="2" t="s">
        <v>77</v>
      </c>
    </row>
    <row r="54" spans="1:55" x14ac:dyDescent="0.35">
      <c r="A54" t="s">
        <v>195</v>
      </c>
      <c r="B54" t="s">
        <v>34</v>
      </c>
      <c r="C54">
        <v>0.358458793</v>
      </c>
      <c r="D54">
        <v>-3.09023</v>
      </c>
      <c r="E54">
        <v>1.4050715600000001</v>
      </c>
      <c r="F54">
        <v>-1.4050715600000001</v>
      </c>
      <c r="G54">
        <v>3.09023</v>
      </c>
      <c r="H54">
        <v>-0.358458793</v>
      </c>
      <c r="I54">
        <v>3.4486887930000001</v>
      </c>
      <c r="J54">
        <v>1.763530354</v>
      </c>
      <c r="K54">
        <v>0.56000000000000005</v>
      </c>
      <c r="L54">
        <v>6</v>
      </c>
      <c r="M54">
        <v>1</v>
      </c>
      <c r="O54">
        <v>3</v>
      </c>
      <c r="P54">
        <v>2.25</v>
      </c>
      <c r="Q54">
        <v>2.5</v>
      </c>
      <c r="R54">
        <f t="shared" si="0"/>
        <v>0.5</v>
      </c>
      <c r="S54">
        <v>0.75</v>
      </c>
      <c r="T54">
        <v>0.48834565200000002</v>
      </c>
      <c r="U54">
        <v>0.49811086999999998</v>
      </c>
      <c r="V54">
        <v>0.45985500000000001</v>
      </c>
      <c r="W54">
        <v>2.8490652000000002E-2</v>
      </c>
      <c r="X54">
        <v>6</v>
      </c>
      <c r="Y54">
        <v>5</v>
      </c>
      <c r="Z54" t="s">
        <v>35</v>
      </c>
      <c r="AA54" t="s">
        <v>196</v>
      </c>
      <c r="AB54" t="s">
        <v>164</v>
      </c>
      <c r="AC54">
        <v>18</v>
      </c>
      <c r="AD54">
        <v>0.48814444400000001</v>
      </c>
      <c r="AE54">
        <v>2</v>
      </c>
      <c r="AG54">
        <v>67</v>
      </c>
      <c r="AH54" t="s">
        <v>53</v>
      </c>
      <c r="AI54">
        <v>11</v>
      </c>
      <c r="AJ54" t="s">
        <v>39</v>
      </c>
      <c r="AK54" t="s">
        <v>40</v>
      </c>
      <c r="AL54" t="s">
        <v>40</v>
      </c>
    </row>
    <row r="55" spans="1:55" x14ac:dyDescent="0.35">
      <c r="A55" t="s">
        <v>197</v>
      </c>
      <c r="B55" t="s">
        <v>34</v>
      </c>
      <c r="C55">
        <v>1.7506860710000001</v>
      </c>
      <c r="D55">
        <v>-1.7506860710000001</v>
      </c>
      <c r="E55">
        <v>1.1749867919999999</v>
      </c>
      <c r="F55">
        <v>-1.1749867919999999</v>
      </c>
      <c r="G55">
        <v>1.7506860710000001</v>
      </c>
      <c r="H55">
        <v>-1.7506860710000001</v>
      </c>
      <c r="I55">
        <v>3.5013721430000002</v>
      </c>
      <c r="J55">
        <v>2.925672863</v>
      </c>
      <c r="K55">
        <v>0.84</v>
      </c>
      <c r="L55">
        <v>6</v>
      </c>
      <c r="M55">
        <v>2</v>
      </c>
      <c r="O55">
        <v>4</v>
      </c>
      <c r="P55">
        <v>3.25</v>
      </c>
      <c r="Q55">
        <v>3.5</v>
      </c>
      <c r="R55">
        <f t="shared" si="0"/>
        <v>0.5</v>
      </c>
      <c r="S55">
        <v>0.875</v>
      </c>
      <c r="T55">
        <v>0.50450425499999996</v>
      </c>
      <c r="U55">
        <v>0.48193124999999998</v>
      </c>
      <c r="V55">
        <v>0.48499761899999999</v>
      </c>
      <c r="W55">
        <v>1.9506636000000001E-2</v>
      </c>
      <c r="X55">
        <v>6</v>
      </c>
      <c r="Y55">
        <v>5</v>
      </c>
      <c r="Z55" t="s">
        <v>153</v>
      </c>
      <c r="AA55" t="s">
        <v>126</v>
      </c>
      <c r="AB55" t="s">
        <v>198</v>
      </c>
      <c r="AC55">
        <v>18</v>
      </c>
      <c r="AD55">
        <v>0.66387222199999996</v>
      </c>
      <c r="AE55">
        <v>1</v>
      </c>
      <c r="AG55">
        <v>60</v>
      </c>
      <c r="AH55" t="s">
        <v>38</v>
      </c>
      <c r="AI55">
        <v>14</v>
      </c>
      <c r="AJ55" t="s">
        <v>39</v>
      </c>
      <c r="AK55" t="s">
        <v>40</v>
      </c>
      <c r="AL55" t="s">
        <v>40</v>
      </c>
    </row>
    <row r="56" spans="1:55" x14ac:dyDescent="0.35">
      <c r="A56" t="s">
        <v>199</v>
      </c>
      <c r="B56" t="s">
        <v>34</v>
      </c>
      <c r="C56">
        <v>1.1749867919999999</v>
      </c>
      <c r="D56">
        <v>-0.99445788300000004</v>
      </c>
      <c r="E56">
        <v>-5.0153583000000002E-2</v>
      </c>
      <c r="F56">
        <v>5.0153583000000002E-2</v>
      </c>
      <c r="G56">
        <v>0.99445788300000004</v>
      </c>
      <c r="H56">
        <v>-1.1749867919999999</v>
      </c>
      <c r="I56">
        <v>2.1694446749999998</v>
      </c>
      <c r="J56">
        <v>1.1248332089999999</v>
      </c>
      <c r="K56">
        <v>0.36</v>
      </c>
      <c r="L56">
        <v>6</v>
      </c>
      <c r="M56">
        <v>1</v>
      </c>
      <c r="O56">
        <v>3.5</v>
      </c>
      <c r="P56">
        <v>2.5</v>
      </c>
      <c r="Q56">
        <v>2.75</v>
      </c>
      <c r="R56">
        <f t="shared" si="0"/>
        <v>0.75</v>
      </c>
      <c r="S56">
        <v>0.5</v>
      </c>
      <c r="T56">
        <v>0.52733947400000003</v>
      </c>
      <c r="U56">
        <v>0.52037209299999998</v>
      </c>
      <c r="V56">
        <v>0.51442444399999998</v>
      </c>
      <c r="W56">
        <v>1.2915029999999999E-2</v>
      </c>
      <c r="X56">
        <v>6</v>
      </c>
      <c r="Y56">
        <v>5</v>
      </c>
      <c r="Z56" t="s">
        <v>91</v>
      </c>
      <c r="AA56" t="s">
        <v>200</v>
      </c>
      <c r="AB56" t="s">
        <v>201</v>
      </c>
      <c r="AC56">
        <v>18</v>
      </c>
      <c r="AD56">
        <v>0.52482222199999995</v>
      </c>
      <c r="AE56">
        <v>2</v>
      </c>
      <c r="AG56">
        <v>67</v>
      </c>
      <c r="AH56" t="s">
        <v>53</v>
      </c>
      <c r="AI56">
        <v>21</v>
      </c>
      <c r="AJ56" t="s">
        <v>39</v>
      </c>
      <c r="AK56" t="s">
        <v>40</v>
      </c>
      <c r="AL56" t="s">
        <v>40</v>
      </c>
    </row>
    <row r="57" spans="1:55" x14ac:dyDescent="0.35">
      <c r="A57" t="s">
        <v>202</v>
      </c>
      <c r="B57" t="s">
        <v>34</v>
      </c>
      <c r="C57">
        <v>-0.15096921499999999</v>
      </c>
      <c r="D57">
        <v>-1.4050715600000001</v>
      </c>
      <c r="E57">
        <v>0.99445788300000004</v>
      </c>
      <c r="F57">
        <v>-0.99445788300000004</v>
      </c>
      <c r="G57">
        <v>1.4050715600000001</v>
      </c>
      <c r="H57">
        <v>0.15096921499999999</v>
      </c>
      <c r="I57">
        <v>1.254102345</v>
      </c>
      <c r="J57">
        <v>0.843488668</v>
      </c>
      <c r="K57">
        <v>0.28000000000000003</v>
      </c>
      <c r="L57">
        <v>4</v>
      </c>
      <c r="M57">
        <v>2</v>
      </c>
      <c r="O57">
        <v>3.75</v>
      </c>
      <c r="P57">
        <v>3</v>
      </c>
      <c r="Q57">
        <v>3.25</v>
      </c>
      <c r="R57">
        <f t="shared" si="0"/>
        <v>0.5</v>
      </c>
      <c r="S57">
        <v>0.4375</v>
      </c>
      <c r="T57">
        <v>0.48464680900000001</v>
      </c>
      <c r="U57">
        <v>0.48259459500000002</v>
      </c>
      <c r="V57">
        <v>0.514332558</v>
      </c>
      <c r="W57">
        <v>-2.9685749000000001E-2</v>
      </c>
      <c r="X57">
        <v>6</v>
      </c>
      <c r="Y57">
        <v>5</v>
      </c>
      <c r="Z57" t="s">
        <v>98</v>
      </c>
      <c r="AA57" t="s">
        <v>203</v>
      </c>
      <c r="AB57" t="s">
        <v>130</v>
      </c>
      <c r="AC57">
        <v>18</v>
      </c>
      <c r="AD57">
        <v>0.621605556</v>
      </c>
      <c r="AE57">
        <v>1</v>
      </c>
      <c r="AG57">
        <v>61</v>
      </c>
      <c r="AH57" t="s">
        <v>38</v>
      </c>
      <c r="AI57">
        <v>12</v>
      </c>
      <c r="AJ57" t="s">
        <v>39</v>
      </c>
      <c r="AK57" t="s">
        <v>40</v>
      </c>
      <c r="AL57" t="s">
        <v>40</v>
      </c>
    </row>
    <row r="58" spans="1:55" x14ac:dyDescent="0.35">
      <c r="A58" t="s">
        <v>204</v>
      </c>
      <c r="B58" t="s">
        <v>34</v>
      </c>
      <c r="C58">
        <v>0.70630256300000005</v>
      </c>
      <c r="D58">
        <v>-3.09023</v>
      </c>
      <c r="E58">
        <v>-5.0153583000000002E-2</v>
      </c>
      <c r="F58">
        <v>5.0153583000000002E-2</v>
      </c>
      <c r="G58">
        <v>3.09023</v>
      </c>
      <c r="H58">
        <v>-0.70630256300000005</v>
      </c>
      <c r="I58">
        <v>3.796532563</v>
      </c>
      <c r="J58">
        <v>0.65614897900000002</v>
      </c>
      <c r="K58">
        <v>0.24</v>
      </c>
      <c r="L58">
        <v>5</v>
      </c>
      <c r="M58">
        <v>1</v>
      </c>
      <c r="O58">
        <v>3.25</v>
      </c>
      <c r="P58">
        <v>2.5</v>
      </c>
      <c r="Q58">
        <v>2.75</v>
      </c>
      <c r="R58">
        <f t="shared" si="0"/>
        <v>0.5</v>
      </c>
      <c r="S58">
        <v>0.5</v>
      </c>
      <c r="T58">
        <v>0.64895813999999996</v>
      </c>
      <c r="U58">
        <v>0.58005909099999997</v>
      </c>
      <c r="V58">
        <v>0.53123863599999999</v>
      </c>
      <c r="W58">
        <v>0.117719503</v>
      </c>
      <c r="X58">
        <v>1</v>
      </c>
      <c r="Y58">
        <v>5</v>
      </c>
      <c r="Z58" t="s">
        <v>71</v>
      </c>
      <c r="AA58" t="s">
        <v>132</v>
      </c>
      <c r="AB58" t="s">
        <v>155</v>
      </c>
      <c r="AC58">
        <v>18</v>
      </c>
      <c r="AD58">
        <v>0.53233888900000004</v>
      </c>
      <c r="AE58">
        <v>2</v>
      </c>
      <c r="AG58">
        <v>62</v>
      </c>
      <c r="AH58" t="s">
        <v>38</v>
      </c>
      <c r="AI58">
        <v>17</v>
      </c>
      <c r="AJ58" t="s">
        <v>39</v>
      </c>
      <c r="AK58" t="s">
        <v>40</v>
      </c>
      <c r="AL58" t="s">
        <v>40</v>
      </c>
    </row>
    <row r="60" spans="1:55" x14ac:dyDescent="0.35">
      <c r="S60" s="5" t="s">
        <v>46</v>
      </c>
      <c r="AC60" s="5" t="s">
        <v>34</v>
      </c>
      <c r="AJ60" t="s">
        <v>10</v>
      </c>
      <c r="AK60" t="s">
        <v>214</v>
      </c>
    </row>
    <row r="61" spans="1:55" x14ac:dyDescent="0.35">
      <c r="A61" s="5" t="s">
        <v>46</v>
      </c>
      <c r="B61" t="s">
        <v>12</v>
      </c>
      <c r="C61" t="s">
        <v>13</v>
      </c>
      <c r="D61" t="s">
        <v>14</v>
      </c>
      <c r="F61" s="5" t="s">
        <v>34</v>
      </c>
      <c r="G61" t="s">
        <v>12</v>
      </c>
      <c r="H61" t="s">
        <v>13</v>
      </c>
      <c r="I61" t="s">
        <v>14</v>
      </c>
      <c r="K61" t="s">
        <v>46</v>
      </c>
      <c r="L61" t="s">
        <v>15</v>
      </c>
      <c r="N61" t="s">
        <v>34</v>
      </c>
      <c r="O61" t="s">
        <v>15</v>
      </c>
      <c r="S61">
        <v>0.8</v>
      </c>
      <c r="T61">
        <v>0.16</v>
      </c>
      <c r="U61">
        <v>0.48</v>
      </c>
      <c r="V61">
        <v>0.52</v>
      </c>
      <c r="W61">
        <v>0.84</v>
      </c>
      <c r="X61">
        <v>0.2</v>
      </c>
      <c r="Y61" t="s">
        <v>97</v>
      </c>
      <c r="Z61">
        <v>6</v>
      </c>
      <c r="AA61">
        <f>S61-V61</f>
        <v>0.28000000000000003</v>
      </c>
      <c r="AB61" t="s">
        <v>47</v>
      </c>
      <c r="AC61">
        <v>0.84</v>
      </c>
      <c r="AD61">
        <v>0.28000000000000003</v>
      </c>
      <c r="AE61">
        <v>0.52</v>
      </c>
      <c r="AF61">
        <v>0.48</v>
      </c>
      <c r="AG61">
        <v>0.72</v>
      </c>
      <c r="AH61">
        <v>0.16</v>
      </c>
      <c r="AI61" t="s">
        <v>143</v>
      </c>
      <c r="AJ61">
        <f>AC61-AF61</f>
        <v>0.36</v>
      </c>
      <c r="AK61">
        <v>0.56000000000000005</v>
      </c>
      <c r="AL61" t="s">
        <v>47</v>
      </c>
      <c r="AN61" s="2" t="s">
        <v>47</v>
      </c>
      <c r="AO61" s="2"/>
      <c r="AP61" s="2"/>
      <c r="AQ61" s="2"/>
      <c r="AR61" s="2"/>
      <c r="AS61" s="2"/>
      <c r="AT61" s="2"/>
      <c r="AU61" s="2"/>
      <c r="AV61" s="2" t="s">
        <v>47</v>
      </c>
      <c r="AW61" s="2">
        <v>71</v>
      </c>
      <c r="AX61" s="2" t="s">
        <v>38</v>
      </c>
      <c r="AY61" s="2">
        <v>15</v>
      </c>
      <c r="AZ61" s="2" t="s">
        <v>39</v>
      </c>
      <c r="BA61" s="2" t="s">
        <v>134</v>
      </c>
      <c r="BB61" s="2" t="s">
        <v>134</v>
      </c>
      <c r="BC61" s="2"/>
    </row>
    <row r="62" spans="1:55" x14ac:dyDescent="0.35">
      <c r="A62" s="2" t="s">
        <v>47</v>
      </c>
      <c r="B62" s="2"/>
      <c r="C62" s="2"/>
      <c r="D62" s="2"/>
      <c r="F62" s="2" t="s">
        <v>47</v>
      </c>
      <c r="G62" s="2">
        <v>3.5</v>
      </c>
      <c r="H62" s="2">
        <v>4</v>
      </c>
      <c r="I62" s="2">
        <v>3.5</v>
      </c>
      <c r="K62" s="2" t="s">
        <v>47</v>
      </c>
      <c r="L62" s="2"/>
      <c r="N62" s="2" t="s">
        <v>47</v>
      </c>
      <c r="O62" s="2">
        <v>0.625</v>
      </c>
      <c r="S62">
        <v>0.86</v>
      </c>
      <c r="T62">
        <v>0.12</v>
      </c>
      <c r="U62">
        <v>0.64</v>
      </c>
      <c r="V62">
        <v>0.36</v>
      </c>
      <c r="W62">
        <v>0.88</v>
      </c>
      <c r="X62">
        <v>0.14000000000000001</v>
      </c>
      <c r="Y62" t="s">
        <v>104</v>
      </c>
      <c r="Z62">
        <v>1</v>
      </c>
      <c r="AA62">
        <f t="shared" ref="AA62:AA84" si="2">S62-V62</f>
        <v>0.5</v>
      </c>
      <c r="AB62" t="s">
        <v>47</v>
      </c>
      <c r="AC62">
        <v>0.86</v>
      </c>
      <c r="AD62">
        <v>0.2</v>
      </c>
      <c r="AE62">
        <v>0.32</v>
      </c>
      <c r="AF62">
        <v>0.68</v>
      </c>
      <c r="AG62">
        <v>0.8</v>
      </c>
      <c r="AH62">
        <v>0.14000000000000001</v>
      </c>
      <c r="AI62" t="s">
        <v>179</v>
      </c>
      <c r="AJ62">
        <f t="shared" ref="AJ62:AJ85" si="3">AC62-AF62</f>
        <v>0.17999999999999994</v>
      </c>
      <c r="AK62">
        <v>0.66</v>
      </c>
      <c r="AL62" t="s">
        <v>47</v>
      </c>
      <c r="AN62" s="2" t="s">
        <v>47</v>
      </c>
      <c r="AO62" s="2"/>
      <c r="AP62" s="2"/>
      <c r="AQ62" s="2"/>
      <c r="AR62" s="2"/>
      <c r="AS62" s="2"/>
      <c r="AT62" s="2"/>
      <c r="AU62" s="2"/>
      <c r="AV62" s="2" t="s">
        <v>47</v>
      </c>
      <c r="AW62" s="2">
        <v>68</v>
      </c>
      <c r="AX62" s="2" t="s">
        <v>38</v>
      </c>
      <c r="AY62" s="2">
        <v>19</v>
      </c>
      <c r="AZ62" s="2" t="s">
        <v>39</v>
      </c>
      <c r="BA62" s="2" t="s">
        <v>40</v>
      </c>
      <c r="BB62" s="2" t="s">
        <v>40</v>
      </c>
      <c r="BC62" s="2" t="s">
        <v>142</v>
      </c>
    </row>
    <row r="63" spans="1:55" x14ac:dyDescent="0.35">
      <c r="A63" s="2" t="s">
        <v>47</v>
      </c>
      <c r="B63" s="2"/>
      <c r="C63" s="2"/>
      <c r="D63" s="2"/>
      <c r="F63" s="2" t="s">
        <v>47</v>
      </c>
      <c r="G63" s="2"/>
      <c r="H63" s="2"/>
      <c r="I63" s="2"/>
      <c r="K63" s="2" t="s">
        <v>47</v>
      </c>
      <c r="L63" s="2"/>
      <c r="N63" s="2" t="s">
        <v>47</v>
      </c>
      <c r="O63" s="2"/>
      <c r="S63">
        <v>0.86</v>
      </c>
      <c r="T63">
        <v>0.08</v>
      </c>
      <c r="U63">
        <v>0.64</v>
      </c>
      <c r="V63">
        <v>0.36</v>
      </c>
      <c r="W63">
        <v>0.92</v>
      </c>
      <c r="X63">
        <v>0.14000000000000001</v>
      </c>
      <c r="Y63" t="s">
        <v>45</v>
      </c>
      <c r="Z63">
        <v>3</v>
      </c>
      <c r="AA63">
        <f t="shared" si="2"/>
        <v>0.5</v>
      </c>
      <c r="AB63" t="s">
        <v>47</v>
      </c>
      <c r="AC63">
        <v>0.74</v>
      </c>
      <c r="AD63">
        <v>0.08</v>
      </c>
      <c r="AE63">
        <v>0.44</v>
      </c>
      <c r="AF63">
        <v>0.56000000000000005</v>
      </c>
      <c r="AG63">
        <v>0.92</v>
      </c>
      <c r="AH63">
        <v>0.26</v>
      </c>
      <c r="AI63" t="s">
        <v>131</v>
      </c>
      <c r="AJ63">
        <f t="shared" si="3"/>
        <v>0.17999999999999994</v>
      </c>
      <c r="AK63">
        <v>0.66</v>
      </c>
      <c r="AL63" t="s">
        <v>47</v>
      </c>
      <c r="AN63" s="2" t="s">
        <v>47</v>
      </c>
      <c r="AO63" s="2"/>
      <c r="AP63" s="2"/>
      <c r="AQ63" s="2"/>
      <c r="AR63" s="2"/>
      <c r="AS63" s="2"/>
      <c r="AT63" s="2"/>
      <c r="AU63" s="2"/>
      <c r="AV63" s="2" t="s">
        <v>47</v>
      </c>
      <c r="AW63" s="2"/>
      <c r="AX63" s="2"/>
      <c r="AY63" s="2"/>
      <c r="AZ63" s="2"/>
      <c r="BA63" s="2"/>
      <c r="BB63" s="2"/>
      <c r="BC63" s="2"/>
    </row>
    <row r="64" spans="1:55" x14ac:dyDescent="0.35">
      <c r="A64" s="2" t="s">
        <v>47</v>
      </c>
      <c r="B64" s="2">
        <v>2.25</v>
      </c>
      <c r="C64" s="2">
        <v>1.25</v>
      </c>
      <c r="D64" s="2">
        <v>1.5</v>
      </c>
      <c r="F64" s="2" t="s">
        <v>47</v>
      </c>
      <c r="G64" s="2">
        <v>2.25</v>
      </c>
      <c r="H64" s="2">
        <v>2.75</v>
      </c>
      <c r="I64" s="2">
        <v>1.75</v>
      </c>
      <c r="K64" s="2" t="s">
        <v>47</v>
      </c>
      <c r="L64" s="2">
        <v>0.375</v>
      </c>
      <c r="N64" s="2" t="s">
        <v>47</v>
      </c>
      <c r="O64" s="2">
        <v>0.8125</v>
      </c>
      <c r="S64">
        <v>0.88</v>
      </c>
      <c r="T64">
        <v>0.2</v>
      </c>
      <c r="U64">
        <v>0.52</v>
      </c>
      <c r="V64">
        <v>0.48</v>
      </c>
      <c r="W64">
        <v>0.8</v>
      </c>
      <c r="X64">
        <v>0.12</v>
      </c>
      <c r="Y64" t="s">
        <v>48</v>
      </c>
      <c r="Z64">
        <v>2</v>
      </c>
      <c r="AA64">
        <f t="shared" si="2"/>
        <v>0.4</v>
      </c>
      <c r="AB64" t="s">
        <v>47</v>
      </c>
      <c r="AC64">
        <v>0.92</v>
      </c>
      <c r="AD64">
        <v>0.16</v>
      </c>
      <c r="AE64">
        <v>0.36</v>
      </c>
      <c r="AF64">
        <v>0.64</v>
      </c>
      <c r="AG64">
        <v>0.84</v>
      </c>
      <c r="AH64">
        <v>0.08</v>
      </c>
      <c r="AI64" t="s">
        <v>185</v>
      </c>
      <c r="AJ64">
        <f t="shared" si="3"/>
        <v>0.28000000000000003</v>
      </c>
      <c r="AK64">
        <v>0.76</v>
      </c>
      <c r="AL64" t="s">
        <v>47</v>
      </c>
      <c r="AN64" s="2" t="s">
        <v>47</v>
      </c>
      <c r="AO64" s="2"/>
      <c r="AP64" s="2"/>
      <c r="AQ64" s="2"/>
      <c r="AR64" s="2"/>
      <c r="AS64" s="2"/>
      <c r="AT64" s="2"/>
      <c r="AU64" s="2"/>
      <c r="AV64" s="2" t="s">
        <v>47</v>
      </c>
      <c r="AW64" s="2">
        <v>67</v>
      </c>
      <c r="AX64" s="2" t="s">
        <v>38</v>
      </c>
      <c r="AY64" s="2">
        <v>12</v>
      </c>
      <c r="AZ64" s="2" t="s">
        <v>39</v>
      </c>
      <c r="BA64" s="2" t="s">
        <v>77</v>
      </c>
      <c r="BB64" s="2" t="s">
        <v>77</v>
      </c>
      <c r="BC64" s="2"/>
    </row>
    <row r="65" spans="1:55" x14ac:dyDescent="0.35">
      <c r="A65" s="2" t="s">
        <v>47</v>
      </c>
      <c r="B65" s="2">
        <v>3.25</v>
      </c>
      <c r="C65" s="2">
        <v>2.75</v>
      </c>
      <c r="D65" s="2">
        <v>2.75</v>
      </c>
      <c r="F65" s="2" t="s">
        <v>47</v>
      </c>
      <c r="G65" s="2">
        <v>3.25</v>
      </c>
      <c r="H65" s="2">
        <v>3</v>
      </c>
      <c r="I65" s="2">
        <v>3.75</v>
      </c>
      <c r="K65" s="2" t="s">
        <v>47</v>
      </c>
      <c r="L65" s="2">
        <v>0.6875</v>
      </c>
      <c r="N65" s="2" t="s">
        <v>47</v>
      </c>
      <c r="O65" s="2">
        <v>0.625</v>
      </c>
      <c r="S65">
        <v>0.6</v>
      </c>
      <c r="T65">
        <v>0.08</v>
      </c>
      <c r="U65">
        <v>0.88</v>
      </c>
      <c r="V65">
        <v>0.12</v>
      </c>
      <c r="W65">
        <v>0.92</v>
      </c>
      <c r="X65">
        <v>0.4</v>
      </c>
      <c r="Y65" t="s">
        <v>74</v>
      </c>
      <c r="Z65">
        <v>3</v>
      </c>
      <c r="AA65">
        <f t="shared" si="2"/>
        <v>0.48</v>
      </c>
      <c r="AB65" t="s">
        <v>47</v>
      </c>
      <c r="AC65">
        <v>0.8</v>
      </c>
      <c r="AD65">
        <v>0.2</v>
      </c>
      <c r="AE65">
        <v>0.36</v>
      </c>
      <c r="AF65">
        <v>0.64</v>
      </c>
      <c r="AG65">
        <v>0.8</v>
      </c>
      <c r="AH65">
        <v>0.2</v>
      </c>
      <c r="AI65" t="s">
        <v>150</v>
      </c>
      <c r="AJ65">
        <f t="shared" si="3"/>
        <v>0.16000000000000003</v>
      </c>
      <c r="AK65">
        <v>0.6</v>
      </c>
      <c r="AL65" t="s">
        <v>47</v>
      </c>
      <c r="AN65" s="2" t="s">
        <v>47</v>
      </c>
      <c r="AO65" s="2">
        <v>19</v>
      </c>
      <c r="AP65" s="2" t="s">
        <v>38</v>
      </c>
      <c r="AQ65" s="2">
        <v>13</v>
      </c>
      <c r="AR65" s="2" t="s">
        <v>39</v>
      </c>
      <c r="AS65" s="2" t="s">
        <v>77</v>
      </c>
      <c r="AT65" s="2" t="s">
        <v>77</v>
      </c>
      <c r="AU65" s="2"/>
      <c r="AV65" s="2" t="s">
        <v>47</v>
      </c>
      <c r="AW65" s="2">
        <v>65</v>
      </c>
      <c r="AX65" s="2" t="s">
        <v>53</v>
      </c>
      <c r="AY65" s="2">
        <v>10</v>
      </c>
      <c r="AZ65" s="2" t="s">
        <v>39</v>
      </c>
      <c r="BA65" s="2" t="s">
        <v>77</v>
      </c>
      <c r="BB65" s="2" t="s">
        <v>77</v>
      </c>
      <c r="BC65" s="2"/>
    </row>
    <row r="66" spans="1:55" x14ac:dyDescent="0.35">
      <c r="A66" s="2" t="s">
        <v>47</v>
      </c>
      <c r="B66" s="2">
        <v>3.25</v>
      </c>
      <c r="C66" s="2">
        <v>3.25</v>
      </c>
      <c r="D66" s="2">
        <v>2</v>
      </c>
      <c r="F66" s="2" t="s">
        <v>47</v>
      </c>
      <c r="G66" s="2">
        <v>2.5</v>
      </c>
      <c r="H66" s="2">
        <v>2</v>
      </c>
      <c r="I66" s="2">
        <v>2.5</v>
      </c>
      <c r="K66" s="2" t="s">
        <v>47</v>
      </c>
      <c r="L66" s="2">
        <v>0.6875</v>
      </c>
      <c r="N66" s="2" t="s">
        <v>47</v>
      </c>
      <c r="O66" s="2">
        <v>0.625</v>
      </c>
      <c r="S66">
        <v>0.62</v>
      </c>
      <c r="T66">
        <v>0.24</v>
      </c>
      <c r="U66">
        <v>0.44</v>
      </c>
      <c r="V66">
        <v>0.56000000000000005</v>
      </c>
      <c r="W66">
        <v>0.76</v>
      </c>
      <c r="X66">
        <v>0.38</v>
      </c>
      <c r="Y66" s="4" t="s">
        <v>82</v>
      </c>
      <c r="Z66">
        <v>3</v>
      </c>
      <c r="AA66">
        <f t="shared" si="2"/>
        <v>5.9999999999999942E-2</v>
      </c>
      <c r="AB66" t="s">
        <v>47</v>
      </c>
      <c r="AC66">
        <v>0.84</v>
      </c>
      <c r="AD66">
        <v>0.12</v>
      </c>
      <c r="AE66">
        <v>0.44</v>
      </c>
      <c r="AF66">
        <v>0.56000000000000005</v>
      </c>
      <c r="AG66">
        <v>0.88</v>
      </c>
      <c r="AH66">
        <v>0.16</v>
      </c>
      <c r="AI66" t="s">
        <v>169</v>
      </c>
      <c r="AJ66">
        <f t="shared" si="3"/>
        <v>0.27999999999999992</v>
      </c>
      <c r="AK66">
        <v>0.72</v>
      </c>
      <c r="AL66" t="s">
        <v>47</v>
      </c>
      <c r="AN66" s="2" t="s">
        <v>47</v>
      </c>
      <c r="AO66" s="2">
        <v>22</v>
      </c>
      <c r="AP66" s="2" t="s">
        <v>38</v>
      </c>
      <c r="AQ66" s="2">
        <v>19</v>
      </c>
      <c r="AR66" s="2" t="s">
        <v>84</v>
      </c>
      <c r="AS66" s="2" t="s">
        <v>40</v>
      </c>
      <c r="AT66" s="2" t="s">
        <v>40</v>
      </c>
      <c r="AU66" s="2" t="s">
        <v>85</v>
      </c>
      <c r="AV66" s="2" t="s">
        <v>47</v>
      </c>
      <c r="AW66" s="2"/>
      <c r="AX66" s="2"/>
      <c r="AY66" s="2"/>
      <c r="AZ66" s="2"/>
      <c r="BA66" s="2"/>
      <c r="BB66" s="2"/>
      <c r="BC66" s="2"/>
    </row>
    <row r="67" spans="1:55" x14ac:dyDescent="0.35">
      <c r="A67" s="2" t="s">
        <v>47</v>
      </c>
      <c r="B67" s="2">
        <v>3.25</v>
      </c>
      <c r="C67" s="2">
        <v>2.5</v>
      </c>
      <c r="D67" s="2">
        <v>3.5</v>
      </c>
      <c r="F67" s="2" t="s">
        <v>47</v>
      </c>
      <c r="G67" s="2">
        <v>3.5</v>
      </c>
      <c r="H67" s="2">
        <v>2.75</v>
      </c>
      <c r="I67" s="2">
        <v>3</v>
      </c>
      <c r="K67" s="2" t="s">
        <v>47</v>
      </c>
      <c r="L67" s="2">
        <v>0.9375</v>
      </c>
      <c r="N67" s="2" t="s">
        <v>47</v>
      </c>
      <c r="O67" s="2">
        <v>0.5625</v>
      </c>
      <c r="S67">
        <v>0.84</v>
      </c>
      <c r="T67">
        <v>0.04</v>
      </c>
      <c r="U67">
        <v>0.48</v>
      </c>
      <c r="V67">
        <v>0.52</v>
      </c>
      <c r="W67">
        <v>0.96</v>
      </c>
      <c r="X67">
        <v>0.16</v>
      </c>
      <c r="Y67" t="s">
        <v>54</v>
      </c>
      <c r="Z67">
        <v>6</v>
      </c>
      <c r="AA67">
        <f t="shared" si="2"/>
        <v>0.31999999999999995</v>
      </c>
      <c r="AC67">
        <v>0.56000000000000005</v>
      </c>
      <c r="AD67">
        <v>0.04</v>
      </c>
      <c r="AE67">
        <v>0.76</v>
      </c>
      <c r="AF67">
        <v>0.24</v>
      </c>
      <c r="AG67">
        <v>0.96</v>
      </c>
      <c r="AH67">
        <v>0.44</v>
      </c>
      <c r="AI67" t="s">
        <v>192</v>
      </c>
      <c r="AJ67">
        <f t="shared" si="3"/>
        <v>0.32000000000000006</v>
      </c>
      <c r="AK67">
        <v>0.52</v>
      </c>
      <c r="AL67" t="s">
        <v>47</v>
      </c>
      <c r="AN67" s="2" t="s">
        <v>47</v>
      </c>
      <c r="AO67" s="2"/>
      <c r="AP67" s="2"/>
      <c r="AQ67" s="2"/>
      <c r="AR67" s="2"/>
      <c r="AS67" s="2"/>
      <c r="AT67" s="2"/>
      <c r="AU67" s="2"/>
      <c r="AV67" s="2" t="s">
        <v>47</v>
      </c>
      <c r="AW67" s="2"/>
      <c r="AX67" s="2"/>
      <c r="AY67" s="2"/>
      <c r="AZ67" s="2"/>
      <c r="BA67" s="2"/>
      <c r="BB67" s="2"/>
      <c r="BC67" s="2"/>
    </row>
    <row r="68" spans="1:55" x14ac:dyDescent="0.35">
      <c r="A68" s="2" t="s">
        <v>47</v>
      </c>
      <c r="B68" s="2">
        <v>4</v>
      </c>
      <c r="C68" s="2">
        <v>4</v>
      </c>
      <c r="D68" s="2">
        <v>3.75</v>
      </c>
      <c r="F68" s="2" t="s">
        <v>47</v>
      </c>
      <c r="G68" s="2">
        <v>3.5</v>
      </c>
      <c r="H68" s="2">
        <v>4</v>
      </c>
      <c r="I68" s="2">
        <v>3</v>
      </c>
      <c r="K68" s="2" t="s">
        <v>47</v>
      </c>
      <c r="L68" s="2">
        <v>0.9375</v>
      </c>
      <c r="N68" s="2" t="s">
        <v>47</v>
      </c>
      <c r="O68" s="2">
        <v>0.625</v>
      </c>
      <c r="S68">
        <v>0.82</v>
      </c>
      <c r="T68">
        <v>0</v>
      </c>
      <c r="U68">
        <v>0.48</v>
      </c>
      <c r="V68">
        <v>0.52</v>
      </c>
      <c r="W68">
        <v>1</v>
      </c>
      <c r="X68">
        <v>0.18</v>
      </c>
      <c r="Y68" t="s">
        <v>100</v>
      </c>
      <c r="Z68">
        <v>6</v>
      </c>
      <c r="AA68">
        <f t="shared" si="2"/>
        <v>0.29999999999999993</v>
      </c>
      <c r="AC68">
        <v>0.76</v>
      </c>
      <c r="AD68">
        <v>0.32</v>
      </c>
      <c r="AE68">
        <v>0.52</v>
      </c>
      <c r="AF68">
        <v>0.48</v>
      </c>
      <c r="AG68">
        <v>0.68</v>
      </c>
      <c r="AH68">
        <v>0.24</v>
      </c>
      <c r="AI68" t="s">
        <v>156</v>
      </c>
      <c r="AJ68">
        <f t="shared" si="3"/>
        <v>0.28000000000000003</v>
      </c>
      <c r="AK68">
        <v>0.44</v>
      </c>
      <c r="AL68" t="s">
        <v>47</v>
      </c>
      <c r="AN68" s="2" t="s">
        <v>47</v>
      </c>
      <c r="AO68" s="2">
        <v>18</v>
      </c>
      <c r="AP68" s="2" t="s">
        <v>38</v>
      </c>
      <c r="AQ68" s="2">
        <v>12</v>
      </c>
      <c r="AR68" s="2" t="s">
        <v>39</v>
      </c>
      <c r="AS68" s="2" t="s">
        <v>77</v>
      </c>
      <c r="AT68" s="2" t="s">
        <v>77</v>
      </c>
      <c r="AU68" s="2"/>
      <c r="AV68" s="2" t="s">
        <v>47</v>
      </c>
      <c r="AW68" s="2"/>
      <c r="AX68" s="2"/>
      <c r="AY68" s="2"/>
      <c r="AZ68" s="2"/>
      <c r="BA68" s="2"/>
      <c r="BB68" s="2"/>
      <c r="BC68" s="2"/>
    </row>
    <row r="69" spans="1:55" x14ac:dyDescent="0.35">
      <c r="A69" s="2" t="s">
        <v>47</v>
      </c>
      <c r="B69" s="2">
        <v>2.5</v>
      </c>
      <c r="C69" s="2">
        <v>2.75</v>
      </c>
      <c r="D69" s="2">
        <v>2.75</v>
      </c>
      <c r="F69" s="2" t="s">
        <v>47</v>
      </c>
      <c r="G69" s="2">
        <v>3.25</v>
      </c>
      <c r="H69" s="2">
        <v>4</v>
      </c>
      <c r="I69" s="2">
        <v>3</v>
      </c>
      <c r="K69" s="2" t="s">
        <v>47</v>
      </c>
      <c r="L69" s="2">
        <v>0.5625</v>
      </c>
      <c r="N69" s="2" t="s">
        <v>47</v>
      </c>
      <c r="O69" s="2">
        <v>0.75</v>
      </c>
      <c r="S69">
        <v>0.7</v>
      </c>
      <c r="T69">
        <v>0.16</v>
      </c>
      <c r="U69">
        <v>0.64</v>
      </c>
      <c r="V69">
        <v>0.36</v>
      </c>
      <c r="W69">
        <v>0.84</v>
      </c>
      <c r="X69">
        <v>0.3</v>
      </c>
      <c r="Y69" t="s">
        <v>105</v>
      </c>
      <c r="Z69">
        <v>6</v>
      </c>
      <c r="AA69">
        <f t="shared" si="2"/>
        <v>0.33999999999999997</v>
      </c>
      <c r="AC69">
        <v>0.57999999999999996</v>
      </c>
      <c r="AD69">
        <v>0.12</v>
      </c>
      <c r="AE69">
        <v>0.72</v>
      </c>
      <c r="AF69">
        <v>0.28000000000000003</v>
      </c>
      <c r="AG69">
        <v>0.88</v>
      </c>
      <c r="AH69">
        <v>0.42</v>
      </c>
      <c r="AI69" t="s">
        <v>172</v>
      </c>
      <c r="AJ69">
        <f t="shared" si="3"/>
        <v>0.29999999999999993</v>
      </c>
      <c r="AK69">
        <v>0.46</v>
      </c>
      <c r="AN69" s="2" t="s">
        <v>47</v>
      </c>
      <c r="AO69" s="2"/>
      <c r="AP69" s="2"/>
      <c r="AQ69" s="2"/>
      <c r="AR69" s="2"/>
      <c r="AS69" s="2"/>
      <c r="AT69" s="2"/>
      <c r="AU69" s="2"/>
      <c r="AV69" s="2" t="s">
        <v>47</v>
      </c>
      <c r="AW69" s="2">
        <v>71</v>
      </c>
      <c r="AX69" s="2" t="s">
        <v>53</v>
      </c>
      <c r="AY69" s="2">
        <v>14</v>
      </c>
      <c r="AZ69" s="2" t="s">
        <v>39</v>
      </c>
      <c r="BA69" s="2" t="s">
        <v>77</v>
      </c>
      <c r="BB69" s="2" t="s">
        <v>77</v>
      </c>
      <c r="BC69" s="2"/>
    </row>
    <row r="70" spans="1:55" x14ac:dyDescent="0.35">
      <c r="A70" s="2" t="s">
        <v>47</v>
      </c>
      <c r="B70" s="2"/>
      <c r="C70" s="2"/>
      <c r="D70" s="2"/>
      <c r="F70" s="2" t="s">
        <v>47</v>
      </c>
      <c r="G70" s="2">
        <v>3.5</v>
      </c>
      <c r="H70" s="2">
        <v>4</v>
      </c>
      <c r="I70" s="2">
        <v>3.5</v>
      </c>
      <c r="K70" s="2" t="s">
        <v>47</v>
      </c>
      <c r="L70" s="2"/>
      <c r="N70" s="2" t="s">
        <v>47</v>
      </c>
      <c r="O70" s="2">
        <v>0.8125</v>
      </c>
      <c r="S70">
        <v>0.82</v>
      </c>
      <c r="T70">
        <v>0.2</v>
      </c>
      <c r="U70">
        <v>0.32</v>
      </c>
      <c r="V70">
        <v>0.68</v>
      </c>
      <c r="W70">
        <v>0.8</v>
      </c>
      <c r="X70">
        <v>0.18</v>
      </c>
      <c r="Y70" t="s">
        <v>108</v>
      </c>
      <c r="Z70">
        <v>6</v>
      </c>
      <c r="AA70">
        <f t="shared" si="2"/>
        <v>0.1399999999999999</v>
      </c>
      <c r="AC70">
        <v>0.54</v>
      </c>
      <c r="AD70">
        <v>0.08</v>
      </c>
      <c r="AE70">
        <v>0.96</v>
      </c>
      <c r="AF70">
        <v>0.04</v>
      </c>
      <c r="AG70">
        <v>0.92</v>
      </c>
      <c r="AH70">
        <v>0.46</v>
      </c>
      <c r="AI70" t="s">
        <v>174</v>
      </c>
      <c r="AJ70">
        <f t="shared" si="3"/>
        <v>0.5</v>
      </c>
      <c r="AK70">
        <v>0.46</v>
      </c>
      <c r="AN70" s="2" t="s">
        <v>47</v>
      </c>
      <c r="AO70" s="2"/>
      <c r="AP70" s="2"/>
      <c r="AQ70" s="2"/>
      <c r="AR70" s="2"/>
      <c r="AS70" s="2"/>
      <c r="AT70" s="2"/>
      <c r="AU70" s="2"/>
      <c r="AV70" s="2" t="s">
        <v>47</v>
      </c>
      <c r="AW70" s="2">
        <v>61</v>
      </c>
      <c r="AX70" s="2" t="s">
        <v>38</v>
      </c>
      <c r="AY70" s="2">
        <v>14</v>
      </c>
      <c r="AZ70" s="2" t="s">
        <v>39</v>
      </c>
      <c r="BA70" s="2" t="s">
        <v>77</v>
      </c>
      <c r="BB70" s="2" t="s">
        <v>77</v>
      </c>
      <c r="BC70" s="2"/>
    </row>
    <row r="71" spans="1:55" x14ac:dyDescent="0.35">
      <c r="A71" s="2" t="s">
        <v>47</v>
      </c>
      <c r="B71" s="2">
        <v>2</v>
      </c>
      <c r="C71" s="2">
        <v>2.75</v>
      </c>
      <c r="D71" s="2">
        <v>1.75</v>
      </c>
      <c r="F71" s="2" t="s">
        <v>47</v>
      </c>
      <c r="G71" s="2">
        <v>3.75</v>
      </c>
      <c r="H71" s="2">
        <v>3</v>
      </c>
      <c r="I71" s="2">
        <v>3.5</v>
      </c>
      <c r="K71" s="2" t="s">
        <v>47</v>
      </c>
      <c r="L71" s="2">
        <v>0.6875</v>
      </c>
      <c r="N71" s="2" t="s">
        <v>47</v>
      </c>
      <c r="O71" s="2">
        <v>0.6875</v>
      </c>
      <c r="S71">
        <v>0.88</v>
      </c>
      <c r="T71">
        <v>0</v>
      </c>
      <c r="U71">
        <v>0.8</v>
      </c>
      <c r="V71">
        <v>0.2</v>
      </c>
      <c r="W71">
        <v>1</v>
      </c>
      <c r="X71">
        <v>0.12</v>
      </c>
      <c r="Y71" t="s">
        <v>62</v>
      </c>
      <c r="Z71">
        <v>6</v>
      </c>
      <c r="AA71">
        <f t="shared" si="2"/>
        <v>0.67999999999999994</v>
      </c>
      <c r="AC71">
        <v>0.78</v>
      </c>
      <c r="AD71">
        <v>0.52</v>
      </c>
      <c r="AE71">
        <v>0.4</v>
      </c>
      <c r="AF71">
        <v>0.6</v>
      </c>
      <c r="AG71">
        <v>0.48</v>
      </c>
      <c r="AH71">
        <v>0.22</v>
      </c>
      <c r="AI71" t="s">
        <v>176</v>
      </c>
      <c r="AJ71">
        <f t="shared" si="3"/>
        <v>0.18000000000000005</v>
      </c>
      <c r="AK71">
        <v>0.26</v>
      </c>
      <c r="AN71" s="2" t="s">
        <v>47</v>
      </c>
      <c r="AO71" s="2"/>
      <c r="AP71" s="2"/>
      <c r="AQ71" s="2"/>
      <c r="AR71" s="2"/>
      <c r="AS71" s="2"/>
      <c r="AT71" s="2"/>
      <c r="AU71" s="2"/>
      <c r="AV71" s="2" t="s">
        <v>47</v>
      </c>
      <c r="AW71" s="2">
        <v>61</v>
      </c>
      <c r="AX71" s="2" t="s">
        <v>38</v>
      </c>
      <c r="AY71" s="2">
        <v>11</v>
      </c>
      <c r="AZ71" s="2" t="s">
        <v>39</v>
      </c>
      <c r="BA71" s="2" t="s">
        <v>77</v>
      </c>
      <c r="BB71" s="2" t="s">
        <v>77</v>
      </c>
      <c r="BC71" s="2"/>
    </row>
    <row r="72" spans="1:55" x14ac:dyDescent="0.35">
      <c r="A72" s="2" t="s">
        <v>47</v>
      </c>
      <c r="B72" s="2">
        <v>3.75</v>
      </c>
      <c r="C72" s="2">
        <v>4</v>
      </c>
      <c r="D72" s="2">
        <v>3.25</v>
      </c>
      <c r="F72" s="2" t="s">
        <v>47</v>
      </c>
      <c r="G72" s="2">
        <v>3.25</v>
      </c>
      <c r="H72" s="2">
        <v>3.75</v>
      </c>
      <c r="I72" s="2">
        <v>3.5</v>
      </c>
      <c r="K72" s="2" t="s">
        <v>47</v>
      </c>
      <c r="L72" s="2">
        <v>0.6875</v>
      </c>
      <c r="N72" s="2" t="s">
        <v>47</v>
      </c>
      <c r="O72" s="2">
        <v>0.5625</v>
      </c>
      <c r="S72">
        <v>0.82</v>
      </c>
      <c r="T72">
        <v>0.12</v>
      </c>
      <c r="U72">
        <v>0.6</v>
      </c>
      <c r="V72">
        <v>0.4</v>
      </c>
      <c r="W72">
        <v>0.88</v>
      </c>
      <c r="X72">
        <v>0.18</v>
      </c>
      <c r="Y72" t="s">
        <v>33</v>
      </c>
      <c r="Z72">
        <v>6</v>
      </c>
      <c r="AA72">
        <f t="shared" si="2"/>
        <v>0.41999999999999993</v>
      </c>
      <c r="AC72">
        <v>0.96</v>
      </c>
      <c r="AD72">
        <v>0.08</v>
      </c>
      <c r="AE72">
        <v>0.32</v>
      </c>
      <c r="AF72">
        <v>0.68</v>
      </c>
      <c r="AG72">
        <v>0.92</v>
      </c>
      <c r="AH72">
        <v>0.04</v>
      </c>
      <c r="AI72" t="s">
        <v>128</v>
      </c>
      <c r="AJ72">
        <f t="shared" si="3"/>
        <v>0.27999999999999992</v>
      </c>
      <c r="AK72">
        <v>0.88</v>
      </c>
      <c r="AO72">
        <v>18</v>
      </c>
      <c r="AP72" t="s">
        <v>38</v>
      </c>
      <c r="AQ72">
        <v>12</v>
      </c>
      <c r="AR72" t="s">
        <v>39</v>
      </c>
      <c r="AS72" t="s">
        <v>40</v>
      </c>
      <c r="AT72" t="s">
        <v>40</v>
      </c>
      <c r="AV72" s="2" t="s">
        <v>47</v>
      </c>
      <c r="AW72" s="2">
        <v>62</v>
      </c>
      <c r="AX72" s="2" t="s">
        <v>53</v>
      </c>
      <c r="AY72" s="2">
        <v>15</v>
      </c>
      <c r="AZ72" s="2" t="s">
        <v>39</v>
      </c>
      <c r="BA72" s="2" t="s">
        <v>77</v>
      </c>
      <c r="BB72" s="2" t="s">
        <v>77</v>
      </c>
      <c r="BC72" s="2"/>
    </row>
    <row r="73" spans="1:55" x14ac:dyDescent="0.35">
      <c r="B73">
        <v>3.75</v>
      </c>
      <c r="C73">
        <v>2.25</v>
      </c>
      <c r="D73">
        <v>2.75</v>
      </c>
      <c r="G73">
        <v>3.25</v>
      </c>
      <c r="H73">
        <v>2.5</v>
      </c>
      <c r="I73">
        <v>1.75</v>
      </c>
      <c r="L73">
        <v>0.6875</v>
      </c>
      <c r="O73">
        <v>0.625</v>
      </c>
      <c r="S73">
        <v>0.86</v>
      </c>
      <c r="T73">
        <v>0</v>
      </c>
      <c r="U73">
        <v>0.76</v>
      </c>
      <c r="V73">
        <v>0.24</v>
      </c>
      <c r="W73">
        <v>1</v>
      </c>
      <c r="X73">
        <v>0.14000000000000001</v>
      </c>
      <c r="Y73" t="s">
        <v>110</v>
      </c>
      <c r="Z73">
        <v>6</v>
      </c>
      <c r="AA73">
        <f t="shared" si="2"/>
        <v>0.62</v>
      </c>
      <c r="AC73">
        <v>0.76</v>
      </c>
      <c r="AD73">
        <v>0.04</v>
      </c>
      <c r="AE73">
        <v>0.64</v>
      </c>
      <c r="AF73">
        <v>0.36</v>
      </c>
      <c r="AG73">
        <v>0.96</v>
      </c>
      <c r="AH73">
        <v>0.24</v>
      </c>
      <c r="AI73" t="s">
        <v>144</v>
      </c>
      <c r="AJ73">
        <f t="shared" si="3"/>
        <v>0.4</v>
      </c>
      <c r="AK73">
        <v>0.72</v>
      </c>
      <c r="AO73">
        <v>18</v>
      </c>
      <c r="AP73" t="s">
        <v>38</v>
      </c>
      <c r="AQ73">
        <v>14</v>
      </c>
      <c r="AR73" t="s">
        <v>39</v>
      </c>
      <c r="AS73" t="s">
        <v>40</v>
      </c>
      <c r="AT73" t="s">
        <v>40</v>
      </c>
      <c r="AW73">
        <v>70</v>
      </c>
      <c r="AX73" t="s">
        <v>38</v>
      </c>
      <c r="AY73">
        <v>16</v>
      </c>
      <c r="AZ73" t="s">
        <v>39</v>
      </c>
      <c r="BA73" t="s">
        <v>40</v>
      </c>
      <c r="BB73" t="s">
        <v>40</v>
      </c>
    </row>
    <row r="74" spans="1:55" x14ac:dyDescent="0.35">
      <c r="B74">
        <v>3</v>
      </c>
      <c r="C74">
        <v>2</v>
      </c>
      <c r="D74">
        <v>2</v>
      </c>
      <c r="F74" s="3"/>
      <c r="G74" s="3">
        <v>4</v>
      </c>
      <c r="H74" s="3">
        <v>4</v>
      </c>
      <c r="I74" s="3">
        <v>3.25</v>
      </c>
      <c r="L74">
        <v>0.8125</v>
      </c>
      <c r="N74" s="3"/>
      <c r="O74" s="3">
        <v>0.75</v>
      </c>
      <c r="S74">
        <v>0.86</v>
      </c>
      <c r="T74">
        <v>0.04</v>
      </c>
      <c r="U74">
        <v>0.84</v>
      </c>
      <c r="V74">
        <v>0.16</v>
      </c>
      <c r="W74">
        <v>0.96</v>
      </c>
      <c r="X74">
        <v>0.14000000000000001</v>
      </c>
      <c r="Y74" t="s">
        <v>66</v>
      </c>
      <c r="Z74">
        <v>6</v>
      </c>
      <c r="AA74">
        <f t="shared" si="2"/>
        <v>0.7</v>
      </c>
      <c r="AC74">
        <v>0.52</v>
      </c>
      <c r="AD74">
        <v>0.16</v>
      </c>
      <c r="AE74">
        <v>0.88</v>
      </c>
      <c r="AF74">
        <v>0.12</v>
      </c>
      <c r="AG74">
        <v>0.84</v>
      </c>
      <c r="AH74">
        <v>0.48</v>
      </c>
      <c r="AI74" t="s">
        <v>181</v>
      </c>
      <c r="AJ74">
        <f t="shared" si="3"/>
        <v>0.4</v>
      </c>
      <c r="AK74">
        <v>0.36</v>
      </c>
      <c r="AO74">
        <v>24</v>
      </c>
      <c r="AP74" t="s">
        <v>53</v>
      </c>
      <c r="AQ74">
        <v>15</v>
      </c>
      <c r="AR74" t="s">
        <v>39</v>
      </c>
      <c r="AS74" t="s">
        <v>40</v>
      </c>
      <c r="AT74" t="s">
        <v>40</v>
      </c>
      <c r="AV74" s="3"/>
      <c r="AW74" s="3">
        <v>66</v>
      </c>
      <c r="AX74" s="3" t="s">
        <v>38</v>
      </c>
      <c r="AY74" s="3">
        <v>15</v>
      </c>
      <c r="AZ74" s="3" t="s">
        <v>138</v>
      </c>
      <c r="BA74" s="3" t="s">
        <v>40</v>
      </c>
      <c r="BB74" s="3" t="s">
        <v>40</v>
      </c>
      <c r="BC74" s="3" t="s">
        <v>139</v>
      </c>
    </row>
    <row r="75" spans="1:55" x14ac:dyDescent="0.35">
      <c r="B75">
        <v>3.5</v>
      </c>
      <c r="C75">
        <v>3.5</v>
      </c>
      <c r="D75">
        <v>2.5</v>
      </c>
      <c r="G75">
        <v>4</v>
      </c>
      <c r="H75">
        <v>3.25</v>
      </c>
      <c r="I75">
        <v>1.75</v>
      </c>
      <c r="L75">
        <v>0.8125</v>
      </c>
      <c r="O75">
        <v>0.6875</v>
      </c>
      <c r="S75">
        <v>0.9</v>
      </c>
      <c r="T75">
        <v>0.08</v>
      </c>
      <c r="U75">
        <v>0.64</v>
      </c>
      <c r="V75">
        <v>0.36</v>
      </c>
      <c r="W75">
        <v>0.92</v>
      </c>
      <c r="X75">
        <v>0.1</v>
      </c>
      <c r="Y75" t="s">
        <v>116</v>
      </c>
      <c r="Z75">
        <v>6</v>
      </c>
      <c r="AA75">
        <f t="shared" si="2"/>
        <v>0.54</v>
      </c>
      <c r="AC75">
        <v>0.57999999999999996</v>
      </c>
      <c r="AD75">
        <v>0.04</v>
      </c>
      <c r="AE75">
        <v>0.72</v>
      </c>
      <c r="AF75">
        <v>0.28000000000000003</v>
      </c>
      <c r="AG75">
        <v>0.96</v>
      </c>
      <c r="AH75">
        <v>0.42</v>
      </c>
      <c r="AI75" t="s">
        <v>146</v>
      </c>
      <c r="AJ75">
        <f t="shared" si="3"/>
        <v>0.29999999999999993</v>
      </c>
      <c r="AK75">
        <v>0.54</v>
      </c>
      <c r="AO75">
        <v>24</v>
      </c>
      <c r="AP75" t="s">
        <v>53</v>
      </c>
      <c r="AQ75">
        <v>16</v>
      </c>
      <c r="AR75" t="s">
        <v>39</v>
      </c>
      <c r="AS75" t="s">
        <v>40</v>
      </c>
      <c r="AT75" t="s">
        <v>40</v>
      </c>
      <c r="AW75">
        <v>74</v>
      </c>
      <c r="AX75" t="s">
        <v>38</v>
      </c>
      <c r="AY75">
        <v>16</v>
      </c>
      <c r="AZ75" t="s">
        <v>39</v>
      </c>
      <c r="BA75" t="s">
        <v>40</v>
      </c>
      <c r="BB75" t="s">
        <v>40</v>
      </c>
    </row>
    <row r="76" spans="1:55" x14ac:dyDescent="0.35">
      <c r="B76">
        <v>3</v>
      </c>
      <c r="C76">
        <v>2</v>
      </c>
      <c r="D76">
        <v>2.5</v>
      </c>
      <c r="G76">
        <v>3.5</v>
      </c>
      <c r="H76">
        <v>2.75</v>
      </c>
      <c r="I76">
        <v>2.25</v>
      </c>
      <c r="L76">
        <v>0.5625</v>
      </c>
      <c r="O76">
        <v>0.75</v>
      </c>
      <c r="S76">
        <v>0.9</v>
      </c>
      <c r="T76">
        <v>0.08</v>
      </c>
      <c r="U76">
        <v>0.6</v>
      </c>
      <c r="V76">
        <v>0.4</v>
      </c>
      <c r="W76">
        <v>0.92</v>
      </c>
      <c r="X76">
        <v>0.1</v>
      </c>
      <c r="Y76" t="s">
        <v>117</v>
      </c>
      <c r="Z76">
        <v>6</v>
      </c>
      <c r="AA76">
        <f t="shared" si="2"/>
        <v>0.5</v>
      </c>
      <c r="AC76">
        <v>0.92</v>
      </c>
      <c r="AD76">
        <v>0</v>
      </c>
      <c r="AE76">
        <v>0.96</v>
      </c>
      <c r="AF76">
        <v>0.04</v>
      </c>
      <c r="AG76">
        <v>1</v>
      </c>
      <c r="AH76">
        <v>0.08</v>
      </c>
      <c r="AI76" t="s">
        <v>187</v>
      </c>
      <c r="AJ76">
        <f t="shared" si="3"/>
        <v>0.88</v>
      </c>
      <c r="AK76">
        <v>0.92</v>
      </c>
      <c r="AL76" t="s">
        <v>222</v>
      </c>
      <c r="AO76">
        <v>22</v>
      </c>
      <c r="AP76" t="s">
        <v>53</v>
      </c>
      <c r="AQ76">
        <v>15</v>
      </c>
      <c r="AR76" t="s">
        <v>39</v>
      </c>
      <c r="AS76" t="s">
        <v>40</v>
      </c>
      <c r="AT76" t="s">
        <v>40</v>
      </c>
      <c r="AW76">
        <v>65</v>
      </c>
      <c r="AX76" t="s">
        <v>53</v>
      </c>
      <c r="AY76">
        <v>14</v>
      </c>
      <c r="AZ76" t="s">
        <v>39</v>
      </c>
      <c r="BA76" t="s">
        <v>40</v>
      </c>
      <c r="BB76" t="s">
        <v>40</v>
      </c>
    </row>
    <row r="77" spans="1:55" x14ac:dyDescent="0.35">
      <c r="B77">
        <v>3.75</v>
      </c>
      <c r="C77">
        <v>2.5</v>
      </c>
      <c r="D77">
        <v>3.25</v>
      </c>
      <c r="G77">
        <v>2.5</v>
      </c>
      <c r="H77">
        <v>3.25</v>
      </c>
      <c r="I77">
        <v>2.5</v>
      </c>
      <c r="L77">
        <v>0.75</v>
      </c>
      <c r="O77">
        <v>0.6875</v>
      </c>
      <c r="S77">
        <v>0.88</v>
      </c>
      <c r="T77">
        <v>0.24</v>
      </c>
      <c r="U77">
        <v>0.84</v>
      </c>
      <c r="V77">
        <v>0.16</v>
      </c>
      <c r="W77">
        <v>0.76</v>
      </c>
      <c r="X77">
        <v>0.12</v>
      </c>
      <c r="Y77" t="s">
        <v>90</v>
      </c>
      <c r="Z77">
        <v>6</v>
      </c>
      <c r="AA77">
        <f t="shared" si="2"/>
        <v>0.72</v>
      </c>
      <c r="AC77">
        <v>0.78</v>
      </c>
      <c r="AD77">
        <v>0.32</v>
      </c>
      <c r="AE77">
        <v>0.2</v>
      </c>
      <c r="AF77">
        <v>0.8</v>
      </c>
      <c r="AG77">
        <v>0.68</v>
      </c>
      <c r="AH77">
        <v>0.22</v>
      </c>
      <c r="AI77" t="s">
        <v>190</v>
      </c>
      <c r="AJ77">
        <f t="shared" si="3"/>
        <v>-2.0000000000000018E-2</v>
      </c>
      <c r="AK77">
        <v>0.46</v>
      </c>
      <c r="AO77">
        <v>23</v>
      </c>
      <c r="AP77" t="s">
        <v>38</v>
      </c>
      <c r="AQ77">
        <v>15</v>
      </c>
      <c r="AR77" t="s">
        <v>39</v>
      </c>
      <c r="AS77" t="s">
        <v>40</v>
      </c>
      <c r="AT77" t="s">
        <v>40</v>
      </c>
      <c r="AW77">
        <v>86</v>
      </c>
      <c r="AX77" t="s">
        <v>38</v>
      </c>
      <c r="AY77">
        <v>13</v>
      </c>
      <c r="AZ77" t="s">
        <v>39</v>
      </c>
      <c r="BA77" t="s">
        <v>40</v>
      </c>
      <c r="BB77" t="s">
        <v>40</v>
      </c>
    </row>
    <row r="78" spans="1:55" x14ac:dyDescent="0.35">
      <c r="B78">
        <v>3.5</v>
      </c>
      <c r="C78">
        <v>2.75</v>
      </c>
      <c r="D78">
        <v>1</v>
      </c>
      <c r="G78">
        <v>2.5</v>
      </c>
      <c r="H78">
        <v>3.25</v>
      </c>
      <c r="I78">
        <v>2.5</v>
      </c>
      <c r="L78">
        <v>0.9375</v>
      </c>
      <c r="O78">
        <v>0.5625</v>
      </c>
      <c r="S78">
        <v>0.92</v>
      </c>
      <c r="T78">
        <v>0.04</v>
      </c>
      <c r="U78">
        <v>0.36</v>
      </c>
      <c r="V78">
        <v>0.64</v>
      </c>
      <c r="W78">
        <v>0.96</v>
      </c>
      <c r="X78">
        <v>0.08</v>
      </c>
      <c r="Y78" t="s">
        <v>118</v>
      </c>
      <c r="Z78">
        <v>6</v>
      </c>
      <c r="AA78">
        <f t="shared" si="2"/>
        <v>0.28000000000000003</v>
      </c>
      <c r="AC78">
        <v>0.76</v>
      </c>
      <c r="AD78">
        <v>0</v>
      </c>
      <c r="AE78">
        <v>0.48</v>
      </c>
      <c r="AF78">
        <v>0.52</v>
      </c>
      <c r="AG78">
        <v>1</v>
      </c>
      <c r="AH78">
        <v>0.24</v>
      </c>
      <c r="AI78" t="s">
        <v>204</v>
      </c>
      <c r="AJ78">
        <f t="shared" si="3"/>
        <v>0.24</v>
      </c>
      <c r="AK78">
        <v>0.76</v>
      </c>
      <c r="AO78">
        <v>26</v>
      </c>
      <c r="AP78" t="s">
        <v>53</v>
      </c>
      <c r="AQ78">
        <v>16</v>
      </c>
      <c r="AR78" t="s">
        <v>39</v>
      </c>
      <c r="AS78" t="s">
        <v>40</v>
      </c>
      <c r="AT78" t="s">
        <v>40</v>
      </c>
      <c r="AV78" s="3"/>
      <c r="AW78" s="3">
        <v>66</v>
      </c>
      <c r="AX78" s="3" t="s">
        <v>38</v>
      </c>
      <c r="AY78" s="3">
        <v>11</v>
      </c>
      <c r="AZ78" s="3" t="s">
        <v>39</v>
      </c>
      <c r="BA78" s="3" t="s">
        <v>77</v>
      </c>
      <c r="BB78" s="3" t="s">
        <v>40</v>
      </c>
      <c r="BC78" s="3"/>
    </row>
    <row r="79" spans="1:55" x14ac:dyDescent="0.35">
      <c r="B79">
        <v>2</v>
      </c>
      <c r="C79">
        <v>2</v>
      </c>
      <c r="D79">
        <v>1.25</v>
      </c>
      <c r="F79" s="3"/>
      <c r="G79" s="3">
        <v>3</v>
      </c>
      <c r="H79" s="3">
        <v>3</v>
      </c>
      <c r="I79" s="3">
        <v>2.5</v>
      </c>
      <c r="L79">
        <v>0.5625</v>
      </c>
      <c r="N79" s="3"/>
      <c r="O79" s="3">
        <v>0.625</v>
      </c>
      <c r="S79">
        <v>0.84</v>
      </c>
      <c r="T79">
        <v>0.16</v>
      </c>
      <c r="U79">
        <v>0.36</v>
      </c>
      <c r="V79">
        <v>0.64</v>
      </c>
      <c r="W79">
        <v>0.84</v>
      </c>
      <c r="X79">
        <v>0.16</v>
      </c>
      <c r="Y79" t="s">
        <v>41</v>
      </c>
      <c r="Z79">
        <v>5</v>
      </c>
      <c r="AA79">
        <f t="shared" si="2"/>
        <v>0.19999999999999996</v>
      </c>
      <c r="AC79">
        <v>0.86</v>
      </c>
      <c r="AD79">
        <v>0.04</v>
      </c>
      <c r="AE79">
        <v>0.4</v>
      </c>
      <c r="AF79">
        <v>0.6</v>
      </c>
      <c r="AG79">
        <v>0.96</v>
      </c>
      <c r="AH79">
        <v>0.14000000000000001</v>
      </c>
      <c r="AI79" t="s">
        <v>152</v>
      </c>
      <c r="AJ79">
        <f t="shared" si="3"/>
        <v>0.26</v>
      </c>
      <c r="AK79">
        <v>0.82</v>
      </c>
      <c r="AO79">
        <v>22</v>
      </c>
      <c r="AP79" t="s">
        <v>53</v>
      </c>
      <c r="AQ79">
        <v>15</v>
      </c>
      <c r="AR79" t="s">
        <v>39</v>
      </c>
      <c r="AS79" t="s">
        <v>40</v>
      </c>
      <c r="AT79" t="s">
        <v>40</v>
      </c>
      <c r="AW79">
        <v>61</v>
      </c>
      <c r="AX79" t="s">
        <v>38</v>
      </c>
      <c r="AY79">
        <v>12</v>
      </c>
      <c r="AZ79" t="s">
        <v>39</v>
      </c>
      <c r="BA79" t="s">
        <v>40</v>
      </c>
      <c r="BB79" t="s">
        <v>40</v>
      </c>
    </row>
    <row r="80" spans="1:55" x14ac:dyDescent="0.35">
      <c r="B80">
        <v>3.75</v>
      </c>
      <c r="C80">
        <v>3.25</v>
      </c>
      <c r="D80">
        <v>3.25</v>
      </c>
      <c r="G80">
        <v>3.5</v>
      </c>
      <c r="H80">
        <v>3.5</v>
      </c>
      <c r="I80">
        <v>3.25</v>
      </c>
      <c r="L80">
        <v>0.6875</v>
      </c>
      <c r="O80">
        <v>0.625</v>
      </c>
      <c r="S80">
        <v>0.86</v>
      </c>
      <c r="T80">
        <v>0.2</v>
      </c>
      <c r="U80">
        <v>0.6</v>
      </c>
      <c r="V80">
        <v>0.4</v>
      </c>
      <c r="W80">
        <v>0.8</v>
      </c>
      <c r="X80">
        <v>0.14000000000000001</v>
      </c>
      <c r="Y80" t="s">
        <v>122</v>
      </c>
      <c r="Z80">
        <v>6</v>
      </c>
      <c r="AA80">
        <f t="shared" si="2"/>
        <v>0.45999999999999996</v>
      </c>
      <c r="AC80">
        <v>0.76</v>
      </c>
      <c r="AD80">
        <v>0</v>
      </c>
      <c r="AE80">
        <v>0.64</v>
      </c>
      <c r="AF80">
        <v>0.36</v>
      </c>
      <c r="AG80">
        <v>1</v>
      </c>
      <c r="AH80">
        <v>0.24</v>
      </c>
      <c r="AI80" t="s">
        <v>135</v>
      </c>
      <c r="AJ80">
        <f t="shared" si="3"/>
        <v>0.4</v>
      </c>
      <c r="AK80">
        <v>0.76</v>
      </c>
      <c r="AO80">
        <v>23</v>
      </c>
      <c r="AP80" t="s">
        <v>38</v>
      </c>
      <c r="AQ80">
        <v>16</v>
      </c>
      <c r="AR80" t="s">
        <v>39</v>
      </c>
      <c r="AS80" t="s">
        <v>40</v>
      </c>
      <c r="AT80" t="s">
        <v>40</v>
      </c>
      <c r="AV80" s="3"/>
      <c r="AW80" s="3">
        <v>66</v>
      </c>
      <c r="AX80" s="3" t="s">
        <v>38</v>
      </c>
      <c r="AY80" s="3">
        <v>10</v>
      </c>
      <c r="AZ80" s="3" t="s">
        <v>39</v>
      </c>
      <c r="BA80" s="3" t="s">
        <v>40</v>
      </c>
      <c r="BB80" s="3" t="s">
        <v>77</v>
      </c>
      <c r="BC80" s="3" t="s">
        <v>178</v>
      </c>
    </row>
    <row r="81" spans="1:55" x14ac:dyDescent="0.35">
      <c r="B81">
        <v>3.75</v>
      </c>
      <c r="C81">
        <v>2.25</v>
      </c>
      <c r="D81">
        <v>1.75</v>
      </c>
      <c r="F81" s="3"/>
      <c r="G81" s="3">
        <v>3.5</v>
      </c>
      <c r="H81" s="3">
        <v>4</v>
      </c>
      <c r="I81" s="3">
        <v>4</v>
      </c>
      <c r="L81">
        <v>0.9375</v>
      </c>
      <c r="N81" s="3"/>
      <c r="O81" s="3">
        <v>0.4375</v>
      </c>
      <c r="S81">
        <v>0.9</v>
      </c>
      <c r="T81">
        <v>0.16</v>
      </c>
      <c r="U81">
        <v>0.48</v>
      </c>
      <c r="V81">
        <v>0.52</v>
      </c>
      <c r="W81">
        <v>0.84</v>
      </c>
      <c r="X81">
        <v>0.1</v>
      </c>
      <c r="Y81" t="s">
        <v>78</v>
      </c>
      <c r="Z81">
        <v>5</v>
      </c>
      <c r="AA81">
        <f t="shared" si="2"/>
        <v>0.38</v>
      </c>
      <c r="AC81">
        <v>0.64</v>
      </c>
      <c r="AD81">
        <v>0</v>
      </c>
      <c r="AE81">
        <v>0.92</v>
      </c>
      <c r="AF81">
        <v>0.08</v>
      </c>
      <c r="AG81">
        <v>1</v>
      </c>
      <c r="AH81">
        <v>0.36</v>
      </c>
      <c r="AI81" t="s">
        <v>195</v>
      </c>
      <c r="AJ81">
        <f t="shared" si="3"/>
        <v>0.56000000000000005</v>
      </c>
      <c r="AK81">
        <v>0.64</v>
      </c>
      <c r="AO81">
        <v>19</v>
      </c>
      <c r="AP81" t="s">
        <v>38</v>
      </c>
      <c r="AQ81">
        <v>14</v>
      </c>
      <c r="AR81" t="s">
        <v>39</v>
      </c>
      <c r="AS81" t="s">
        <v>40</v>
      </c>
      <c r="AT81" t="s">
        <v>40</v>
      </c>
      <c r="AW81">
        <v>62</v>
      </c>
      <c r="AX81" t="s">
        <v>53</v>
      </c>
      <c r="AY81">
        <v>12</v>
      </c>
      <c r="AZ81" t="s">
        <v>39</v>
      </c>
      <c r="BA81" t="s">
        <v>40</v>
      </c>
      <c r="BB81" t="s">
        <v>40</v>
      </c>
      <c r="BC81" t="s">
        <v>184</v>
      </c>
    </row>
    <row r="82" spans="1:55" x14ac:dyDescent="0.35">
      <c r="B82">
        <v>3</v>
      </c>
      <c r="C82">
        <v>3</v>
      </c>
      <c r="D82">
        <v>2.75</v>
      </c>
      <c r="G82">
        <v>3.75</v>
      </c>
      <c r="H82">
        <v>3</v>
      </c>
      <c r="I82">
        <v>2.75</v>
      </c>
      <c r="L82">
        <v>0.5</v>
      </c>
      <c r="O82">
        <v>0.875</v>
      </c>
      <c r="S82">
        <v>0.82</v>
      </c>
      <c r="T82">
        <v>0.04</v>
      </c>
      <c r="U82">
        <v>0.76</v>
      </c>
      <c r="V82">
        <v>0.24</v>
      </c>
      <c r="W82">
        <v>0.96</v>
      </c>
      <c r="X82">
        <v>0.18</v>
      </c>
      <c r="Y82" t="s">
        <v>125</v>
      </c>
      <c r="Z82">
        <v>9</v>
      </c>
      <c r="AA82">
        <f t="shared" si="2"/>
        <v>0.57999999999999996</v>
      </c>
      <c r="AC82">
        <v>0.96</v>
      </c>
      <c r="AD82">
        <v>0.04</v>
      </c>
      <c r="AE82">
        <v>0.88</v>
      </c>
      <c r="AF82">
        <v>0.12</v>
      </c>
      <c r="AG82">
        <v>0.96</v>
      </c>
      <c r="AH82">
        <v>0.04</v>
      </c>
      <c r="AI82" t="s">
        <v>197</v>
      </c>
      <c r="AJ82">
        <f t="shared" si="3"/>
        <v>0.84</v>
      </c>
      <c r="AK82">
        <v>0.92</v>
      </c>
      <c r="AL82" t="s">
        <v>222</v>
      </c>
      <c r="AO82">
        <v>21</v>
      </c>
      <c r="AP82" t="s">
        <v>53</v>
      </c>
      <c r="AQ82">
        <v>16</v>
      </c>
      <c r="AR82" t="s">
        <v>39</v>
      </c>
      <c r="AS82" t="s">
        <v>40</v>
      </c>
      <c r="AT82" t="s">
        <v>40</v>
      </c>
      <c r="AW82">
        <v>60</v>
      </c>
      <c r="AX82" t="s">
        <v>53</v>
      </c>
      <c r="AY82">
        <v>14</v>
      </c>
      <c r="AZ82" t="s">
        <v>39</v>
      </c>
      <c r="BA82" t="s">
        <v>40</v>
      </c>
      <c r="BB82" t="s">
        <v>40</v>
      </c>
    </row>
    <row r="83" spans="1:55" x14ac:dyDescent="0.35">
      <c r="B83">
        <v>3.75</v>
      </c>
      <c r="C83">
        <v>2.25</v>
      </c>
      <c r="D83">
        <v>2.5</v>
      </c>
      <c r="G83">
        <v>3.25</v>
      </c>
      <c r="H83">
        <v>2.5</v>
      </c>
      <c r="I83">
        <v>2.25</v>
      </c>
      <c r="L83">
        <v>0.875</v>
      </c>
      <c r="O83">
        <v>0.9375</v>
      </c>
      <c r="S83">
        <v>0.98</v>
      </c>
      <c r="T83">
        <v>0.16</v>
      </c>
      <c r="U83">
        <v>0.28000000000000003</v>
      </c>
      <c r="V83">
        <v>0.72</v>
      </c>
      <c r="W83">
        <v>0.84</v>
      </c>
      <c r="X83">
        <v>0.02</v>
      </c>
      <c r="Y83" t="s">
        <v>86</v>
      </c>
      <c r="Z83">
        <v>5</v>
      </c>
      <c r="AA83">
        <f t="shared" si="2"/>
        <v>0.26</v>
      </c>
      <c r="AC83">
        <v>0.9</v>
      </c>
      <c r="AD83">
        <v>0.04</v>
      </c>
      <c r="AE83">
        <v>0.48</v>
      </c>
      <c r="AF83">
        <v>0.52</v>
      </c>
      <c r="AG83">
        <v>0.96</v>
      </c>
      <c r="AH83">
        <v>0.1</v>
      </c>
      <c r="AI83" t="s">
        <v>140</v>
      </c>
      <c r="AJ83">
        <f t="shared" si="3"/>
        <v>0.38</v>
      </c>
      <c r="AK83">
        <v>0.86</v>
      </c>
      <c r="AN83" s="3"/>
      <c r="AO83" s="3">
        <v>23</v>
      </c>
      <c r="AP83" s="3" t="s">
        <v>38</v>
      </c>
      <c r="AQ83" s="3">
        <v>14</v>
      </c>
      <c r="AR83" s="3" t="s">
        <v>39</v>
      </c>
      <c r="AS83" s="3" t="s">
        <v>77</v>
      </c>
      <c r="AT83" s="3" t="s">
        <v>40</v>
      </c>
      <c r="AU83" s="3"/>
      <c r="AV83" s="3"/>
      <c r="AW83" s="3">
        <v>67</v>
      </c>
      <c r="AX83" s="3" t="s">
        <v>38</v>
      </c>
      <c r="AY83" s="3">
        <v>15</v>
      </c>
      <c r="AZ83" s="3" t="s">
        <v>39</v>
      </c>
      <c r="BA83" s="3" t="s">
        <v>40</v>
      </c>
      <c r="BB83" s="3" t="s">
        <v>77</v>
      </c>
      <c r="BC83" s="3"/>
    </row>
    <row r="84" spans="1:55" x14ac:dyDescent="0.35">
      <c r="A84" s="3"/>
      <c r="B84" s="3">
        <v>3</v>
      </c>
      <c r="C84" s="3">
        <v>2.5</v>
      </c>
      <c r="D84" s="3">
        <v>2.5</v>
      </c>
      <c r="F84" s="3"/>
      <c r="G84" s="3">
        <v>2.5</v>
      </c>
      <c r="H84" s="3">
        <v>3.25</v>
      </c>
      <c r="I84" s="3">
        <v>3.25</v>
      </c>
      <c r="K84" s="3"/>
      <c r="L84" s="3">
        <v>0.75</v>
      </c>
      <c r="N84" s="3"/>
      <c r="O84" s="3">
        <v>0.4375</v>
      </c>
      <c r="S84">
        <v>0.9</v>
      </c>
      <c r="T84">
        <v>0.08</v>
      </c>
      <c r="U84">
        <v>0.6</v>
      </c>
      <c r="V84">
        <v>0.4</v>
      </c>
      <c r="W84">
        <v>0.92</v>
      </c>
      <c r="X84">
        <v>0.1</v>
      </c>
      <c r="Y84" t="s">
        <v>49</v>
      </c>
      <c r="Z84">
        <v>6</v>
      </c>
      <c r="AA84">
        <f t="shared" si="2"/>
        <v>0.5</v>
      </c>
      <c r="AC84">
        <v>0.88</v>
      </c>
      <c r="AD84">
        <v>0.16</v>
      </c>
      <c r="AE84">
        <v>0.48</v>
      </c>
      <c r="AF84">
        <v>0.52</v>
      </c>
      <c r="AG84">
        <v>0.84</v>
      </c>
      <c r="AH84">
        <v>0.12</v>
      </c>
      <c r="AI84" t="s">
        <v>199</v>
      </c>
      <c r="AJ84">
        <f t="shared" si="3"/>
        <v>0.36</v>
      </c>
      <c r="AK84">
        <v>0.72</v>
      </c>
      <c r="AN84" s="3"/>
      <c r="AO84" s="3">
        <v>18</v>
      </c>
      <c r="AP84" s="3" t="s">
        <v>53</v>
      </c>
      <c r="AQ84" s="3">
        <v>10</v>
      </c>
      <c r="AR84" s="3" t="s">
        <v>112</v>
      </c>
      <c r="AS84" s="3" t="s">
        <v>40</v>
      </c>
      <c r="AT84" s="3" t="s">
        <v>40</v>
      </c>
      <c r="AU84" s="3" t="s">
        <v>113</v>
      </c>
      <c r="AW84">
        <v>67</v>
      </c>
      <c r="AX84" t="s">
        <v>53</v>
      </c>
      <c r="AY84">
        <v>11</v>
      </c>
      <c r="AZ84" t="s">
        <v>39</v>
      </c>
      <c r="BA84" t="s">
        <v>40</v>
      </c>
      <c r="BB84" t="s">
        <v>40</v>
      </c>
    </row>
    <row r="85" spans="1:55" x14ac:dyDescent="0.35">
      <c r="A85" s="3"/>
      <c r="B85" s="3">
        <v>3.25</v>
      </c>
      <c r="C85" s="3">
        <v>2.75</v>
      </c>
      <c r="D85" s="3">
        <v>3.25</v>
      </c>
      <c r="G85">
        <v>3</v>
      </c>
      <c r="H85">
        <v>2.25</v>
      </c>
      <c r="I85">
        <v>2.5</v>
      </c>
      <c r="K85" s="3"/>
      <c r="L85" s="3">
        <v>0.5625</v>
      </c>
      <c r="O85">
        <v>0.75</v>
      </c>
      <c r="AC85">
        <v>0.44</v>
      </c>
      <c r="AD85">
        <v>0.08</v>
      </c>
      <c r="AE85">
        <v>0.84</v>
      </c>
      <c r="AF85">
        <v>0.16</v>
      </c>
      <c r="AG85">
        <v>0.92</v>
      </c>
      <c r="AH85">
        <v>0.56000000000000005</v>
      </c>
      <c r="AI85" t="s">
        <v>202</v>
      </c>
      <c r="AJ85">
        <f t="shared" si="3"/>
        <v>0.28000000000000003</v>
      </c>
      <c r="AK85">
        <v>0.36</v>
      </c>
      <c r="AO85">
        <v>20</v>
      </c>
      <c r="AP85" t="s">
        <v>38</v>
      </c>
      <c r="AQ85">
        <v>13</v>
      </c>
      <c r="AR85" t="s">
        <v>84</v>
      </c>
      <c r="AS85" t="s">
        <v>40</v>
      </c>
      <c r="AT85" t="s">
        <v>40</v>
      </c>
      <c r="AU85" t="s">
        <v>211</v>
      </c>
      <c r="AW85">
        <v>60</v>
      </c>
      <c r="AX85" t="s">
        <v>38</v>
      </c>
      <c r="AY85">
        <v>14</v>
      </c>
      <c r="AZ85" t="s">
        <v>39</v>
      </c>
      <c r="BA85" t="s">
        <v>40</v>
      </c>
      <c r="BB85" t="s">
        <v>40</v>
      </c>
    </row>
    <row r="86" spans="1:55" x14ac:dyDescent="0.35">
      <c r="B86">
        <v>3.75</v>
      </c>
      <c r="C86">
        <v>2.75</v>
      </c>
      <c r="D86">
        <v>3.5</v>
      </c>
      <c r="G86">
        <v>4</v>
      </c>
      <c r="H86">
        <v>3.25</v>
      </c>
      <c r="I86">
        <v>3.5</v>
      </c>
      <c r="L86">
        <v>0.8125</v>
      </c>
      <c r="O86">
        <v>0.875</v>
      </c>
      <c r="AO86">
        <v>21</v>
      </c>
      <c r="AP86" t="s">
        <v>53</v>
      </c>
      <c r="AQ86">
        <v>15</v>
      </c>
      <c r="AR86" t="s">
        <v>39</v>
      </c>
      <c r="AS86" t="s">
        <v>40</v>
      </c>
      <c r="AT86" t="s">
        <v>40</v>
      </c>
      <c r="AW86">
        <v>67</v>
      </c>
      <c r="AX86" t="s">
        <v>53</v>
      </c>
      <c r="AY86">
        <v>21</v>
      </c>
      <c r="AZ86" t="s">
        <v>39</v>
      </c>
      <c r="BA86" t="s">
        <v>40</v>
      </c>
      <c r="BB86" t="s">
        <v>40</v>
      </c>
    </row>
    <row r="87" spans="1:55" x14ac:dyDescent="0.35">
      <c r="B87">
        <v>2.75</v>
      </c>
      <c r="C87">
        <v>2</v>
      </c>
      <c r="D87">
        <v>2.5</v>
      </c>
      <c r="G87">
        <v>3.5</v>
      </c>
      <c r="H87">
        <v>2.5</v>
      </c>
      <c r="I87">
        <v>2.75</v>
      </c>
      <c r="L87">
        <v>0.4375</v>
      </c>
      <c r="O87">
        <v>0.5</v>
      </c>
      <c r="R87" t="s">
        <v>218</v>
      </c>
      <c r="S87">
        <f>AVERAGE(S67:S84)</f>
        <v>0.86111111111111116</v>
      </c>
      <c r="T87">
        <f t="shared" ref="T87:AA87" si="4">AVERAGE(T67:T84)</f>
        <v>9.9999999999999992E-2</v>
      </c>
      <c r="U87">
        <f t="shared" si="4"/>
        <v>0.57999999999999996</v>
      </c>
      <c r="V87">
        <f t="shared" si="4"/>
        <v>0.42</v>
      </c>
      <c r="W87">
        <f t="shared" si="4"/>
        <v>0.90000000000000013</v>
      </c>
      <c r="X87">
        <f t="shared" si="4"/>
        <v>0.13888888888888892</v>
      </c>
      <c r="Z87">
        <f>_xlfn.T.TEST(S67:S84,U67:U84,2,2)</f>
        <v>3.0299068846307868E-7</v>
      </c>
      <c r="AA87">
        <f t="shared" si="4"/>
        <v>0.44111111111111106</v>
      </c>
      <c r="AC87">
        <f>AVERAGE(AC69:AC86)</f>
        <v>0.74235294117647077</v>
      </c>
      <c r="AD87">
        <f t="shared" ref="AD87:AJ87" si="5">AVERAGE(AD69:AD86)</f>
        <v>0.10117647058823531</v>
      </c>
      <c r="AE87">
        <f t="shared" si="5"/>
        <v>0.64235294117647068</v>
      </c>
      <c r="AF87">
        <f t="shared" si="5"/>
        <v>0.35764705882352943</v>
      </c>
      <c r="AG87">
        <f t="shared" si="5"/>
        <v>0.89882352941176491</v>
      </c>
      <c r="AH87">
        <f t="shared" si="5"/>
        <v>0.25764705882352945</v>
      </c>
      <c r="AJ87">
        <f t="shared" si="5"/>
        <v>0.38470588235294118</v>
      </c>
      <c r="AO87">
        <v>18</v>
      </c>
      <c r="AP87" t="s">
        <v>53</v>
      </c>
      <c r="AQ87">
        <v>12</v>
      </c>
      <c r="AR87" t="s">
        <v>39</v>
      </c>
      <c r="AS87" t="s">
        <v>40</v>
      </c>
      <c r="AT87" t="s">
        <v>40</v>
      </c>
      <c r="AW87">
        <v>61</v>
      </c>
      <c r="AX87" t="s">
        <v>38</v>
      </c>
      <c r="AY87">
        <v>12</v>
      </c>
      <c r="AZ87" t="s">
        <v>39</v>
      </c>
      <c r="BA87" t="s">
        <v>40</v>
      </c>
      <c r="BB87" t="s">
        <v>40</v>
      </c>
    </row>
    <row r="88" spans="1:55" x14ac:dyDescent="0.35">
      <c r="B88">
        <v>3</v>
      </c>
      <c r="C88">
        <v>3</v>
      </c>
      <c r="D88">
        <v>2.75</v>
      </c>
      <c r="G88">
        <v>3.75</v>
      </c>
      <c r="H88">
        <v>3</v>
      </c>
      <c r="I88">
        <v>3.25</v>
      </c>
      <c r="L88">
        <v>0.6875</v>
      </c>
      <c r="O88">
        <v>0.4375</v>
      </c>
      <c r="R88" t="s">
        <v>219</v>
      </c>
      <c r="S88">
        <f>(STDEV(S67:S84)/SQRT(18))*1.96</f>
        <v>2.6979018179536043E-2</v>
      </c>
      <c r="T88">
        <f t="shared" ref="T88:AA88" si="6">(STDEV(T67:T84)/SQRT(18))*1.96</f>
        <v>3.5431974777047182E-2</v>
      </c>
      <c r="U88">
        <f t="shared" si="6"/>
        <v>8.2458358672924795E-2</v>
      </c>
      <c r="V88">
        <f t="shared" si="6"/>
        <v>8.2458358672924684E-2</v>
      </c>
      <c r="W88">
        <f t="shared" si="6"/>
        <v>3.5431974777047168E-2</v>
      </c>
      <c r="X88">
        <f t="shared" si="6"/>
        <v>2.6979018179536039E-2</v>
      </c>
      <c r="Z88">
        <f>_xlfn.T.TEST(AC69:AC85,AE69:AE85,2,2)</f>
        <v>0.16873952878777559</v>
      </c>
      <c r="AA88">
        <f t="shared" si="6"/>
        <v>8.1322192886804687E-2</v>
      </c>
      <c r="AC88">
        <f>(STDEV(AC69:AC86)/SQRT(17))*1.96</f>
        <v>7.817502322388728E-2</v>
      </c>
      <c r="AD88">
        <f t="shared" ref="AD88:AJ88" si="7">(STDEV(AD69:AD86)/SQRT(17))*1.96</f>
        <v>6.4172337172114027E-2</v>
      </c>
      <c r="AE88">
        <f t="shared" si="7"/>
        <v>0.11516722428787189</v>
      </c>
      <c r="AF88">
        <f t="shared" si="7"/>
        <v>0.11516722428787199</v>
      </c>
      <c r="AG88">
        <f t="shared" si="7"/>
        <v>6.4172337172113514E-2</v>
      </c>
      <c r="AH88">
        <f t="shared" si="7"/>
        <v>7.8175023223887558E-2</v>
      </c>
      <c r="AJ88">
        <f t="shared" si="7"/>
        <v>0.10471790942161337</v>
      </c>
      <c r="AO88">
        <v>18</v>
      </c>
      <c r="AP88" t="s">
        <v>53</v>
      </c>
      <c r="AQ88">
        <v>13</v>
      </c>
      <c r="AR88" t="s">
        <v>39</v>
      </c>
      <c r="AS88" t="s">
        <v>40</v>
      </c>
      <c r="AT88" t="s">
        <v>40</v>
      </c>
      <c r="AW88">
        <v>62</v>
      </c>
      <c r="AX88" t="s">
        <v>38</v>
      </c>
      <c r="AY88">
        <v>17</v>
      </c>
      <c r="AZ88" t="s">
        <v>39</v>
      </c>
      <c r="BA88" t="s">
        <v>40</v>
      </c>
      <c r="BB88" t="s">
        <v>40</v>
      </c>
    </row>
    <row r="89" spans="1:55" x14ac:dyDescent="0.35">
      <c r="B89">
        <v>3</v>
      </c>
      <c r="C89">
        <v>3</v>
      </c>
      <c r="D89">
        <v>3.25</v>
      </c>
      <c r="G89">
        <v>3.25</v>
      </c>
      <c r="H89">
        <v>2.5</v>
      </c>
      <c r="I89">
        <v>2.75</v>
      </c>
      <c r="L89">
        <v>0.6875</v>
      </c>
      <c r="O89">
        <v>0.5</v>
      </c>
      <c r="AO89">
        <v>27</v>
      </c>
      <c r="AP89" t="s">
        <v>38</v>
      </c>
      <c r="AQ89">
        <v>13</v>
      </c>
      <c r="AR89" t="s">
        <v>39</v>
      </c>
      <c r="AS89" t="s">
        <v>40</v>
      </c>
      <c r="AT89" t="s">
        <v>40</v>
      </c>
    </row>
    <row r="90" spans="1:55" x14ac:dyDescent="0.35">
      <c r="B90">
        <v>4</v>
      </c>
      <c r="C90">
        <v>3.25</v>
      </c>
      <c r="D90">
        <v>3.25</v>
      </c>
      <c r="L90">
        <v>0.5625</v>
      </c>
      <c r="S90">
        <f>_xlfn.T.TEST(S67:S84,AC69:AC85,2,2)</f>
        <v>6.9389864093470461E-3</v>
      </c>
      <c r="T90">
        <f t="shared" ref="T90:X90" si="8">_xlfn.T.TEST(T67:T84,AD69:AD85,2,2)</f>
        <v>0.97471686927184309</v>
      </c>
      <c r="U90">
        <f>_xlfn.T.TEST(U67:U84,AE69:AE85,2,2)</f>
        <v>0.39038325237877558</v>
      </c>
      <c r="V90">
        <f t="shared" si="8"/>
        <v>0.39038325237877558</v>
      </c>
      <c r="W90">
        <f t="shared" si="8"/>
        <v>0.97471686927184309</v>
      </c>
      <c r="X90">
        <f t="shared" si="8"/>
        <v>6.9389864093469707E-3</v>
      </c>
      <c r="AA90">
        <f>_xlfn.T.TEST(U67:U84,AE69:AE85,2,2)</f>
        <v>0.39038325237877558</v>
      </c>
    </row>
    <row r="91" spans="1:55" x14ac:dyDescent="0.35">
      <c r="AO91">
        <f>AVERAGE(AO61:AO89)</f>
        <v>21.142857142857142</v>
      </c>
      <c r="AP91">
        <f>COUNTIF(AP61:AP89,"Female")</f>
        <v>11</v>
      </c>
      <c r="AQ91">
        <f t="shared" ref="AQ91:AY91" si="9">AVERAGE(AQ61:AQ89)</f>
        <v>14.19047619047619</v>
      </c>
      <c r="AW91">
        <f t="shared" si="9"/>
        <v>66.083333333333329</v>
      </c>
      <c r="AX91">
        <f>COUNTIF(AX61:AX89,"Female")</f>
        <v>16</v>
      </c>
      <c r="AY91">
        <f t="shared" si="9"/>
        <v>13.875</v>
      </c>
    </row>
    <row r="92" spans="1:55" x14ac:dyDescent="0.35">
      <c r="B92">
        <f>AVERAGE(B73:B90)</f>
        <v>3.3055555555555554</v>
      </c>
      <c r="C92">
        <f t="shared" ref="C92:H92" si="10">AVERAGE(C73:C90)</f>
        <v>2.6111111111111112</v>
      </c>
      <c r="D92">
        <f t="shared" si="10"/>
        <v>2.5833333333333335</v>
      </c>
      <c r="G92">
        <f t="shared" si="10"/>
        <v>3.3382352941176472</v>
      </c>
      <c r="H92">
        <f t="shared" si="10"/>
        <v>3.0441176470588234</v>
      </c>
      <c r="I92">
        <f>AVERAGE(I73:I90)</f>
        <v>2.75</v>
      </c>
      <c r="L92">
        <f t="shared" ref="L92:O92" si="11">AVERAGE(L73:L90)</f>
        <v>0.70138888888888884</v>
      </c>
      <c r="O92">
        <f t="shared" si="11"/>
        <v>0.65073529411764708</v>
      </c>
      <c r="S92" t="s">
        <v>215</v>
      </c>
      <c r="T92" t="s">
        <v>216</v>
      </c>
      <c r="U92" t="s">
        <v>217</v>
      </c>
      <c r="AE92" t="s">
        <v>220</v>
      </c>
      <c r="AF92" t="s">
        <v>221</v>
      </c>
      <c r="AO92">
        <f>AVERAGE(AO72:AO90)</f>
        <v>21.388888888888889</v>
      </c>
      <c r="AP92">
        <f>COUNTIF(AP72:AP90,"Female")</f>
        <v>8</v>
      </c>
      <c r="AQ92">
        <f t="shared" ref="AQ92:AW92" si="12">AVERAGE(AQ72:AQ90)</f>
        <v>14.111111111111111</v>
      </c>
      <c r="AW92">
        <f t="shared" si="12"/>
        <v>66</v>
      </c>
      <c r="AX92">
        <f>COUNTIF(AX72:AX90,"Female")</f>
        <v>11</v>
      </c>
      <c r="AY92">
        <f>AVERAGE(AY72:AY90)</f>
        <v>14</v>
      </c>
    </row>
    <row r="93" spans="1:55" x14ac:dyDescent="0.35">
      <c r="B93">
        <f>(STDEV(B73:B90)/SQRT(18))*1.96</f>
        <v>0.23286772717306939</v>
      </c>
      <c r="C93">
        <f t="shared" ref="C93:D93" si="13">(STDEV(C73:C90)/SQRT(18))*1.96</f>
        <v>0.22486823382890336</v>
      </c>
      <c r="D93">
        <f t="shared" si="13"/>
        <v>0.32666666666666672</v>
      </c>
      <c r="G93">
        <f>(STDEV(G73:G90)/SQRT(17))*1.96</f>
        <v>0.24115494882452787</v>
      </c>
      <c r="H93">
        <f t="shared" ref="H93:O93" si="14">(STDEV(H73:H90)/SQRT(17))*1.96</f>
        <v>0.2422291409954733</v>
      </c>
      <c r="I93">
        <f t="shared" si="14"/>
        <v>0.28805509072765517</v>
      </c>
      <c r="L93">
        <f>(STDEV(L73:L90)/SQRT(18))*1.96</f>
        <v>6.8295329248017719E-2</v>
      </c>
      <c r="O93">
        <f t="shared" si="14"/>
        <v>7.579033194339474E-2</v>
      </c>
      <c r="R93" t="s">
        <v>46</v>
      </c>
      <c r="S93">
        <v>0.86111111111111116</v>
      </c>
      <c r="T93">
        <v>0.57999999999999996</v>
      </c>
      <c r="U93">
        <v>0.90000000000000013</v>
      </c>
      <c r="AD93" t="s">
        <v>46</v>
      </c>
      <c r="AE93">
        <v>3.0299068846307868E-7</v>
      </c>
      <c r="AF93">
        <f>_xlfn.T.TEST(W67:W84,U67:U84,2,2)</f>
        <v>4.6232076264300774E-8</v>
      </c>
      <c r="AP93">
        <v>18</v>
      </c>
      <c r="AX93">
        <v>16</v>
      </c>
    </row>
    <row r="94" spans="1:55" x14ac:dyDescent="0.35">
      <c r="R94" t="s">
        <v>219</v>
      </c>
      <c r="S94">
        <v>2.6979018179536043E-2</v>
      </c>
      <c r="T94">
        <v>8.2458358672924795E-2</v>
      </c>
      <c r="U94">
        <v>3.5431974777047168E-2</v>
      </c>
      <c r="AD94" t="s">
        <v>34</v>
      </c>
      <c r="AE94">
        <v>0.16873952878777559</v>
      </c>
      <c r="AF94">
        <f>_xlfn.T.TEST(AG69:AG85,AE69:AE85,2,2)</f>
        <v>5.9072957268929346E-4</v>
      </c>
    </row>
    <row r="95" spans="1:55" x14ac:dyDescent="0.35">
      <c r="R95" t="s">
        <v>34</v>
      </c>
      <c r="S95">
        <v>0.74235294117647077</v>
      </c>
      <c r="T95">
        <v>0.64235294117647068</v>
      </c>
      <c r="U95">
        <v>0.89882352941176491</v>
      </c>
    </row>
    <row r="96" spans="1:55" x14ac:dyDescent="0.35">
      <c r="R96" t="s">
        <v>219</v>
      </c>
      <c r="S96">
        <v>7.817502322388728E-2</v>
      </c>
      <c r="T96">
        <v>0.11516722428787189</v>
      </c>
      <c r="U96">
        <v>6.4172337172113514E-2</v>
      </c>
    </row>
  </sheetData>
  <sortState xmlns:xlrd2="http://schemas.microsoft.com/office/spreadsheetml/2017/richdata2" ref="AV61:BC88">
    <sortCondition ref="AV61:AV8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2015-06-05T18:17:20Z</dcterms:created>
  <dcterms:modified xsi:type="dcterms:W3CDTF">2021-07-19T18:10:55Z</dcterms:modified>
</cp:coreProperties>
</file>