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72" documentId="13_ncr:40009_{2C9B549A-3F7C-4296-A8F6-66C1DA968382}" xr6:coauthVersionLast="46" xr6:coauthVersionMax="46" xr10:uidLastSave="{832542FF-8257-4497-B943-F1909E742908}"/>
  <bookViews>
    <workbookView xWindow="-110" yWindow="-110" windowWidth="22780" windowHeight="14660" xr2:uid="{00000000-000D-0000-FFFF-FFFF00000000}"/>
  </bookViews>
  <sheets>
    <sheet name="Analysis ver2" sheetId="2" r:id="rId1"/>
    <sheet name="Similarity_analysis" sheetId="1" r:id="rId2"/>
  </sheets>
  <calcPr calcId="191029"/>
</workbook>
</file>

<file path=xl/calcChain.xml><?xml version="1.0" encoding="utf-8"?>
<calcChain xmlns="http://schemas.openxmlformats.org/spreadsheetml/2006/main">
  <c r="F18" i="2" l="1"/>
  <c r="J18" i="2"/>
  <c r="D18" i="2"/>
  <c r="K18" i="2"/>
  <c r="C18" i="2"/>
  <c r="L18" i="2"/>
  <c r="A18" i="2"/>
  <c r="W18" i="2"/>
  <c r="Q18" i="2"/>
  <c r="B18" i="2"/>
  <c r="AA18" i="2"/>
  <c r="E18" i="2"/>
  <c r="AB18" i="2"/>
  <c r="N18" i="2"/>
  <c r="M18" i="2"/>
  <c r="T18" i="2"/>
  <c r="O18" i="2"/>
  <c r="R18" i="2"/>
  <c r="I18" i="2"/>
  <c r="AC18" i="2"/>
  <c r="U18" i="2"/>
  <c r="AD18" i="2"/>
  <c r="G18" i="2"/>
  <c r="H18" i="2"/>
  <c r="Z18" i="2"/>
  <c r="P18" i="2"/>
  <c r="X18" i="2"/>
  <c r="S18" i="2"/>
  <c r="Y18" i="2"/>
  <c r="V18" i="2"/>
  <c r="P17" i="2"/>
  <c r="P16" i="2"/>
  <c r="Z17" i="2"/>
  <c r="Z16" i="2"/>
  <c r="AD17" i="2"/>
  <c r="AD16" i="2"/>
  <c r="U17" i="2"/>
  <c r="U16" i="2"/>
  <c r="AC17" i="2"/>
  <c r="AC16" i="2"/>
  <c r="I17" i="2"/>
  <c r="I16" i="2"/>
  <c r="T17" i="2"/>
  <c r="T16" i="2"/>
  <c r="AB16" i="2"/>
  <c r="N16" i="2"/>
  <c r="O17" i="2"/>
  <c r="O16" i="2"/>
  <c r="N17" i="2"/>
  <c r="AB17" i="2"/>
  <c r="E17" i="2"/>
  <c r="E16" i="2"/>
  <c r="AA17" i="2"/>
  <c r="AA16" i="2"/>
  <c r="F17" i="2"/>
  <c r="J17" i="2"/>
  <c r="D17" i="2"/>
  <c r="K17" i="2"/>
  <c r="C17" i="2"/>
  <c r="L17" i="2"/>
  <c r="A17" i="2"/>
  <c r="W17" i="2"/>
  <c r="Q17" i="2"/>
  <c r="B17" i="2"/>
  <c r="M17" i="2"/>
  <c r="R17" i="2"/>
  <c r="G17" i="2"/>
  <c r="H17" i="2"/>
  <c r="X17" i="2"/>
  <c r="S17" i="2"/>
  <c r="Y17" i="2"/>
  <c r="V17" i="2"/>
  <c r="A16" i="2"/>
  <c r="F16" i="2"/>
  <c r="J16" i="2"/>
  <c r="D16" i="2"/>
  <c r="K16" i="2"/>
  <c r="C16" i="2"/>
  <c r="L16" i="2"/>
  <c r="W16" i="2"/>
  <c r="Q16" i="2"/>
  <c r="B16" i="2"/>
  <c r="M16" i="2"/>
  <c r="R16" i="2"/>
  <c r="G16" i="2"/>
  <c r="H16" i="2"/>
  <c r="X16" i="2"/>
  <c r="S16" i="2"/>
  <c r="Y16" i="2"/>
  <c r="V16" i="2"/>
  <c r="S21" i="1"/>
  <c r="S22" i="1" s="1"/>
  <c r="B21" i="1"/>
  <c r="B22" i="1" s="1"/>
  <c r="B19" i="1"/>
  <c r="B20" i="1" s="1"/>
  <c r="X19" i="1"/>
  <c r="X20" i="1" s="1"/>
  <c r="B23" i="1"/>
  <c r="B24" i="1" s="1"/>
  <c r="N23" i="1"/>
  <c r="N24" i="1" s="1"/>
  <c r="N21" i="1"/>
  <c r="N22" i="1" s="1"/>
  <c r="N19" i="1"/>
  <c r="N20" i="1" s="1"/>
  <c r="W23" i="1"/>
  <c r="W24" i="1" s="1"/>
  <c r="W21" i="1"/>
  <c r="W22" i="1" s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<sst xmlns="http://schemas.openxmlformats.org/spreadsheetml/2006/main" count="220" uniqueCount="118">
  <si>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</si>
  <si>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</si>
  <si>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</si>
  <si>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</si>
  <si>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</si>
  <si>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</si>
  <si>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</si>
  <si>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</si>
  <si>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</si>
  <si>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</si>
  <si>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</si>
  <si>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</si>
  <si>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</si>
  <si>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</si>
  <si>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</si>
  <si>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</si>
  <si>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</si>
  <si>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</si>
  <si>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</si>
  <si>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</si>
  <si>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</si>
  <si>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</si>
  <si>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</si>
  <si>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</si>
  <si>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</si>
  <si>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</si>
  <si>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</si>
  <si>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</si>
  <si>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</si>
  <si>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</si>
  <si>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</si>
  <si>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</si>
  <si>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</si>
  <si>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</si>
  <si>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</si>
  <si>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</si>
  <si>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</si>
  <si>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</si>
  <si>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</si>
  <si>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</si>
  <si>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</si>
  <si>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</si>
  <si>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</si>
  <si>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</si>
  <si>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</si>
  <si>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</si>
  <si>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</si>
  <si>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</si>
  <si>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</si>
  <si>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</si>
  <si>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</si>
  <si>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</si>
  <si>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</si>
  <si>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</si>
  <si>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</si>
  <si>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</si>
  <si>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</si>
  <si>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</si>
  <si>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</si>
  <si>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</si>
  <si>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</si>
  <si>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</si>
  <si>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</si>
  <si>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</si>
  <si>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</si>
  <si>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</si>
  <si>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</si>
  <si>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</si>
  <si>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</si>
  <si>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</si>
  <si>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</si>
  <si>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</si>
  <si>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</si>
  <si>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</si>
  <si>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</si>
  <si>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</si>
  <si>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</si>
  <si>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</si>
  <si>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</si>
  <si>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</si>
  <si>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</si>
  <si>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</si>
  <si>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</si>
  <si>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</si>
  <si>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</si>
  <si>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</si>
  <si>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</si>
  <si>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</si>
  <si>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</si>
  <si>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</si>
  <si>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</si>
  <si>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</si>
  <si>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</si>
  <si>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</si>
  <si>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</si>
  <si>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</si>
  <si>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</si>
  <si>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</si>
  <si>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</si>
  <si>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</si>
  <si>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</si>
  <si>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</si>
  <si>
    <t>Baby_E.wav</t>
  </si>
  <si>
    <t>CarStart_E.wav</t>
  </si>
  <si>
    <t>Chick_A.wav</t>
  </si>
  <si>
    <t>Chomp_E.wav</t>
  </si>
  <si>
    <t>Clap_C.wav</t>
  </si>
  <si>
    <t>Coin_E.wav</t>
  </si>
  <si>
    <t>Dog_F.wav</t>
  </si>
  <si>
    <t>Elephant_D.wav</t>
  </si>
  <si>
    <t>Growl_F.wav</t>
  </si>
  <si>
    <t>Test/Lures/Bubbles_B.wav</t>
  </si>
  <si>
    <t>Faucet_C.wav</t>
  </si>
  <si>
    <t>Footsteps_F.wav</t>
  </si>
  <si>
    <t>Growl_H.wav</t>
  </si>
  <si>
    <t>Laugh_F.wav</t>
  </si>
  <si>
    <t>Snore_E.wav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</si>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</sst>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0A11-5D76-4F9C-BECA-3212F55F2377}">
  <dimension ref="A1:AD21"/>
  <sheetViews>
    <sheetView tabSelected="1" workbookViewId="0">
      <selection activeCell="K26" sqref="K26"/>
    </sheetView>
  </sheetViews>
  <sheetFormatPr defaultRowHeight="14.5" x14ac:dyDescent="0.35"/>
  <cols>
    <col min="13" max="13" width="8.7265625" style="7"/>
  </cols>
  <sheetData>
    <row r="1" spans="1:30" s="7" customFormat="1" x14ac:dyDescent="0.35">
      <c r="A1" s="7" t="s">
        <v>91</v>
      </c>
      <c r="B1" s="7" t="s">
        <v>109</v>
      </c>
      <c r="C1" s="7" t="s">
        <v>107</v>
      </c>
      <c r="D1" s="7" t="s">
        <v>105</v>
      </c>
      <c r="E1" s="7" t="s">
        <v>112</v>
      </c>
      <c r="F1" s="7" t="s">
        <v>103</v>
      </c>
      <c r="G1" s="7" t="s">
        <v>24</v>
      </c>
      <c r="H1" s="7" t="s">
        <v>26</v>
      </c>
      <c r="I1" s="11" t="s">
        <v>70</v>
      </c>
      <c r="J1" s="7" t="s">
        <v>104</v>
      </c>
      <c r="K1" s="7" t="s">
        <v>106</v>
      </c>
      <c r="L1" s="7" t="s">
        <v>90</v>
      </c>
      <c r="M1" s="7" t="s">
        <v>15</v>
      </c>
      <c r="N1" s="7" t="s">
        <v>113</v>
      </c>
      <c r="O1" t="s">
        <v>114</v>
      </c>
      <c r="P1" t="s">
        <v>116</v>
      </c>
      <c r="Q1" s="7" t="s">
        <v>92</v>
      </c>
      <c r="R1" s="7" t="s">
        <v>39</v>
      </c>
      <c r="S1" s="7" t="s">
        <v>29</v>
      </c>
      <c r="T1" s="11" t="s">
        <v>110</v>
      </c>
      <c r="U1" s="11" t="s">
        <v>19</v>
      </c>
      <c r="V1" s="7" t="s">
        <v>102</v>
      </c>
      <c r="W1" s="7" t="s">
        <v>108</v>
      </c>
      <c r="X1" s="7" t="s">
        <v>111</v>
      </c>
      <c r="Y1" s="7" t="s">
        <v>97</v>
      </c>
      <c r="Z1" s="11" t="s">
        <v>96</v>
      </c>
      <c r="AA1" s="11" t="s">
        <v>94</v>
      </c>
      <c r="AB1" s="11" t="s">
        <v>95</v>
      </c>
      <c r="AC1" s="7" t="s">
        <v>117</v>
      </c>
      <c r="AD1" t="s">
        <v>115</v>
      </c>
    </row>
    <row r="2" spans="1:30" s="7" customFormat="1" x14ac:dyDescent="0.35">
      <c r="A2" s="7">
        <v>1</v>
      </c>
      <c r="B2" s="7">
        <v>1</v>
      </c>
      <c r="C2" s="7">
        <v>1</v>
      </c>
      <c r="D2" s="7">
        <v>1</v>
      </c>
      <c r="F2" s="7">
        <v>1</v>
      </c>
      <c r="G2" s="7">
        <v>1</v>
      </c>
      <c r="H2" s="7">
        <v>3</v>
      </c>
      <c r="I2" s="7">
        <v>2</v>
      </c>
      <c r="J2" s="7">
        <v>1</v>
      </c>
      <c r="K2" s="7">
        <v>1</v>
      </c>
      <c r="L2" s="7">
        <v>3</v>
      </c>
      <c r="M2" s="7">
        <v>2</v>
      </c>
      <c r="Q2" s="7">
        <v>1</v>
      </c>
      <c r="R2" s="7">
        <v>1</v>
      </c>
      <c r="S2" s="7">
        <v>1</v>
      </c>
      <c r="T2" s="7">
        <v>2</v>
      </c>
      <c r="U2" s="7">
        <v>1</v>
      </c>
      <c r="V2" s="7">
        <v>1</v>
      </c>
      <c r="W2" s="7">
        <v>2</v>
      </c>
      <c r="X2" s="7">
        <v>2</v>
      </c>
      <c r="Y2" s="7">
        <v>2</v>
      </c>
      <c r="Z2" s="7">
        <v>3</v>
      </c>
      <c r="AA2" s="7">
        <v>3</v>
      </c>
      <c r="AB2" s="7">
        <v>2</v>
      </c>
    </row>
    <row r="3" spans="1:30" s="7" customFormat="1" x14ac:dyDescent="0.35">
      <c r="A3" s="7">
        <v>1</v>
      </c>
      <c r="B3" s="7">
        <v>2</v>
      </c>
      <c r="C3" s="7">
        <v>2</v>
      </c>
      <c r="D3" s="7">
        <v>1</v>
      </c>
      <c r="F3" s="7">
        <v>2</v>
      </c>
      <c r="G3" s="7">
        <v>2</v>
      </c>
      <c r="H3" s="7">
        <v>2</v>
      </c>
      <c r="I3" s="7">
        <v>2</v>
      </c>
      <c r="J3" s="7">
        <v>3</v>
      </c>
      <c r="K3" s="7">
        <v>1</v>
      </c>
      <c r="L3" s="7">
        <v>1</v>
      </c>
      <c r="M3" s="7">
        <v>1</v>
      </c>
      <c r="Q3" s="7">
        <v>3</v>
      </c>
      <c r="R3" s="7">
        <v>2</v>
      </c>
      <c r="S3" s="7">
        <v>3</v>
      </c>
      <c r="T3" s="7">
        <v>1</v>
      </c>
      <c r="U3" s="7">
        <v>2</v>
      </c>
      <c r="V3" s="7">
        <v>2</v>
      </c>
      <c r="W3" s="7">
        <v>2</v>
      </c>
      <c r="X3" s="7">
        <v>2</v>
      </c>
      <c r="Y3" s="7">
        <v>3</v>
      </c>
      <c r="Z3" s="7">
        <v>1</v>
      </c>
      <c r="AA3" s="7">
        <v>3</v>
      </c>
      <c r="AB3" s="7">
        <v>3</v>
      </c>
    </row>
    <row r="4" spans="1:30" s="7" customFormat="1" x14ac:dyDescent="0.35">
      <c r="A4" s="7">
        <v>1</v>
      </c>
      <c r="B4" s="7">
        <v>1</v>
      </c>
      <c r="C4" s="7">
        <v>1</v>
      </c>
      <c r="D4" s="7">
        <v>3</v>
      </c>
      <c r="F4" s="7">
        <v>1</v>
      </c>
      <c r="G4" s="7">
        <v>2</v>
      </c>
      <c r="H4" s="7">
        <v>2</v>
      </c>
      <c r="I4" s="7">
        <v>3</v>
      </c>
      <c r="J4" s="7">
        <v>2</v>
      </c>
      <c r="K4" s="7">
        <v>2</v>
      </c>
      <c r="L4" s="7">
        <v>2</v>
      </c>
      <c r="M4" s="7">
        <v>2</v>
      </c>
      <c r="Q4" s="7">
        <v>1</v>
      </c>
      <c r="R4" s="7">
        <v>2</v>
      </c>
      <c r="S4" s="7">
        <v>3</v>
      </c>
      <c r="T4" s="7">
        <v>2</v>
      </c>
      <c r="U4" s="7">
        <v>3</v>
      </c>
      <c r="V4" s="7">
        <v>2</v>
      </c>
      <c r="W4" s="7">
        <v>1</v>
      </c>
      <c r="X4" s="7">
        <v>3</v>
      </c>
      <c r="Y4" s="7">
        <v>2</v>
      </c>
      <c r="Z4" s="7">
        <v>2</v>
      </c>
      <c r="AA4" s="7">
        <v>3</v>
      </c>
      <c r="AB4" s="7">
        <v>2</v>
      </c>
    </row>
    <row r="5" spans="1:30" s="7" customFormat="1" x14ac:dyDescent="0.35">
      <c r="A5" s="7">
        <v>1</v>
      </c>
      <c r="B5" s="7">
        <v>2</v>
      </c>
      <c r="C5" s="7">
        <v>2</v>
      </c>
      <c r="D5" s="7">
        <v>1</v>
      </c>
      <c r="F5" s="7">
        <v>1</v>
      </c>
      <c r="G5" s="7">
        <v>1</v>
      </c>
      <c r="H5" s="7">
        <v>3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Q5" s="7">
        <v>2</v>
      </c>
      <c r="R5" s="7">
        <v>2</v>
      </c>
      <c r="S5" s="7">
        <v>2</v>
      </c>
      <c r="T5" s="7">
        <v>3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2</v>
      </c>
    </row>
    <row r="6" spans="1:30" s="7" customFormat="1" x14ac:dyDescent="0.35">
      <c r="A6" s="7">
        <v>1</v>
      </c>
      <c r="B6" s="7">
        <v>1</v>
      </c>
      <c r="C6" s="7">
        <v>1</v>
      </c>
      <c r="D6" s="7">
        <v>2</v>
      </c>
      <c r="F6" s="7">
        <v>3</v>
      </c>
      <c r="G6" s="7">
        <v>2</v>
      </c>
      <c r="H6" s="7">
        <v>2</v>
      </c>
      <c r="I6" s="7">
        <v>2</v>
      </c>
      <c r="J6" s="7">
        <v>2</v>
      </c>
      <c r="K6" s="7">
        <v>1</v>
      </c>
      <c r="L6" s="7">
        <v>3</v>
      </c>
      <c r="M6" s="7">
        <v>1</v>
      </c>
      <c r="Q6" s="7">
        <v>2</v>
      </c>
      <c r="R6" s="7">
        <v>2</v>
      </c>
      <c r="S6" s="7">
        <v>3</v>
      </c>
      <c r="T6" s="7">
        <v>2</v>
      </c>
      <c r="U6" s="7">
        <v>1</v>
      </c>
      <c r="V6" s="7">
        <v>2</v>
      </c>
      <c r="W6" s="7">
        <v>1</v>
      </c>
      <c r="X6" s="7">
        <v>1</v>
      </c>
      <c r="Y6" s="7">
        <v>2</v>
      </c>
      <c r="Z6" s="7">
        <v>2</v>
      </c>
      <c r="AA6" s="7">
        <v>2</v>
      </c>
      <c r="AB6" s="7">
        <v>3</v>
      </c>
    </row>
    <row r="7" spans="1:30" s="7" customFormat="1" x14ac:dyDescent="0.35"/>
    <row r="8" spans="1:30" s="7" customFormat="1" x14ac:dyDescent="0.35">
      <c r="A8" s="7">
        <v>2</v>
      </c>
      <c r="B8" s="7">
        <v>1</v>
      </c>
      <c r="C8" s="7">
        <v>3</v>
      </c>
      <c r="D8" s="7">
        <v>2</v>
      </c>
      <c r="E8" s="7">
        <v>1</v>
      </c>
      <c r="F8" s="7">
        <v>1</v>
      </c>
      <c r="G8" s="7">
        <v>2</v>
      </c>
      <c r="H8" s="7">
        <v>1</v>
      </c>
      <c r="I8" s="7">
        <v>1</v>
      </c>
      <c r="J8" s="7">
        <v>1</v>
      </c>
      <c r="K8" s="7">
        <v>2</v>
      </c>
      <c r="L8" s="7">
        <v>2</v>
      </c>
      <c r="M8" s="7">
        <v>2</v>
      </c>
      <c r="N8" s="7">
        <v>2</v>
      </c>
      <c r="Q8" s="7">
        <v>3</v>
      </c>
      <c r="R8" s="7">
        <v>2</v>
      </c>
      <c r="S8" s="7">
        <v>1</v>
      </c>
      <c r="T8" s="7">
        <v>2</v>
      </c>
      <c r="U8" s="7">
        <v>2</v>
      </c>
      <c r="V8" s="7">
        <v>1</v>
      </c>
      <c r="W8" s="7">
        <v>2</v>
      </c>
      <c r="X8" s="7">
        <v>2</v>
      </c>
      <c r="Y8" s="7">
        <v>2</v>
      </c>
      <c r="Z8" s="7">
        <v>2</v>
      </c>
    </row>
    <row r="9" spans="1:30" s="7" customFormat="1" x14ac:dyDescent="0.35">
      <c r="A9" s="7">
        <v>1</v>
      </c>
      <c r="B9" s="7">
        <v>2</v>
      </c>
      <c r="C9" s="7">
        <v>1</v>
      </c>
      <c r="D9" s="7">
        <v>3</v>
      </c>
      <c r="E9" s="7">
        <v>2</v>
      </c>
      <c r="F9" s="7">
        <v>2</v>
      </c>
      <c r="G9" s="7">
        <v>2</v>
      </c>
      <c r="H9" s="7">
        <v>1</v>
      </c>
      <c r="I9" s="7">
        <v>1</v>
      </c>
      <c r="J9" s="7">
        <v>2</v>
      </c>
      <c r="K9" s="7">
        <v>2</v>
      </c>
      <c r="L9" s="7">
        <v>1</v>
      </c>
      <c r="M9" s="7">
        <v>3</v>
      </c>
      <c r="N9" s="7">
        <v>2</v>
      </c>
      <c r="Q9" s="7">
        <v>2</v>
      </c>
      <c r="R9" s="7">
        <v>2</v>
      </c>
      <c r="S9" s="7">
        <v>2</v>
      </c>
      <c r="T9" s="7">
        <v>2</v>
      </c>
      <c r="U9" s="7">
        <v>2</v>
      </c>
      <c r="V9" s="7">
        <v>2</v>
      </c>
      <c r="W9" s="7">
        <v>2</v>
      </c>
      <c r="X9" s="7">
        <v>2</v>
      </c>
      <c r="Y9" s="7">
        <v>1</v>
      </c>
      <c r="Z9" s="7">
        <v>3</v>
      </c>
    </row>
    <row r="10" spans="1:30" s="7" customFormat="1" x14ac:dyDescent="0.35">
      <c r="A10" s="7">
        <v>2</v>
      </c>
      <c r="B10" s="7">
        <v>1</v>
      </c>
      <c r="C10" s="7">
        <v>2</v>
      </c>
      <c r="D10" s="7">
        <v>1</v>
      </c>
      <c r="E10" s="7">
        <v>3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2</v>
      </c>
      <c r="L10" s="7">
        <v>1</v>
      </c>
      <c r="M10" s="7">
        <v>2</v>
      </c>
      <c r="N10" s="7">
        <v>3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7">
        <v>2</v>
      </c>
      <c r="X10" s="7">
        <v>3</v>
      </c>
      <c r="Y10" s="7">
        <v>2</v>
      </c>
      <c r="Z10" s="7">
        <v>2</v>
      </c>
    </row>
    <row r="11" spans="1:30" s="7" customFormat="1" x14ac:dyDescent="0.35"/>
    <row r="12" spans="1:3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3</v>
      </c>
      <c r="G12">
        <v>1</v>
      </c>
      <c r="H12">
        <v>1</v>
      </c>
      <c r="J12">
        <v>2</v>
      </c>
      <c r="K12">
        <v>1</v>
      </c>
      <c r="L12">
        <v>1</v>
      </c>
      <c r="M12">
        <v>1</v>
      </c>
      <c r="N12">
        <v>1</v>
      </c>
      <c r="O12">
        <v>3</v>
      </c>
      <c r="P12">
        <v>1</v>
      </c>
      <c r="Q12">
        <v>3</v>
      </c>
      <c r="R12">
        <v>1</v>
      </c>
      <c r="S12">
        <v>1</v>
      </c>
      <c r="V12">
        <v>3</v>
      </c>
      <c r="W12">
        <v>3</v>
      </c>
      <c r="X12">
        <v>1</v>
      </c>
      <c r="Y12">
        <v>1</v>
      </c>
      <c r="AC12">
        <v>3</v>
      </c>
      <c r="AD12">
        <v>3</v>
      </c>
    </row>
    <row r="13" spans="1:30" x14ac:dyDescent="0.35">
      <c r="A13">
        <v>1</v>
      </c>
      <c r="B13">
        <v>1</v>
      </c>
      <c r="C13">
        <v>1</v>
      </c>
      <c r="D13">
        <v>2</v>
      </c>
      <c r="E13">
        <v>1</v>
      </c>
      <c r="F13">
        <v>2</v>
      </c>
      <c r="G13">
        <v>1</v>
      </c>
      <c r="H13">
        <v>1</v>
      </c>
      <c r="J13">
        <v>1</v>
      </c>
      <c r="K13">
        <v>2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2</v>
      </c>
      <c r="V13">
        <v>2</v>
      </c>
      <c r="W13">
        <v>2</v>
      </c>
      <c r="X13">
        <v>3</v>
      </c>
      <c r="Y13">
        <v>2</v>
      </c>
      <c r="AC13">
        <v>2</v>
      </c>
      <c r="AD13">
        <v>2</v>
      </c>
    </row>
    <row r="14" spans="1:30" x14ac:dyDescent="0.35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J14">
        <v>1</v>
      </c>
      <c r="K14">
        <v>2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2</v>
      </c>
      <c r="S14">
        <v>3</v>
      </c>
      <c r="V14">
        <v>2</v>
      </c>
      <c r="W14">
        <v>3</v>
      </c>
      <c r="X14">
        <v>3</v>
      </c>
      <c r="Y14">
        <v>2</v>
      </c>
      <c r="AC14">
        <v>3</v>
      </c>
      <c r="AD14">
        <v>2</v>
      </c>
    </row>
    <row r="15" spans="1:30" x14ac:dyDescent="0.35">
      <c r="M15"/>
    </row>
    <row r="16" spans="1:30" x14ac:dyDescent="0.35">
      <c r="A16" s="4">
        <f>COUNTIF(A2:A14,1)/11</f>
        <v>0.81818181818181823</v>
      </c>
      <c r="B16" s="4">
        <f>COUNTIF(B2:B14,1)/11</f>
        <v>0.72727272727272729</v>
      </c>
      <c r="C16" s="4">
        <f>COUNTIF(C2:C14,1)/11</f>
        <v>0.63636363636363635</v>
      </c>
      <c r="D16" s="4">
        <f>COUNTIF(D2:D14,1)/11</f>
        <v>0.54545454545454541</v>
      </c>
      <c r="E16" s="4">
        <f>COUNTIF(E2:E14,1)/6</f>
        <v>0.5</v>
      </c>
      <c r="F16" s="4">
        <f>COUNTIF(F2:F14,1)/11</f>
        <v>0.45454545454545453</v>
      </c>
      <c r="G16" s="4">
        <f>COUNTIF(G2:G14,1)/11</f>
        <v>0.45454545454545453</v>
      </c>
      <c r="H16" s="4">
        <f>COUNTIF(H2:H14,1)/11</f>
        <v>0.45454545454545453</v>
      </c>
      <c r="I16" s="4">
        <f>COUNTIF(I2:I14,1)/8</f>
        <v>0.375</v>
      </c>
      <c r="J16" s="4">
        <f>COUNTIF(J2:J14,1)/11</f>
        <v>0.36363636363636365</v>
      </c>
      <c r="K16" s="4">
        <f>COUNTIF(K2:K14,1)/11</f>
        <v>0.36363636363636365</v>
      </c>
      <c r="L16" s="4">
        <f>COUNTIF(L2:L14,1)/11</f>
        <v>0.36363636363636365</v>
      </c>
      <c r="M16" s="4">
        <f>COUNTIF(M2:M14,1)/11</f>
        <v>0.36363636363636365</v>
      </c>
      <c r="N16" s="4">
        <f>COUNTIF(N2:N14,3)/6</f>
        <v>0.33333333333333331</v>
      </c>
      <c r="O16" s="4">
        <f>COUNTIF(O2:O14,1)/3</f>
        <v>0.33333333333333331</v>
      </c>
      <c r="P16" s="4">
        <f>COUNTIF(P2:P14,1)/3</f>
        <v>0.33333333333333331</v>
      </c>
      <c r="Q16" s="4">
        <f>COUNTIF(Q2:Q14,1)/11</f>
        <v>0.27272727272727271</v>
      </c>
      <c r="R16" s="4">
        <f>COUNTIF(R2:R14,1)/11</f>
        <v>0.27272727272727271</v>
      </c>
      <c r="S16" s="4">
        <f>COUNTIF(S2:S14,1)/11</f>
        <v>0.27272727272727271</v>
      </c>
      <c r="T16" s="4">
        <f>COUNTIF(T2:T14,1)/8</f>
        <v>0.25</v>
      </c>
      <c r="U16" s="4">
        <f>COUNTIF(U2:U14,1)/8</f>
        <v>0.25</v>
      </c>
      <c r="V16" s="4">
        <f>COUNTIF(V2:V14,1)/11</f>
        <v>0.18181818181818182</v>
      </c>
      <c r="W16" s="4">
        <f>COUNTIF(W2:W14,1)/11</f>
        <v>0.18181818181818182</v>
      </c>
      <c r="X16" s="4">
        <f>COUNTIF(X2:X14,1)/11</f>
        <v>0.18181818181818182</v>
      </c>
      <c r="Y16" s="4">
        <f>COUNTIF(Y2:Y14,1)/11</f>
        <v>0.18181818181818182</v>
      </c>
      <c r="Z16" s="4">
        <f>COUNTIF(Z2:Z14,1)/8</f>
        <v>0.125</v>
      </c>
      <c r="AA16" s="4">
        <f>COUNTIF(AA2:AA14,1)/5</f>
        <v>0</v>
      </c>
      <c r="AB16" s="4">
        <f>COUNTIF(AB2:AB14,1)/5</f>
        <v>0</v>
      </c>
      <c r="AC16" s="4">
        <f>COUNTIF(AC2:AC14,1)/3</f>
        <v>0</v>
      </c>
      <c r="AD16" s="4">
        <f>COUNTIF(AD2:AD14,1)/3</f>
        <v>0</v>
      </c>
    </row>
    <row r="17" spans="1:30" x14ac:dyDescent="0.35">
      <c r="A17" s="4">
        <f>COUNTIF(A2:A14,3)/11</f>
        <v>0</v>
      </c>
      <c r="B17" s="4">
        <f>COUNTIF(B2:B14,3)/11</f>
        <v>0</v>
      </c>
      <c r="C17" s="4">
        <f>COUNTIF(C2:C14,3)/11</f>
        <v>9.0909090909090912E-2</v>
      </c>
      <c r="D17" s="4">
        <f>COUNTIF(D2:D14,3)/11</f>
        <v>0.18181818181818182</v>
      </c>
      <c r="E17" s="4">
        <f>COUNTIF(E2:E14,3)/6</f>
        <v>0.16666666666666666</v>
      </c>
      <c r="F17" s="4">
        <f>COUNTIF(F2:F14,3)/11</f>
        <v>0.18181818181818182</v>
      </c>
      <c r="G17" s="4">
        <f>COUNTIF(G2:G14,3)/11</f>
        <v>0</v>
      </c>
      <c r="H17" s="4">
        <f>COUNTIF(H2:H14,3)/11</f>
        <v>0.18181818181818182</v>
      </c>
      <c r="I17" s="4">
        <f>COUNTIF(I2:I14,3)/8</f>
        <v>0.125</v>
      </c>
      <c r="J17" s="4">
        <f>COUNTIF(J2:J14,3)/11</f>
        <v>9.0909090909090912E-2</v>
      </c>
      <c r="K17" s="4">
        <f>COUNTIF(K2:K14,3)/11</f>
        <v>0</v>
      </c>
      <c r="L17" s="4">
        <f>COUNTIF(L2:L14,3)/11</f>
        <v>0.18181818181818182</v>
      </c>
      <c r="M17" s="4">
        <f>COUNTIF(M2:M14,3)/11</f>
        <v>0.18181818181818182</v>
      </c>
      <c r="N17" s="4">
        <f>COUNTIF(N3:N15,1)/6</f>
        <v>0.33333333333333331</v>
      </c>
      <c r="O17" s="4">
        <f>COUNTIF(O2:O14,3)/3</f>
        <v>0.33333333333333331</v>
      </c>
      <c r="P17" s="4">
        <f>COUNTIF(P2:P14,3)/3</f>
        <v>0</v>
      </c>
      <c r="Q17" s="4">
        <f>COUNTIF(Q2:Q14,3)/11</f>
        <v>0.36363636363636365</v>
      </c>
      <c r="R17" s="4">
        <f>COUNTIF(R2:R14,3)/11</f>
        <v>0</v>
      </c>
      <c r="S17" s="4">
        <f>COUNTIF(S2:S14,3)/11</f>
        <v>0.36363636363636365</v>
      </c>
      <c r="T17" s="4">
        <f>COUNTIF(T2:T14,3)/8</f>
        <v>0.125</v>
      </c>
      <c r="U17" s="4">
        <f>COUNTIF(U2:U14,3)/8</f>
        <v>0.125</v>
      </c>
      <c r="V17" s="4">
        <f>COUNTIF(V2:V14,3)/11</f>
        <v>9.0909090909090912E-2</v>
      </c>
      <c r="W17" s="4">
        <f>COUNTIF(W2:W14,3)/11</f>
        <v>0.18181818181818182</v>
      </c>
      <c r="X17" s="4">
        <f>COUNTIF(X2:X14,3)/11</f>
        <v>0.36363636363636365</v>
      </c>
      <c r="Y17" s="4">
        <f>COUNTIF(Y2:Y14,3)/11</f>
        <v>9.0909090909090912E-2</v>
      </c>
      <c r="Z17" s="4">
        <f>COUNTIF(Z2:Z14,3)/8</f>
        <v>0.25</v>
      </c>
      <c r="AA17" s="4">
        <f>COUNTIF(AA2:AA14,3)/5</f>
        <v>0.8</v>
      </c>
      <c r="AB17" s="4">
        <f>COUNTIF(AB2:AB14,3)/5</f>
        <v>0.4</v>
      </c>
      <c r="AC17" s="4">
        <f>COUNTIF(AC2:AC14,3)/3</f>
        <v>0.66666666666666663</v>
      </c>
      <c r="AD17" s="4">
        <f>COUNTIF(AD2:AD14,3)/3</f>
        <v>0.33333333333333331</v>
      </c>
    </row>
    <row r="18" spans="1:30" x14ac:dyDescent="0.35">
      <c r="A18" s="4">
        <f>COUNTIF(A2:A14,2)/11</f>
        <v>0.18181818181818182</v>
      </c>
      <c r="B18" s="4">
        <f>COUNTIF(B2:B14,2)/11</f>
        <v>0.27272727272727271</v>
      </c>
      <c r="C18" s="4">
        <f>COUNTIF(C2:C14,2)/11</f>
        <v>0.27272727272727271</v>
      </c>
      <c r="D18" s="4">
        <f>COUNTIF(D2:D14,2)/11</f>
        <v>0.27272727272727271</v>
      </c>
      <c r="E18" s="4">
        <f>COUNTIF(E2:E14,2)/11</f>
        <v>0.18181818181818182</v>
      </c>
      <c r="F18" s="4">
        <f>COUNTIF(F2:F14,2)/11</f>
        <v>0.36363636363636365</v>
      </c>
      <c r="G18" s="4">
        <f>COUNTIF(G2:G14,2)/11</f>
        <v>0.54545454545454541</v>
      </c>
      <c r="H18" s="4">
        <f>COUNTIF(H2:H14,2)/11</f>
        <v>0.36363636363636365</v>
      </c>
      <c r="I18" s="4">
        <f>COUNTIF(I2:I14,2)/11</f>
        <v>0.36363636363636365</v>
      </c>
      <c r="J18" s="4">
        <f>COUNTIF(J2:J14,2)/11</f>
        <v>0.54545454545454541</v>
      </c>
      <c r="K18" s="4">
        <f>COUNTIF(K2:K14,2)/11</f>
        <v>0.63636363636363635</v>
      </c>
      <c r="L18" s="4">
        <f>COUNTIF(L2:L14,2)/11</f>
        <v>0.45454545454545453</v>
      </c>
      <c r="M18" s="4">
        <f>COUNTIF(M2:M14,2)/11</f>
        <v>0.45454545454545453</v>
      </c>
      <c r="N18" s="4">
        <f>COUNTIF(N2:N14,2)/11</f>
        <v>0.18181818181818182</v>
      </c>
      <c r="O18" s="4">
        <f>COUNTIF(O2:O14,2)/11</f>
        <v>9.0909090909090912E-2</v>
      </c>
      <c r="P18" s="4">
        <f>COUNTIF(P2:P14,2)/11</f>
        <v>0.18181818181818182</v>
      </c>
      <c r="Q18" s="4">
        <f>COUNTIF(Q2:Q14,2)/11</f>
        <v>0.36363636363636365</v>
      </c>
      <c r="R18" s="4">
        <f>COUNTIF(R2:R14,2)/11</f>
        <v>0.72727272727272729</v>
      </c>
      <c r="S18" s="4">
        <f>COUNTIF(S2:S14,2)/11</f>
        <v>0.36363636363636365</v>
      </c>
      <c r="T18" s="4">
        <f>COUNTIF(T2:T14,2)/11</f>
        <v>0.45454545454545453</v>
      </c>
      <c r="U18" s="4">
        <f>COUNTIF(U2:U14,2)/11</f>
        <v>0.45454545454545453</v>
      </c>
      <c r="V18" s="4">
        <f>COUNTIF(V2:V14,2)/11</f>
        <v>0.72727272727272729</v>
      </c>
      <c r="W18" s="4">
        <f>COUNTIF(W2:W14,2)/11</f>
        <v>0.63636363636363635</v>
      </c>
      <c r="X18" s="4">
        <f>COUNTIF(X2:X14,2)/11</f>
        <v>0.45454545454545453</v>
      </c>
      <c r="Y18" s="4">
        <f>COUNTIF(Y2:Y14,2)/11</f>
        <v>0.72727272727272729</v>
      </c>
      <c r="Z18" s="4">
        <f>COUNTIF(Z2:Z14,2)/11</f>
        <v>0.45454545454545453</v>
      </c>
      <c r="AA18" s="4">
        <f>COUNTIF(AA2:AA14,2)/11</f>
        <v>9.0909090909090912E-2</v>
      </c>
      <c r="AB18" s="4">
        <f>COUNTIF(AB2:AB14,2)/11</f>
        <v>0.27272727272727271</v>
      </c>
      <c r="AC18" s="4">
        <f>COUNTIF(AC2:AC14,2)/11</f>
        <v>9.0909090909090912E-2</v>
      </c>
      <c r="AD18" s="4">
        <f>COUNTIF(AD2:AD14,2)/11</f>
        <v>0.18181818181818182</v>
      </c>
    </row>
    <row r="19" spans="1:30" s="7" customFormat="1" x14ac:dyDescent="0.35">
      <c r="D19" s="2"/>
      <c r="E19" s="2"/>
      <c r="G19" s="2"/>
      <c r="I19" s="2"/>
      <c r="N19" s="2"/>
      <c r="O19" s="2"/>
      <c r="P19" s="2"/>
      <c r="T19" s="2"/>
      <c r="U19" s="2"/>
      <c r="Z19" s="2"/>
      <c r="AC19" s="2"/>
      <c r="AD19" s="2"/>
    </row>
    <row r="21" spans="1:30" x14ac:dyDescent="0.35">
      <c r="J21" s="13"/>
      <c r="L21" s="13"/>
      <c r="M21" s="13"/>
      <c r="Q21" s="13"/>
      <c r="S21" s="13"/>
      <c r="W21" s="13"/>
      <c r="X21" s="12"/>
    </row>
  </sheetData>
  <sortState xmlns:xlrd2="http://schemas.microsoft.com/office/spreadsheetml/2017/richdata2" columnSort="1" ref="A1:BH19">
    <sortCondition descending="1" ref="A16:BH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opLeftCell="A62" workbookViewId="0">
      <selection activeCell="A72" sqref="A72:XFD80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L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1</v>
      </c>
      <c r="AJ46">
        <f t="shared" si="1"/>
        <v>0</v>
      </c>
      <c r="AK46">
        <f t="shared" si="1"/>
        <v>1</v>
      </c>
      <c r="AL46">
        <f t="shared" si="1"/>
        <v>0</v>
      </c>
      <c r="AN46">
        <f t="shared" ref="AN46:BB46" si="2">COUNTIF(AN37:AN44,1)</f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L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ref="AN47:AY47" si="6">AN46/8</f>
        <v>0</v>
      </c>
      <c r="AO47" s="4">
        <f t="shared" si="6"/>
        <v>0.125</v>
      </c>
      <c r="AP47" s="4">
        <f t="shared" si="6"/>
        <v>0</v>
      </c>
      <c r="AQ47" s="4">
        <f t="shared" si="6"/>
        <v>0</v>
      </c>
      <c r="AR47" s="4">
        <f t="shared" si="6"/>
        <v>0</v>
      </c>
      <c r="AS47" s="4">
        <f t="shared" si="6"/>
        <v>0</v>
      </c>
      <c r="AT47" s="4">
        <f t="shared" si="6"/>
        <v>0</v>
      </c>
      <c r="AU47" s="4">
        <f t="shared" si="6"/>
        <v>0</v>
      </c>
      <c r="AV47" s="4">
        <f t="shared" si="6"/>
        <v>0</v>
      </c>
      <c r="AW47" s="4">
        <f t="shared" si="6"/>
        <v>0</v>
      </c>
      <c r="AX47" s="4">
        <f t="shared" si="6"/>
        <v>0</v>
      </c>
      <c r="AY47" s="4">
        <f t="shared" si="6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L48" si="7">COUNTIF(B37:B44,2)</f>
        <v>3</v>
      </c>
      <c r="C48">
        <f t="shared" si="7"/>
        <v>1</v>
      </c>
      <c r="D48" s="2">
        <f t="shared" si="7"/>
        <v>4</v>
      </c>
      <c r="E48">
        <f t="shared" si="7"/>
        <v>2</v>
      </c>
      <c r="F48">
        <f t="shared" si="7"/>
        <v>2</v>
      </c>
      <c r="G48">
        <f t="shared" si="7"/>
        <v>2</v>
      </c>
      <c r="H48">
        <f t="shared" si="7"/>
        <v>3</v>
      </c>
      <c r="I48">
        <f t="shared" si="7"/>
        <v>3</v>
      </c>
      <c r="J48">
        <f t="shared" si="7"/>
        <v>2</v>
      </c>
      <c r="K48">
        <f t="shared" si="7"/>
        <v>2</v>
      </c>
      <c r="L48">
        <f t="shared" si="7"/>
        <v>2</v>
      </c>
      <c r="M48">
        <f t="shared" si="7"/>
        <v>2</v>
      </c>
      <c r="N48">
        <f t="shared" si="7"/>
        <v>2</v>
      </c>
      <c r="O48">
        <f t="shared" si="7"/>
        <v>2</v>
      </c>
      <c r="P48">
        <f t="shared" si="7"/>
        <v>2</v>
      </c>
      <c r="Q48">
        <f t="shared" si="7"/>
        <v>2</v>
      </c>
      <c r="R48">
        <f t="shared" si="7"/>
        <v>1</v>
      </c>
      <c r="S48">
        <f t="shared" si="7"/>
        <v>1</v>
      </c>
      <c r="T48">
        <f t="shared" si="7"/>
        <v>1</v>
      </c>
      <c r="U48">
        <f t="shared" si="7"/>
        <v>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  <c r="AD48">
        <f t="shared" si="7"/>
        <v>1</v>
      </c>
      <c r="AE48">
        <f t="shared" si="7"/>
        <v>1</v>
      </c>
      <c r="AF48">
        <f t="shared" si="7"/>
        <v>1</v>
      </c>
      <c r="AG48">
        <f t="shared" si="7"/>
        <v>1</v>
      </c>
      <c r="AH48">
        <f t="shared" si="7"/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ref="AN48:BB48" si="8">COUNTIF(AN37:AN44,2)</f>
        <v>1</v>
      </c>
      <c r="AO48">
        <f t="shared" si="8"/>
        <v>1</v>
      </c>
      <c r="AP48">
        <f t="shared" si="8"/>
        <v>1</v>
      </c>
      <c r="AQ48">
        <f t="shared" si="8"/>
        <v>1</v>
      </c>
      <c r="AR48">
        <f t="shared" si="8"/>
        <v>1</v>
      </c>
      <c r="AS48">
        <f t="shared" si="8"/>
        <v>1</v>
      </c>
      <c r="AT48">
        <f t="shared" si="8"/>
        <v>1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9">H48/8</f>
        <v>0.375</v>
      </c>
      <c r="I49" s="4">
        <f t="shared" si="9"/>
        <v>0.375</v>
      </c>
      <c r="J49" s="4">
        <f t="shared" si="9"/>
        <v>0.25</v>
      </c>
      <c r="K49" s="4">
        <f t="shared" si="9"/>
        <v>0.25</v>
      </c>
      <c r="L49" s="4">
        <f t="shared" si="9"/>
        <v>0.25</v>
      </c>
      <c r="M49" s="4">
        <f t="shared" si="9"/>
        <v>0.25</v>
      </c>
      <c r="N49" s="4">
        <f t="shared" si="9"/>
        <v>0.25</v>
      </c>
      <c r="O49" s="4">
        <f t="shared" si="9"/>
        <v>0.25</v>
      </c>
      <c r="P49" s="4">
        <f t="shared" si="9"/>
        <v>0.25</v>
      </c>
      <c r="Q49" s="4">
        <f t="shared" si="9"/>
        <v>0.25</v>
      </c>
      <c r="R49" s="4">
        <f t="shared" ref="R49:W49" si="10">R48/5</f>
        <v>0.2</v>
      </c>
      <c r="S49" s="4">
        <f t="shared" si="10"/>
        <v>0.2</v>
      </c>
      <c r="T49" s="4">
        <f t="shared" si="10"/>
        <v>0.2</v>
      </c>
      <c r="U49" s="4">
        <f t="shared" si="10"/>
        <v>0.2</v>
      </c>
      <c r="V49" s="4">
        <f t="shared" si="10"/>
        <v>0.2</v>
      </c>
      <c r="W49" s="4">
        <f t="shared" si="10"/>
        <v>0.2</v>
      </c>
      <c r="X49" s="4">
        <f t="shared" ref="X49:AL49" si="11">X48/8</f>
        <v>0.125</v>
      </c>
      <c r="Y49" s="4">
        <f t="shared" si="11"/>
        <v>0.125</v>
      </c>
      <c r="Z49" s="4">
        <f t="shared" si="11"/>
        <v>0.125</v>
      </c>
      <c r="AA49" s="4">
        <f t="shared" si="11"/>
        <v>0.125</v>
      </c>
      <c r="AB49" s="4">
        <f t="shared" si="11"/>
        <v>0.125</v>
      </c>
      <c r="AC49" s="4">
        <f t="shared" si="11"/>
        <v>0.125</v>
      </c>
      <c r="AD49" s="4">
        <f t="shared" si="11"/>
        <v>0.125</v>
      </c>
      <c r="AE49" s="4">
        <f t="shared" si="11"/>
        <v>0.125</v>
      </c>
      <c r="AF49" s="4">
        <f t="shared" si="11"/>
        <v>0.125</v>
      </c>
      <c r="AG49" s="4">
        <f t="shared" si="11"/>
        <v>0.125</v>
      </c>
      <c r="AH49" s="4">
        <f t="shared" si="11"/>
        <v>0.125</v>
      </c>
      <c r="AI49" s="4">
        <f t="shared" si="11"/>
        <v>0.125</v>
      </c>
      <c r="AJ49" s="4">
        <f t="shared" si="11"/>
        <v>0.125</v>
      </c>
      <c r="AK49" s="4">
        <f t="shared" si="11"/>
        <v>0.125</v>
      </c>
      <c r="AL49" s="4">
        <f t="shared" si="11"/>
        <v>0.125</v>
      </c>
      <c r="AN49" s="4">
        <f t="shared" ref="AN49:AY49" si="12">AN48/8</f>
        <v>0.125</v>
      </c>
      <c r="AO49" s="4">
        <f t="shared" si="12"/>
        <v>0.125</v>
      </c>
      <c r="AP49" s="4">
        <f t="shared" si="12"/>
        <v>0.125</v>
      </c>
      <c r="AQ49" s="4">
        <f t="shared" si="12"/>
        <v>0.125</v>
      </c>
      <c r="AR49" s="4">
        <f t="shared" si="12"/>
        <v>0.125</v>
      </c>
      <c r="AS49" s="4">
        <f t="shared" si="12"/>
        <v>0.125</v>
      </c>
      <c r="AT49" s="4">
        <f t="shared" si="12"/>
        <v>0.125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2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L50" si="13">COUNTIF(B37:B44,3)</f>
        <v>2</v>
      </c>
      <c r="C50">
        <f t="shared" si="13"/>
        <v>1</v>
      </c>
      <c r="D50" s="2">
        <f t="shared" si="13"/>
        <v>3</v>
      </c>
      <c r="E50">
        <f t="shared" si="13"/>
        <v>2</v>
      </c>
      <c r="F50">
        <f t="shared" si="13"/>
        <v>3</v>
      </c>
      <c r="G50">
        <f t="shared" si="13"/>
        <v>3</v>
      </c>
      <c r="H50">
        <f t="shared" si="13"/>
        <v>5</v>
      </c>
      <c r="I50">
        <f t="shared" si="13"/>
        <v>5</v>
      </c>
      <c r="J50">
        <f t="shared" si="13"/>
        <v>6</v>
      </c>
      <c r="K50">
        <f t="shared" si="13"/>
        <v>5</v>
      </c>
      <c r="L50">
        <f t="shared" si="13"/>
        <v>6</v>
      </c>
      <c r="M50">
        <f t="shared" si="13"/>
        <v>6</v>
      </c>
      <c r="N50">
        <f t="shared" si="13"/>
        <v>6</v>
      </c>
      <c r="O50">
        <f t="shared" si="13"/>
        <v>6</v>
      </c>
      <c r="P50">
        <f t="shared" si="13"/>
        <v>6</v>
      </c>
      <c r="Q50">
        <f t="shared" si="13"/>
        <v>6</v>
      </c>
      <c r="R50">
        <f t="shared" si="13"/>
        <v>4</v>
      </c>
      <c r="S50">
        <f t="shared" si="13"/>
        <v>4</v>
      </c>
      <c r="T50">
        <f t="shared" si="13"/>
        <v>3</v>
      </c>
      <c r="U50">
        <f t="shared" si="13"/>
        <v>4</v>
      </c>
      <c r="V50">
        <f t="shared" si="13"/>
        <v>4</v>
      </c>
      <c r="W50">
        <f t="shared" si="13"/>
        <v>4</v>
      </c>
      <c r="X50">
        <f t="shared" si="13"/>
        <v>6</v>
      </c>
      <c r="Y50">
        <f t="shared" si="13"/>
        <v>7</v>
      </c>
      <c r="Z50">
        <f t="shared" si="13"/>
        <v>6</v>
      </c>
      <c r="AA50">
        <f t="shared" si="13"/>
        <v>7</v>
      </c>
      <c r="AB50">
        <f t="shared" si="13"/>
        <v>7</v>
      </c>
      <c r="AC50">
        <f t="shared" si="13"/>
        <v>7</v>
      </c>
      <c r="AD50">
        <f t="shared" si="13"/>
        <v>7</v>
      </c>
      <c r="AE50">
        <f t="shared" si="13"/>
        <v>7</v>
      </c>
      <c r="AF50">
        <f t="shared" si="13"/>
        <v>7</v>
      </c>
      <c r="AG50">
        <f t="shared" si="13"/>
        <v>7</v>
      </c>
      <c r="AH50">
        <f t="shared" si="13"/>
        <v>7</v>
      </c>
      <c r="AI50">
        <f t="shared" si="13"/>
        <v>6</v>
      </c>
      <c r="AJ50">
        <f t="shared" si="13"/>
        <v>7</v>
      </c>
      <c r="AK50">
        <f t="shared" si="13"/>
        <v>6</v>
      </c>
      <c r="AL50">
        <f t="shared" si="13"/>
        <v>7</v>
      </c>
      <c r="AN50">
        <f t="shared" ref="AN50:BB50" si="14">COUNTIF(AN37:AN44,3)</f>
        <v>7</v>
      </c>
      <c r="AO50">
        <f t="shared" si="14"/>
        <v>6</v>
      </c>
      <c r="AP50">
        <f t="shared" si="14"/>
        <v>7</v>
      </c>
      <c r="AQ50">
        <f t="shared" si="14"/>
        <v>7</v>
      </c>
      <c r="AR50">
        <f t="shared" si="14"/>
        <v>7</v>
      </c>
      <c r="AS50">
        <f t="shared" si="14"/>
        <v>7</v>
      </c>
      <c r="AT50">
        <f t="shared" si="14"/>
        <v>7</v>
      </c>
      <c r="AU50">
        <f t="shared" si="14"/>
        <v>8</v>
      </c>
      <c r="AV50">
        <f t="shared" si="14"/>
        <v>8</v>
      </c>
      <c r="AW50">
        <f t="shared" si="14"/>
        <v>8</v>
      </c>
      <c r="AX50">
        <f t="shared" si="14"/>
        <v>8</v>
      </c>
      <c r="AY50">
        <f t="shared" si="14"/>
        <v>6</v>
      </c>
      <c r="AZ50">
        <f t="shared" si="14"/>
        <v>3</v>
      </c>
      <c r="BA50">
        <f t="shared" si="14"/>
        <v>3</v>
      </c>
      <c r="BB50">
        <f t="shared" si="14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5">H50/8</f>
        <v>0.625</v>
      </c>
      <c r="I51" s="4">
        <f t="shared" si="15"/>
        <v>0.625</v>
      </c>
      <c r="J51" s="4">
        <f t="shared" si="15"/>
        <v>0.75</v>
      </c>
      <c r="K51" s="4">
        <f t="shared" si="15"/>
        <v>0.625</v>
      </c>
      <c r="L51" s="4">
        <f t="shared" si="15"/>
        <v>0.75</v>
      </c>
      <c r="M51" s="4">
        <f t="shared" si="15"/>
        <v>0.75</v>
      </c>
      <c r="N51" s="4">
        <f t="shared" si="15"/>
        <v>0.75</v>
      </c>
      <c r="O51" s="4">
        <f t="shared" si="15"/>
        <v>0.75</v>
      </c>
      <c r="P51" s="4">
        <f t="shared" si="15"/>
        <v>0.75</v>
      </c>
      <c r="Q51" s="4">
        <f t="shared" si="15"/>
        <v>0.75</v>
      </c>
      <c r="R51" s="4">
        <f t="shared" ref="R51:W51" si="16">R50/5</f>
        <v>0.8</v>
      </c>
      <c r="S51" s="4">
        <f t="shared" si="16"/>
        <v>0.8</v>
      </c>
      <c r="T51" s="4">
        <f t="shared" si="16"/>
        <v>0.6</v>
      </c>
      <c r="U51" s="4">
        <f t="shared" si="16"/>
        <v>0.8</v>
      </c>
      <c r="V51" s="4">
        <f t="shared" si="16"/>
        <v>0.8</v>
      </c>
      <c r="W51" s="4">
        <f t="shared" si="16"/>
        <v>0.8</v>
      </c>
      <c r="X51" s="4">
        <f t="shared" ref="X51:AL51" si="17">X50/8</f>
        <v>0.75</v>
      </c>
      <c r="Y51" s="4">
        <f t="shared" si="17"/>
        <v>0.875</v>
      </c>
      <c r="Z51" s="4">
        <f t="shared" si="17"/>
        <v>0.75</v>
      </c>
      <c r="AA51" s="4">
        <f t="shared" si="17"/>
        <v>0.875</v>
      </c>
      <c r="AB51" s="4">
        <f t="shared" si="17"/>
        <v>0.875</v>
      </c>
      <c r="AC51" s="4">
        <f t="shared" si="17"/>
        <v>0.875</v>
      </c>
      <c r="AD51" s="4">
        <f t="shared" si="17"/>
        <v>0.875</v>
      </c>
      <c r="AE51" s="4">
        <f t="shared" si="17"/>
        <v>0.875</v>
      </c>
      <c r="AF51" s="4">
        <f t="shared" si="17"/>
        <v>0.875</v>
      </c>
      <c r="AG51" s="4">
        <f t="shared" si="17"/>
        <v>0.875</v>
      </c>
      <c r="AH51" s="4">
        <f t="shared" si="17"/>
        <v>0.875</v>
      </c>
      <c r="AI51" s="4">
        <f t="shared" si="17"/>
        <v>0.75</v>
      </c>
      <c r="AJ51" s="4">
        <f t="shared" si="17"/>
        <v>0.875</v>
      </c>
      <c r="AK51" s="4">
        <f t="shared" si="17"/>
        <v>0.75</v>
      </c>
      <c r="AL51" s="4">
        <f t="shared" si="17"/>
        <v>0.875</v>
      </c>
      <c r="AN51" s="4">
        <f t="shared" ref="AN51:AY51" si="18">AN50/8</f>
        <v>0.875</v>
      </c>
      <c r="AO51" s="4">
        <f t="shared" si="18"/>
        <v>0.75</v>
      </c>
      <c r="AP51" s="4">
        <f t="shared" si="18"/>
        <v>0.875</v>
      </c>
      <c r="AQ51" s="4">
        <f t="shared" si="18"/>
        <v>0.875</v>
      </c>
      <c r="AR51" s="4">
        <f t="shared" si="18"/>
        <v>0.875</v>
      </c>
      <c r="AS51" s="4">
        <f t="shared" si="18"/>
        <v>0.875</v>
      </c>
      <c r="AT51" s="4">
        <f t="shared" si="18"/>
        <v>0.875</v>
      </c>
      <c r="AU51" s="4">
        <f t="shared" si="18"/>
        <v>1</v>
      </c>
      <c r="AV51" s="4">
        <f t="shared" si="18"/>
        <v>1</v>
      </c>
      <c r="AW51" s="4">
        <f t="shared" si="18"/>
        <v>1</v>
      </c>
      <c r="AX51" s="4">
        <f t="shared" si="18"/>
        <v>1</v>
      </c>
      <c r="AY51" s="4">
        <f t="shared" si="18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9">COUNTIF(B55:B62,2)/8</f>
        <v>0.375</v>
      </c>
      <c r="C64" s="4">
        <f t="shared" si="19"/>
        <v>0.375</v>
      </c>
      <c r="D64" s="4">
        <f t="shared" si="19"/>
        <v>0.25</v>
      </c>
      <c r="E64" s="4">
        <f t="shared" si="19"/>
        <v>0.25</v>
      </c>
      <c r="F64" s="4">
        <f t="shared" si="19"/>
        <v>0.25</v>
      </c>
      <c r="G64" s="4">
        <f t="shared" si="19"/>
        <v>0.25</v>
      </c>
      <c r="H64" s="4">
        <f t="shared" si="19"/>
        <v>0.25</v>
      </c>
      <c r="I64" s="4">
        <f t="shared" ref="I64:N64" si="20">COUNTIF(I55:I62,2)/5</f>
        <v>0.2</v>
      </c>
      <c r="J64" s="4">
        <f t="shared" si="20"/>
        <v>0.2</v>
      </c>
      <c r="K64" s="4">
        <f t="shared" si="20"/>
        <v>0.2</v>
      </c>
      <c r="L64" s="4">
        <f t="shared" si="20"/>
        <v>0.2</v>
      </c>
      <c r="M64" s="4">
        <f t="shared" si="20"/>
        <v>0.2</v>
      </c>
      <c r="N64" s="4">
        <f t="shared" si="20"/>
        <v>0.2</v>
      </c>
      <c r="O64" s="4">
        <f t="shared" ref="O64:X64" si="21">COUNTIF(O55:O62,2)/8</f>
        <v>0.125</v>
      </c>
      <c r="P64" s="4">
        <f t="shared" si="21"/>
        <v>0.125</v>
      </c>
      <c r="Q64" s="4">
        <f t="shared" si="21"/>
        <v>0.125</v>
      </c>
      <c r="R64" s="4">
        <f t="shared" si="21"/>
        <v>0.125</v>
      </c>
      <c r="S64" s="4">
        <f t="shared" si="21"/>
        <v>0.125</v>
      </c>
      <c r="T64" s="4">
        <f t="shared" si="21"/>
        <v>0.125</v>
      </c>
      <c r="U64" s="4">
        <f t="shared" si="21"/>
        <v>0.125</v>
      </c>
      <c r="V64" s="4">
        <f t="shared" si="21"/>
        <v>0</v>
      </c>
      <c r="W64" s="4">
        <f t="shared" si="21"/>
        <v>0</v>
      </c>
      <c r="X64" s="4">
        <f t="shared" si="21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22">COUNTIF(B55:B62,3)/8</f>
        <v>0</v>
      </c>
      <c r="C66" s="4">
        <f t="shared" si="22"/>
        <v>0.125</v>
      </c>
      <c r="D66" s="4">
        <f t="shared" si="22"/>
        <v>0.375</v>
      </c>
      <c r="E66" s="4">
        <f t="shared" si="22"/>
        <v>0</v>
      </c>
      <c r="F66" s="4">
        <f t="shared" si="22"/>
        <v>0</v>
      </c>
      <c r="G66" s="4">
        <f t="shared" si="22"/>
        <v>0.125</v>
      </c>
      <c r="H66" s="4">
        <f t="shared" si="22"/>
        <v>0</v>
      </c>
      <c r="I66" s="4">
        <f t="shared" ref="I66:N66" si="23">COUNTIF(I55:I62,3)/5</f>
        <v>0.4</v>
      </c>
      <c r="J66" s="4">
        <f t="shared" si="23"/>
        <v>0</v>
      </c>
      <c r="K66" s="4">
        <f t="shared" si="23"/>
        <v>0.2</v>
      </c>
      <c r="L66" s="4">
        <f t="shared" si="23"/>
        <v>0</v>
      </c>
      <c r="M66" s="4">
        <f t="shared" si="23"/>
        <v>0</v>
      </c>
      <c r="N66" s="4">
        <f t="shared" si="23"/>
        <v>0</v>
      </c>
      <c r="O66" s="4">
        <f t="shared" ref="O66:T66" si="24">COUNTIF(O55:O62,3)/8</f>
        <v>0</v>
      </c>
      <c r="P66" s="4">
        <f t="shared" si="24"/>
        <v>0</v>
      </c>
      <c r="Q66" s="4">
        <f t="shared" si="24"/>
        <v>0</v>
      </c>
      <c r="R66" s="4">
        <f t="shared" si="24"/>
        <v>0</v>
      </c>
      <c r="S66" s="4">
        <f t="shared" si="24"/>
        <v>0</v>
      </c>
      <c r="T66" s="4">
        <f t="shared" si="24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5">COUNTIF(B55:B62,1)/8</f>
        <v>0.625</v>
      </c>
      <c r="C68" s="4">
        <f t="shared" si="25"/>
        <v>0.5</v>
      </c>
      <c r="D68" s="4">
        <f t="shared" si="25"/>
        <v>0.375</v>
      </c>
      <c r="E68" s="4">
        <f t="shared" si="25"/>
        <v>0.75</v>
      </c>
      <c r="F68" s="4">
        <f t="shared" si="25"/>
        <v>0.75</v>
      </c>
      <c r="G68" s="4">
        <f t="shared" si="25"/>
        <v>0.625</v>
      </c>
      <c r="H68" s="4">
        <f t="shared" si="25"/>
        <v>0.75</v>
      </c>
      <c r="I68" s="4">
        <f t="shared" ref="I68:N68" si="26">COUNTIF(I55:I62,1)/5</f>
        <v>0.4</v>
      </c>
      <c r="J68" s="4">
        <f t="shared" si="26"/>
        <v>0.8</v>
      </c>
      <c r="K68" s="4">
        <f t="shared" si="26"/>
        <v>0.6</v>
      </c>
      <c r="L68" s="4">
        <f t="shared" si="26"/>
        <v>0.8</v>
      </c>
      <c r="M68" s="4">
        <f t="shared" si="26"/>
        <v>0.8</v>
      </c>
      <c r="N68" s="4">
        <f t="shared" si="26"/>
        <v>0.8</v>
      </c>
      <c r="O68" s="4">
        <f t="shared" ref="O68:X68" si="27">COUNTIF(O55:O62,1)/8</f>
        <v>0.875</v>
      </c>
      <c r="P68" s="4">
        <f t="shared" si="27"/>
        <v>0.875</v>
      </c>
      <c r="Q68" s="4">
        <f t="shared" si="27"/>
        <v>0.875</v>
      </c>
      <c r="R68" s="4">
        <f t="shared" si="27"/>
        <v>0.875</v>
      </c>
      <c r="S68" s="4">
        <f t="shared" si="27"/>
        <v>0.875</v>
      </c>
      <c r="T68" s="4">
        <f t="shared" si="27"/>
        <v>0.875</v>
      </c>
      <c r="U68" s="4">
        <f t="shared" si="27"/>
        <v>0.75</v>
      </c>
      <c r="V68" s="4">
        <f t="shared" si="27"/>
        <v>0.75</v>
      </c>
      <c r="W68" s="4">
        <f t="shared" si="27"/>
        <v>1</v>
      </c>
      <c r="X68" s="4">
        <f t="shared" si="27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A72:BB80">
    <sortCondition descending="1" ref="A79:BB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ver2</vt:lpstr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2021-03-02T02:37:17Z</dcterms:modified>
</cp:coreProperties>
</file>