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<sst xmlns="http://schemas.openxmlformats.org/spreadsheetml/2006/main" uniqueCount="94">
  <si>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</si>
  <si>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</si>
  <si>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</si>
  <si>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</si>
  <si>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</si>
  <si>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</si>
  <si>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</si>
  <si>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</si>
  <si>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</si>
  <si>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</si>
  <si>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</si>
  <si>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</si>
  <si>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</si>
  <si>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</si>
  <si>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</si>
  <si>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</si>
  <si>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Total</t>
  </si>
  <si>
    <t>Completed</t>
  </si>
  <si>
    <t>Work in Progrss</t>
  </si>
  <si>
    <t>To-do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</si>
  <si>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</si>
  <si>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</si>
  <si>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</si>
  <si>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</si>
  <si>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</si>
  <si>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</si>
  <si>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</si>
  <si>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</si>
  <si>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</si>
  <si>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</si>
  <si>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</si>
  <si>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</si>
  <si>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</si>
  <si>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</si>
  <si>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</si>
  <si>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</si>
  <si>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</si>
  <si>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</si>
  <si>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</si>
  <si>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</si>
  <si>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</si>
  <si>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</si>
  <si>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</si>
  <si>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</si>
  <si>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</si>
  <si>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</si>
  <si>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</si>
  <si>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</si>
  <si>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</si>
  <si>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</si>
  <si>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</si>
  <si>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</si>
  <si>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</si>
  <si>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</si>
  <si>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</si>
  <si>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</si>
  <si>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</si>
  <si>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</si>
  <si>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</si>
  <si>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LB,WK</t>
  </si>
  <si>
    <t>New Idea for the car exterior</t>
  </si>
  <si>
    <t>Strictly related to the new model task</t>
  </si>
  <si>
    <t>Create dimensional Views</t>
  </si>
  <si>
    <t>Create dimensional views of the model</t>
  </si>
  <si>
    <t>Consider diffent aspects of the model</t>
  </si>
  <si>
    <t>Different aspects like ergonomics and so on</t>
  </si>
  <si>
    <t>WK,LB</t>
  </si>
  <si>
    <t>Define disciplines</t>
  </si>
  <si>
    <t>Define disciplines for all subsystems</t>
  </si>
  <si>
    <t xml:space="preserve">Refine the subsystem </t>
  </si>
  <si>
    <t>Refinement of the subsystem diagram</t>
  </si>
  <si>
    <t>Appropriate techniques</t>
  </si>
  <si>
    <t>Uml and Algorithms for different parts</t>
  </si>
  <si>
    <t>LB, GK,VJ</t>
  </si>
  <si>
    <t>Define a functional Model</t>
  </si>
  <si>
    <t>LB, GK, KT, WK</t>
  </si>
  <si>
    <t>How to follow light</t>
  </si>
  <si>
    <t>Define how the “Seeking ” subsystem works</t>
  </si>
  <si>
    <t xml:space="preserve">Define Seeking subsistem </t>
  </si>
  <si>
    <t>Uml, draft of algorithm for seeking subsystems</t>
  </si>
  <si>
    <t>How does the robot maintain orientation</t>
  </si>
  <si>
    <t>Decide how the model define orientation and map planning</t>
  </si>
  <si>
    <t>GK, LB</t>
  </si>
  <si>
    <t>Map planning, path planning</t>
  </si>
  <si>
    <t xml:space="preserve">Map planning and path planning ump and algorithm </t>
  </si>
  <si>
    <t>Define affordances and signifier</t>
  </si>
  <si>
    <t>Different affordances and signifiers for the vehicle</t>
  </si>
  <si>
    <t>Conceptual Model</t>
  </si>
  <si>
    <t>Definition of the conceptual model of the vehicle</t>
  </si>
  <si>
    <t>Object Detection</t>
  </si>
  <si>
    <t xml:space="preserve">Object Detection subsystem, UML </t>
  </si>
  <si>
    <t>Object Detection subsystem, First Library</t>
  </si>
  <si>
    <t>LightSensor Beacon</t>
  </si>
  <si>
    <t>LightSensor code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</si>
</sst>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10"/>
      <name val="Avenir Next Regular"/>
    </font>
    <font>
      <sz val="10"/>
      <color indexed="8"/>
      <name val="Avenir Next Demi Bold"/>
    </font>
    <font>
      <b val="1"/>
      <sz val="32"/>
      <color indexed="24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7">
    <border>
      <left/>
      <right/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7"/>
      </bottom>
      <diagonal/>
    </border>
    <border>
      <left/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7"/>
      </top>
      <bottom style="thin">
        <color indexed="13"/>
      </bottom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49" fontId="4" fillId="4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4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4" fillId="4" borderId="4" applyNumberFormat="1" applyFont="1" applyFill="1" applyBorder="1" applyAlignment="1" applyProtection="0">
      <alignment horizontal="center"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59" fontId="4" fillId="2" borderId="5" applyNumberFormat="1" applyFont="1" applyFill="1" applyBorder="1" applyAlignment="1" applyProtection="0">
      <alignment horizontal="center" vertical="top" wrapText="1"/>
    </xf>
    <xf numFmtId="0" fontId="4" fillId="2" borderId="6" applyNumberFormat="0" applyFont="1" applyFill="1" applyBorder="1" applyAlignment="1" applyProtection="0">
      <alignment horizontal="center" vertical="top" wrapText="1"/>
    </xf>
    <xf numFmtId="49" fontId="4" fillId="7" borderId="5" applyNumberFormat="1" applyFont="1" applyFill="1" applyBorder="1" applyAlignment="1" applyProtection="0">
      <alignment horizontal="center" vertical="top" wrapText="1"/>
    </xf>
    <xf numFmtId="59" fontId="4" fillId="7" borderId="5" applyNumberFormat="1" applyFont="1" applyFill="1" applyBorder="1" applyAlignment="1" applyProtection="0">
      <alignment horizontal="center" vertical="top" wrapText="1"/>
    </xf>
    <xf numFmtId="59" fontId="4" fillId="7" borderId="6" applyNumberFormat="1" applyFont="1" applyFill="1" applyBorder="1" applyAlignment="1" applyProtection="0">
      <alignment horizontal="center" vertical="top" wrapText="1"/>
    </xf>
    <xf numFmtId="59" fontId="4" fillId="2" borderId="6" applyNumberFormat="1" applyFont="1" applyFill="1" applyBorder="1" applyAlignment="1" applyProtection="0">
      <alignment horizontal="center" vertical="top" wrapText="1"/>
    </xf>
    <xf numFmtId="0" fontId="4" fillId="7" borderId="6" applyNumberFormat="0" applyFont="1" applyFill="1" applyBorder="1" applyAlignment="1" applyProtection="0">
      <alignment horizontal="center" vertical="top" wrapText="1"/>
    </xf>
    <xf numFmtId="49" fontId="4" fillId="2" borderId="6" applyNumberFormat="1" applyFont="1" applyFill="1" applyBorder="1" applyAlignment="1" applyProtection="0">
      <alignment horizontal="center" vertical="top" wrapText="1"/>
    </xf>
    <xf numFmtId="0" fontId="4" fillId="7" borderId="5" applyNumberFormat="0" applyFont="1" applyFill="1" applyBorder="1" applyAlignment="1" applyProtection="0">
      <alignment horizontal="center" vertical="top" wrapText="1"/>
    </xf>
    <xf numFmtId="49" fontId="4" fillId="7" borderId="6" applyNumberFormat="1" applyFont="1" applyFill="1" applyBorder="1" applyAlignment="1" applyProtection="0">
      <alignment horizontal="center" vertical="top" wrapText="1"/>
    </xf>
    <xf numFmtId="49" fontId="4" fillId="4" borderId="7" applyNumberFormat="1" applyFont="1" applyFill="1" applyBorder="1" applyAlignment="1" applyProtection="0">
      <alignment horizontal="center" vertical="top" wrapText="1"/>
    </xf>
    <xf numFmtId="49" fontId="4" fillId="2" borderId="8" applyNumberFormat="1" applyFont="1" applyFill="1" applyBorder="1" applyAlignment="1" applyProtection="0">
      <alignment horizontal="center" vertical="top" wrapText="1"/>
    </xf>
    <xf numFmtId="59" fontId="4" fillId="2" borderId="8" applyNumberFormat="1" applyFont="1" applyFill="1" applyBorder="1" applyAlignment="1" applyProtection="0">
      <alignment horizontal="center" vertical="top" wrapText="1"/>
    </xf>
    <xf numFmtId="0" fontId="4" fillId="2" borderId="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000000"/>
      </font>
      <fill>
        <patternFill patternType="solid">
          <fgColor indexed="20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24.000000</c:v>
                </c:pt>
                <c:pt idx="1">
                  <c:v>6.000000</c:v>
                </c:pt>
                <c:pt idx="2">
                  <c:v>9.000000</c:v>
                </c:pt>
                <c:pt idx="3">
                  <c:v>7.000000</c:v>
                </c:pt>
                <c:pt idx="4">
                  <c:v>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28.000000</c:v>
                </c:pt>
                <c:pt idx="1">
                  <c:v>1.000000</c:v>
                </c:pt>
                <c:pt idx="2">
                  <c:v>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2082800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2044700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2585625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947909</xdr:colOff>
      <xdr:row>0</xdr:row>
      <xdr:rowOff>137668</xdr:rowOff>
    </xdr:from>
    <xdr:to>
      <xdr:col>13</xdr:col>
      <xdr:colOff>884409</xdr:colOff>
      <xdr:row>10</xdr:row>
      <xdr:rowOff>161163</xdr:rowOff>
    </xdr:to>
    <xdr:graphicFrame>
      <xdr:nvGraphicFramePr>
        <xdr:cNvPr id="5" name="Chart 5"/>
        <xdr:cNvGraphicFramePr/>
      </xdr:nvGraphicFramePr>
      <xdr:xfrm>
        <a:off x="12212809" y="137668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47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5" width="15.3281" style="12" customWidth="1"/>
    <col min="6" max="6" width="7.9375" style="12" customWidth="1"/>
    <col min="7" max="7" width="27.6562" style="22" customWidth="1"/>
    <col min="8" max="8" width="44.5547" style="22" customWidth="1"/>
    <col min="9" max="12" width="12.4922" style="22" customWidth="1"/>
    <col min="13" max="16384" width="23.2969" style="22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COUNTIF(K19:K47,"*LB*")</f>
        <v>24</v>
      </c>
    </row>
    <row r="5" ht="23" customHeight="1">
      <c r="B5" t="s" s="6">
        <v>6</v>
      </c>
      <c r="C5" t="s" s="7">
        <v>7</v>
      </c>
      <c r="D5" s="8">
        <f>COUNTIF(K19:K47,"*GK*")</f>
        <v>6</v>
      </c>
    </row>
    <row r="6" ht="23" customHeight="1">
      <c r="B6" t="s" s="6">
        <v>8</v>
      </c>
      <c r="C6" t="s" s="7">
        <v>9</v>
      </c>
      <c r="D6" s="8">
        <f>COUNTIF(K19:K47,"*WK*")</f>
        <v>9</v>
      </c>
    </row>
    <row r="7" ht="23" customHeight="1">
      <c r="B7" t="s" s="6">
        <v>10</v>
      </c>
      <c r="C7" t="s" s="7">
        <v>11</v>
      </c>
      <c r="D7" s="8">
        <f>COUNTIF(K19:K47,"*KT*")</f>
        <v>7</v>
      </c>
    </row>
    <row r="8" ht="23" customHeight="1">
      <c r="B8" t="s" s="9">
        <v>12</v>
      </c>
      <c r="C8" t="s" s="10">
        <v>13</v>
      </c>
      <c r="D8" s="11">
        <f>COUNTIF(K19:K47,"*VJ*")</f>
        <v>6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COUNTIF(J19:J47,"=DONE")</f>
        <v>28</v>
      </c>
    </row>
    <row r="13" ht="22.5" customHeight="1">
      <c r="E13" t="s" s="17">
        <v>18</v>
      </c>
      <c r="F13" s="18">
        <f>COUNTIF(J19:J47,"=WIP")</f>
        <v>1</v>
      </c>
    </row>
    <row r="14" ht="22.5" customHeight="1">
      <c r="E14" t="s" s="17">
        <v>19</v>
      </c>
      <c r="F14" s="19">
        <f>COUNTIF(J19:J47,"=TO-DO")</f>
        <v>0</v>
      </c>
    </row>
    <row r="15" ht="22.6" customHeight="1">
      <c r="E15" t="s" s="20">
        <v>16</v>
      </c>
      <c r="F15" s="21">
        <f>COUNTIF(J19:J47,"*")</f>
        <v>29</v>
      </c>
    </row>
    <row r="17" ht="30" customHeight="1">
      <c r="G17" t="s" s="2">
        <v>20</v>
      </c>
      <c r="H17" s="2"/>
      <c r="I17" s="2"/>
      <c r="J17" s="2"/>
      <c r="K17" s="2"/>
      <c r="L17" s="2"/>
    </row>
    <row r="18" ht="22.6" customHeight="1">
      <c r="G18" t="s" s="23">
        <v>21</v>
      </c>
      <c r="H18" t="s" s="24">
        <v>22</v>
      </c>
      <c r="I18" t="s" s="24">
        <v>23</v>
      </c>
      <c r="J18" t="s" s="24">
        <v>24</v>
      </c>
      <c r="K18" t="s" s="24">
        <v>25</v>
      </c>
      <c r="L18" t="s" s="25">
        <v>26</v>
      </c>
    </row>
    <row r="19" ht="22.5" customHeight="1">
      <c r="G19" t="s" s="26">
        <v>27</v>
      </c>
      <c r="H19" t="s" s="27">
        <v>28</v>
      </c>
      <c r="I19" s="28"/>
      <c r="J19" t="s" s="27">
        <f>IF(L19="WIP","WIP",IF(K19=L19,"TO-DO","DONE"))</f>
        <v>29</v>
      </c>
      <c r="K19" t="s" s="27">
        <v>13</v>
      </c>
      <c r="L19" s="29"/>
    </row>
    <row r="20" ht="36.5" customHeight="1">
      <c r="G20" t="s" s="26">
        <v>30</v>
      </c>
      <c r="H20" t="s" s="30">
        <v>31</v>
      </c>
      <c r="I20" s="31"/>
      <c r="J20" t="s" s="30">
        <f>IF(L20="WIP","WIP",IF(K20=L20,"TO-DO","DONE"))</f>
        <v>29</v>
      </c>
      <c r="K20" t="s" s="30">
        <v>9</v>
      </c>
      <c r="L20" s="32"/>
    </row>
    <row r="21" ht="22.5" customHeight="1">
      <c r="G21" t="s" s="26">
        <v>32</v>
      </c>
      <c r="H21" t="s" s="27">
        <v>33</v>
      </c>
      <c r="I21" s="28"/>
      <c r="J21" t="s" s="27">
        <f>IF(L21="WIP","WIP",IF(K21=L21,"TO-DO","DONE"))</f>
        <v>29</v>
      </c>
      <c r="K21" t="s" s="27">
        <v>34</v>
      </c>
      <c r="L21" s="33"/>
    </row>
    <row r="22" ht="22.5" customHeight="1">
      <c r="G22" t="s" s="26">
        <v>35</v>
      </c>
      <c r="H22" t="s" s="30">
        <v>36</v>
      </c>
      <c r="I22" s="31"/>
      <c r="J22" t="s" s="30">
        <f>IF(L22="WIP","WIP",IF(K22=L22,"TO-DO","DONE"))</f>
        <v>29</v>
      </c>
      <c r="K22" t="s" s="30">
        <v>37</v>
      </c>
      <c r="L22" s="32"/>
    </row>
    <row r="23" ht="22.5" customHeight="1">
      <c r="G23" t="s" s="26">
        <v>38</v>
      </c>
      <c r="H23" t="s" s="27">
        <v>39</v>
      </c>
      <c r="I23" s="28"/>
      <c r="J23" t="s" s="27">
        <f>IF(L23="WIP","WIP",IF(K23=L23,"TO-DO","DONE"))</f>
        <v>29</v>
      </c>
      <c r="K23" t="s" s="27">
        <v>5</v>
      </c>
      <c r="L23" s="33"/>
    </row>
    <row r="24" ht="22.5" customHeight="1">
      <c r="G24" t="s" s="26">
        <v>40</v>
      </c>
      <c r="H24" t="s" s="30">
        <v>41</v>
      </c>
      <c r="I24" s="31"/>
      <c r="J24" t="s" s="30">
        <f>IF(L24="WIP","WIP",IF(K24=L24,"TO-DO","DONE"))</f>
        <v>29</v>
      </c>
      <c r="K24" t="s" s="30">
        <v>5</v>
      </c>
      <c r="L24" s="32"/>
    </row>
    <row r="25" ht="22.5" customHeight="1">
      <c r="G25" t="s" s="26">
        <v>42</v>
      </c>
      <c r="H25" t="s" s="27">
        <v>43</v>
      </c>
      <c r="I25" s="28"/>
      <c r="J25" t="s" s="27">
        <f>IF(L25="WIP","WIP",IF(K25=L25,"TO-DO","DONE"))</f>
        <v>29</v>
      </c>
      <c r="K25" t="s" s="27">
        <v>44</v>
      </c>
      <c r="L25" s="33"/>
    </row>
    <row r="26" ht="22.5" customHeight="1">
      <c r="G26" t="s" s="26">
        <v>45</v>
      </c>
      <c r="H26" t="s" s="30">
        <v>46</v>
      </c>
      <c r="I26" s="31"/>
      <c r="J26" t="s" s="30">
        <f>IF(L26="WIP","WIP",IF(K26=L26,"TO-DO","DONE"))</f>
        <v>29</v>
      </c>
      <c r="K26" t="s" s="30">
        <v>47</v>
      </c>
      <c r="L26" s="32"/>
    </row>
    <row r="27" ht="22.5" customHeight="1">
      <c r="G27" t="s" s="26">
        <v>48</v>
      </c>
      <c r="H27" t="s" s="27">
        <v>49</v>
      </c>
      <c r="I27" s="28"/>
      <c r="J27" t="s" s="27">
        <f>IF(L27="WIP","WIP",IF(K27=L27,"TO-DO","DONE"))</f>
        <v>29</v>
      </c>
      <c r="K27" t="s" s="27">
        <v>5</v>
      </c>
      <c r="L27" s="33"/>
    </row>
    <row r="28" ht="36.5" customHeight="1">
      <c r="G28" t="s" s="26">
        <v>50</v>
      </c>
      <c r="H28" t="s" s="30">
        <v>50</v>
      </c>
      <c r="I28" s="31"/>
      <c r="J28" t="s" s="30">
        <f>IF(L28="WIP","WIP",IF(K28=L28,"TO-DO","DONE"))</f>
        <v>29</v>
      </c>
      <c r="K28" t="s" s="30">
        <v>11</v>
      </c>
      <c r="L28" s="32"/>
    </row>
    <row r="29" ht="22.5" customHeight="1">
      <c r="G29" t="s" s="26">
        <v>51</v>
      </c>
      <c r="H29" t="s" s="27">
        <v>52</v>
      </c>
      <c r="I29" s="28"/>
      <c r="J29" t="s" s="27">
        <f>IF(L29="WIP","WIP",IF(K29=L29,"TO-DO","DONE"))</f>
        <v>29</v>
      </c>
      <c r="K29" t="s" s="27">
        <v>53</v>
      </c>
      <c r="L29" s="33"/>
    </row>
    <row r="30" ht="36.5" customHeight="1">
      <c r="G30" t="s" s="26">
        <v>54</v>
      </c>
      <c r="H30" t="s" s="30">
        <v>55</v>
      </c>
      <c r="I30" s="31"/>
      <c r="J30" t="s" s="30">
        <f>IF(L30="WIP","WIP",IF(K30=L30,"TO-DO","DONE"))</f>
        <v>29</v>
      </c>
      <c r="K30" t="s" s="30">
        <v>56</v>
      </c>
      <c r="L30" s="32"/>
    </row>
    <row r="31" ht="22.5" customHeight="1">
      <c r="G31" t="s" s="26">
        <v>57</v>
      </c>
      <c r="H31" t="s" s="27">
        <v>58</v>
      </c>
      <c r="I31" s="28"/>
      <c r="J31" t="s" s="27">
        <f>IF(L31="WIP","WIP",IF(K31=L31,"TO-DO","DONE"))</f>
        <v>29</v>
      </c>
      <c r="K31" t="s" s="27">
        <v>59</v>
      </c>
      <c r="L31" s="29"/>
    </row>
    <row r="32" ht="22.5" customHeight="1">
      <c r="G32" t="s" s="26">
        <v>60</v>
      </c>
      <c r="H32" t="s" s="30">
        <v>61</v>
      </c>
      <c r="I32" s="31"/>
      <c r="J32" t="s" s="30">
        <f>IF(L32="WIP","WIP",IF(K32=L32,"TO-DO","DONE"))</f>
        <v>29</v>
      </c>
      <c r="K32" t="s" s="30">
        <v>59</v>
      </c>
      <c r="L32" s="34"/>
    </row>
    <row r="33" ht="22.5" customHeight="1">
      <c r="G33" t="s" s="26">
        <v>62</v>
      </c>
      <c r="H33" t="s" s="27">
        <v>63</v>
      </c>
      <c r="I33" s="28"/>
      <c r="J33" t="s" s="27">
        <v>29</v>
      </c>
      <c r="K33" t="s" s="27">
        <v>9</v>
      </c>
      <c r="L33" s="29"/>
    </row>
    <row r="34" ht="36.5" customHeight="1">
      <c r="G34" t="s" s="26">
        <v>64</v>
      </c>
      <c r="H34" t="s" s="30">
        <v>65</v>
      </c>
      <c r="I34" s="31"/>
      <c r="J34" t="s" s="30">
        <v>29</v>
      </c>
      <c r="K34" t="s" s="30">
        <v>66</v>
      </c>
      <c r="L34" s="34"/>
    </row>
    <row r="35" ht="22.5" customHeight="1">
      <c r="G35" t="s" s="26">
        <v>67</v>
      </c>
      <c r="H35" t="s" s="27">
        <v>68</v>
      </c>
      <c r="I35" s="28"/>
      <c r="J35" t="s" s="27">
        <f>IF(L35="WIP","WIP",IF(K35=L35,"TO-DO","DONE"))</f>
        <v>29</v>
      </c>
      <c r="K35" t="s" s="27">
        <v>53</v>
      </c>
      <c r="L35" s="29"/>
    </row>
    <row r="36" ht="22.5" customHeight="1">
      <c r="G36" t="s" s="26">
        <v>69</v>
      </c>
      <c r="H36" t="s" s="30">
        <v>70</v>
      </c>
      <c r="I36" s="31"/>
      <c r="J36" t="s" s="30">
        <f>IF(L36="WIP","WIP",IF(K36=L36,"TO-DO","DONE"))</f>
        <v>29</v>
      </c>
      <c r="K36" t="s" s="30">
        <v>44</v>
      </c>
      <c r="L36" s="34"/>
    </row>
    <row r="37" ht="22.5" customHeight="1">
      <c r="G37" t="s" s="26">
        <v>71</v>
      </c>
      <c r="H37" t="s" s="27">
        <v>72</v>
      </c>
      <c r="I37" s="28"/>
      <c r="J37" t="s" s="27">
        <v>29</v>
      </c>
      <c r="K37" t="s" s="27">
        <v>73</v>
      </c>
      <c r="L37" t="s" s="35">
        <v>26</v>
      </c>
    </row>
    <row r="38" ht="36.5" customHeight="1">
      <c r="G38" t="s" s="26">
        <v>74</v>
      </c>
      <c r="H38" s="36"/>
      <c r="I38" s="31"/>
      <c r="J38" t="s" s="30">
        <f>IF(L38="WIP","WIP",IF(K38=L38,"TO-DO","DONE"))</f>
        <v>29</v>
      </c>
      <c r="K38" t="s" s="30">
        <v>75</v>
      </c>
      <c r="L38" s="34"/>
    </row>
    <row r="39" ht="22.5" customHeight="1">
      <c r="G39" t="s" s="26">
        <v>76</v>
      </c>
      <c r="H39" t="s" s="27">
        <v>77</v>
      </c>
      <c r="I39" s="28"/>
      <c r="J39" t="s" s="27">
        <f>IF(L39="WIP","WIP",IF(K39=L39,"TO-DO","DONE"))</f>
        <v>29</v>
      </c>
      <c r="K39" t="s" s="27">
        <v>37</v>
      </c>
      <c r="L39" s="29"/>
    </row>
    <row r="40" ht="22.5" customHeight="1">
      <c r="G40" t="s" s="26">
        <v>78</v>
      </c>
      <c r="H40" t="s" s="30">
        <v>79</v>
      </c>
      <c r="I40" s="31"/>
      <c r="J40" t="s" s="30">
        <v>29</v>
      </c>
      <c r="K40" t="s" s="30">
        <v>37</v>
      </c>
      <c r="L40" t="s" s="37">
        <v>26</v>
      </c>
    </row>
    <row r="41" ht="36.5" customHeight="1">
      <c r="G41" t="s" s="26">
        <v>80</v>
      </c>
      <c r="H41" t="s" s="27">
        <v>81</v>
      </c>
      <c r="I41" s="28"/>
      <c r="J41" t="s" s="27">
        <f>IF(L41="WIP","WIP",IF(K41=L41,"TO-DO","DONE"))</f>
        <v>29</v>
      </c>
      <c r="K41" t="s" s="27">
        <v>82</v>
      </c>
      <c r="L41" s="29"/>
    </row>
    <row r="42" ht="22.5" customHeight="1">
      <c r="G42" t="s" s="26">
        <v>83</v>
      </c>
      <c r="H42" t="s" s="30">
        <v>84</v>
      </c>
      <c r="I42" s="31"/>
      <c r="J42" t="s" s="30">
        <f>IF(L42="WIP","WIP",IF(K42=L42,"TO-DO","DONE"))</f>
        <v>26</v>
      </c>
      <c r="K42" t="s" s="30">
        <v>82</v>
      </c>
      <c r="L42" t="s" s="37">
        <v>26</v>
      </c>
    </row>
    <row r="43" ht="22.5" customHeight="1">
      <c r="G43" t="s" s="26">
        <v>85</v>
      </c>
      <c r="H43" t="s" s="27">
        <v>86</v>
      </c>
      <c r="I43" s="28"/>
      <c r="J43" t="s" s="27">
        <f>IF(L43="WIP","WIP",IF(K43=L43,"TO-DO","DONE"))</f>
        <v>29</v>
      </c>
      <c r="K43" t="s" s="27">
        <v>59</v>
      </c>
      <c r="L43" s="29"/>
    </row>
    <row r="44" ht="22.5" customHeight="1">
      <c r="G44" t="s" s="26">
        <v>87</v>
      </c>
      <c r="H44" t="s" s="30">
        <v>88</v>
      </c>
      <c r="I44" s="31"/>
      <c r="J44" t="s" s="30">
        <f>IF(L44="WIP","WIP",IF(K44=L44,"TO-DO","DONE"))</f>
        <v>29</v>
      </c>
      <c r="K44" t="s" s="30">
        <v>5</v>
      </c>
      <c r="L44" s="34"/>
    </row>
    <row r="45" ht="22.5" customHeight="1">
      <c r="G45" t="s" s="26">
        <v>89</v>
      </c>
      <c r="H45" t="s" s="27">
        <v>90</v>
      </c>
      <c r="I45" s="28"/>
      <c r="J45" t="s" s="27">
        <f>IF(L45="WIP","WIP",IF(K45=L45,"TO-DO","DONE"))</f>
        <v>29</v>
      </c>
      <c r="K45" t="s" s="27">
        <v>82</v>
      </c>
      <c r="L45" s="29"/>
    </row>
    <row r="46" ht="22.5" customHeight="1">
      <c r="G46" t="s" s="26">
        <v>89</v>
      </c>
      <c r="H46" t="s" s="30">
        <v>91</v>
      </c>
      <c r="I46" s="31"/>
      <c r="J46" t="s" s="30">
        <f>IF(L46="WIP","WIP",IF(K46=L46,"TO-DO","DONE"))</f>
        <v>29</v>
      </c>
      <c r="K46" t="s" s="30">
        <v>5</v>
      </c>
      <c r="L46" s="34"/>
    </row>
    <row r="47" ht="22.6" customHeight="1">
      <c r="G47" t="s" s="38">
        <v>92</v>
      </c>
      <c r="H47" t="s" s="39">
        <v>93</v>
      </c>
      <c r="I47" s="40"/>
      <c r="J47" t="s" s="39">
        <f>IF(L47="WIP","WIP",IF(K47=L47,"TO-DO","DONE"))</f>
        <v>29</v>
      </c>
      <c r="K47" t="s" s="39">
        <v>5</v>
      </c>
      <c r="L47" s="41"/>
    </row>
  </sheetData>
  <mergeCells count="3">
    <mergeCell ref="B2:D2"/>
    <mergeCell ref="E10:F10"/>
    <mergeCell ref="G17:L17"/>
  </mergeCells>
  <conditionalFormatting sqref="J18:J47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