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brohr/Documents/Stanford/CHE_444_TA/brohr.github.io/"/>
    </mc:Choice>
  </mc:AlternateContent>
  <bookViews>
    <workbookView xWindow="25600" yWindow="-16600" windowWidth="25600" windowHeight="28240" tabRatio="500" activeTab="1"/>
  </bookViews>
  <sheets>
    <sheet name="ORR" sheetId="1" r:id="rId1"/>
    <sheet name="OER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3" l="1"/>
  <c r="B30" i="3"/>
  <c r="B12" i="3"/>
  <c r="B13" i="3"/>
  <c r="B12" i="1"/>
  <c r="B29" i="1"/>
  <c r="B30" i="1"/>
  <c r="B13" i="1"/>
  <c r="C25" i="1"/>
  <c r="C25" i="3"/>
  <c r="D23" i="3"/>
  <c r="D24" i="3"/>
  <c r="D25" i="3"/>
  <c r="D26" i="3"/>
  <c r="D22" i="3"/>
  <c r="D6" i="3"/>
  <c r="D7" i="3"/>
  <c r="D8" i="3"/>
  <c r="D9" i="3"/>
  <c r="D5" i="3"/>
  <c r="C26" i="3"/>
  <c r="G31" i="3"/>
  <c r="G30" i="3"/>
  <c r="G29" i="3"/>
  <c r="G28" i="3"/>
  <c r="C24" i="3"/>
  <c r="G27" i="3"/>
  <c r="G26" i="3"/>
  <c r="G25" i="3"/>
  <c r="G24" i="3"/>
  <c r="G23" i="3"/>
  <c r="G22" i="3"/>
  <c r="C9" i="3"/>
  <c r="G14" i="3"/>
  <c r="G13" i="3"/>
  <c r="C8" i="3"/>
  <c r="G12" i="3"/>
  <c r="G11" i="3"/>
  <c r="C7" i="3"/>
  <c r="G10" i="3"/>
  <c r="G9" i="3"/>
  <c r="G8" i="3"/>
  <c r="G7" i="3"/>
  <c r="G6" i="3"/>
  <c r="G5" i="3"/>
  <c r="C24" i="1"/>
  <c r="D23" i="1"/>
  <c r="D24" i="1"/>
  <c r="D25" i="1"/>
  <c r="D26" i="1"/>
  <c r="D22" i="1"/>
  <c r="C26" i="1"/>
  <c r="G31" i="1"/>
  <c r="G30" i="1"/>
  <c r="G29" i="1"/>
  <c r="G28" i="1"/>
  <c r="G27" i="1"/>
  <c r="G26" i="1"/>
  <c r="G25" i="1"/>
  <c r="G24" i="1"/>
  <c r="G23" i="1"/>
  <c r="G22" i="1"/>
  <c r="C9" i="1"/>
  <c r="D9" i="1"/>
  <c r="G14" i="1"/>
  <c r="G13" i="1"/>
  <c r="C8" i="1"/>
  <c r="D8" i="1"/>
  <c r="G12" i="1"/>
  <c r="G11" i="1"/>
  <c r="C7" i="1"/>
  <c r="D7" i="1"/>
  <c r="G10" i="1"/>
  <c r="G9" i="1"/>
  <c r="D6" i="1"/>
  <c r="G8" i="1"/>
  <c r="G7" i="1"/>
  <c r="D5" i="1"/>
  <c r="G6" i="1"/>
  <c r="G5" i="1"/>
</calcChain>
</file>

<file path=xl/sharedStrings.xml><?xml version="1.0" encoding="utf-8"?>
<sst xmlns="http://schemas.openxmlformats.org/spreadsheetml/2006/main" count="60" uniqueCount="14">
  <si>
    <t>O2 + * + 4[proton-electron pairs]</t>
  </si>
  <si>
    <t>* + 2H2O</t>
  </si>
  <si>
    <t>OOH* + 3proton-electron pairs]</t>
  </si>
  <si>
    <t>O* +H2O + 2[proton-electron pairs]</t>
  </si>
  <si>
    <t>OH* + H2O + 1[proton-electron pair]</t>
  </si>
  <si>
    <t>Species</t>
  </si>
  <si>
    <t>Reaction Step</t>
  </si>
  <si>
    <t>Ideal Case</t>
  </si>
  <si>
    <t>Free energy at 0V (eV)</t>
  </si>
  <si>
    <t>Voltage</t>
  </si>
  <si>
    <t>Free Energy (eV)</t>
  </si>
  <si>
    <t>More Realistic Case</t>
  </si>
  <si>
    <t>Limiting Potential</t>
  </si>
  <si>
    <t>Overpotential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</si>
</sst>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ORR!$G$4</c:f>
              <c:strCache>
                <c:ptCount val="1"/>
                <c:pt idx="0">
                  <c:v>Free Energy (eV)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ORR!$F$5:$F$14</c:f>
              <c:numCache>
                <c:formatCode>General</c:formatCode>
                <c:ptCount val="10"/>
                <c:pt idx="0">
                  <c:v>-0.5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1.5</c:v>
                </c:pt>
                <c:pt idx="5">
                  <c:v>2.5</c:v>
                </c:pt>
                <c:pt idx="6">
                  <c:v>2.5</c:v>
                </c:pt>
                <c:pt idx="7">
                  <c:v>3.5</c:v>
                </c:pt>
                <c:pt idx="8">
                  <c:v>3.5</c:v>
                </c:pt>
                <c:pt idx="9">
                  <c:v>4.5</c:v>
                </c:pt>
              </c:numCache>
            </c:numRef>
          </c:xVal>
          <c:yVal>
            <c:numRef>
              <c:f>ORR!$G$5:$G$14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-1.23</c:v>
                </c:pt>
                <c:pt idx="3">
                  <c:v>-1.23</c:v>
                </c:pt>
                <c:pt idx="4">
                  <c:v>-2.46</c:v>
                </c:pt>
                <c:pt idx="5">
                  <c:v>-2.46</c:v>
                </c:pt>
                <c:pt idx="6">
                  <c:v>-3.69</c:v>
                </c:pt>
                <c:pt idx="7">
                  <c:v>-3.69</c:v>
                </c:pt>
                <c:pt idx="8">
                  <c:v>-4.92</c:v>
                </c:pt>
                <c:pt idx="9">
                  <c:v>-4.92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840864"/>
        <c:axId val="-2077956560"/>
      </c:scatterChart>
      <c:valAx>
        <c:axId val="-2077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956560"/>
        <c:crosses val="autoZero"/>
        <c:crossBetween val="midCat"/>
      </c:valAx>
      <c:valAx>
        <c:axId val="-20779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Energy</a:t>
                </a:r>
                <a:r>
                  <a:rPr lang="en-US" baseline="0"/>
                  <a:t>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ORR!$G$4</c:f>
              <c:strCache>
                <c:ptCount val="1"/>
                <c:pt idx="0">
                  <c:v>Free Energy (eV)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ORR!$F$22:$F$31</c:f>
              <c:numCache>
                <c:formatCode>General</c:formatCode>
                <c:ptCount val="10"/>
                <c:pt idx="0">
                  <c:v>-0.5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1.5</c:v>
                </c:pt>
                <c:pt idx="5">
                  <c:v>2.5</c:v>
                </c:pt>
                <c:pt idx="6">
                  <c:v>2.5</c:v>
                </c:pt>
                <c:pt idx="7">
                  <c:v>3.5</c:v>
                </c:pt>
                <c:pt idx="8">
                  <c:v>3.5</c:v>
                </c:pt>
                <c:pt idx="9">
                  <c:v>4.5</c:v>
                </c:pt>
              </c:numCache>
            </c:numRef>
          </c:xVal>
          <c:yVal>
            <c:numRef>
              <c:f>ORR!$G$22:$G$31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-1.23</c:v>
                </c:pt>
                <c:pt idx="3">
                  <c:v>-1.23</c:v>
                </c:pt>
                <c:pt idx="4">
                  <c:v>-2.583</c:v>
                </c:pt>
                <c:pt idx="5">
                  <c:v>-2.583</c:v>
                </c:pt>
                <c:pt idx="6">
                  <c:v>-4.181999999999999</c:v>
                </c:pt>
                <c:pt idx="7">
                  <c:v>-4.181999999999999</c:v>
                </c:pt>
                <c:pt idx="8">
                  <c:v>-4.92</c:v>
                </c:pt>
                <c:pt idx="9">
                  <c:v>-4.92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56208"/>
        <c:axId val="2108144384"/>
      </c:scatterChart>
      <c:valAx>
        <c:axId val="-20976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44384"/>
        <c:crosses val="autoZero"/>
        <c:crossBetween val="midCat"/>
      </c:valAx>
      <c:valAx>
        <c:axId val="210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Energy</a:t>
                </a:r>
                <a:r>
                  <a:rPr lang="en-US" baseline="0"/>
                  <a:t>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OER!$G$4</c:f>
              <c:strCache>
                <c:ptCount val="1"/>
                <c:pt idx="0">
                  <c:v>Free Energy (eV)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OER!$F$5:$F$14</c:f>
              <c:numCache>
                <c:formatCode>General</c:formatCode>
                <c:ptCount val="10"/>
                <c:pt idx="0">
                  <c:v>-0.5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1.5</c:v>
                </c:pt>
                <c:pt idx="5">
                  <c:v>2.5</c:v>
                </c:pt>
                <c:pt idx="6">
                  <c:v>2.5</c:v>
                </c:pt>
                <c:pt idx="7">
                  <c:v>3.5</c:v>
                </c:pt>
                <c:pt idx="8">
                  <c:v>3.5</c:v>
                </c:pt>
                <c:pt idx="9">
                  <c:v>4.5</c:v>
                </c:pt>
              </c:numCache>
            </c:numRef>
          </c:xVal>
          <c:yVal>
            <c:numRef>
              <c:f>OER!$G$5:$G$14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1.23</c:v>
                </c:pt>
                <c:pt idx="3">
                  <c:v>1.23</c:v>
                </c:pt>
                <c:pt idx="4">
                  <c:v>2.46</c:v>
                </c:pt>
                <c:pt idx="5">
                  <c:v>2.46</c:v>
                </c:pt>
                <c:pt idx="6">
                  <c:v>3.69</c:v>
                </c:pt>
                <c:pt idx="7">
                  <c:v>3.69</c:v>
                </c:pt>
                <c:pt idx="8">
                  <c:v>4.92</c:v>
                </c:pt>
                <c:pt idx="9">
                  <c:v>4.92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36448"/>
        <c:axId val="-2136098032"/>
      </c:scatterChart>
      <c:valAx>
        <c:axId val="-21368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98032"/>
        <c:crosses val="autoZero"/>
        <c:crossBetween val="midCat"/>
      </c:valAx>
      <c:valAx>
        <c:axId val="-21360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Energy</a:t>
                </a:r>
                <a:r>
                  <a:rPr lang="en-US" baseline="0"/>
                  <a:t>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83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OER!$G$4</c:f>
              <c:strCache>
                <c:ptCount val="1"/>
                <c:pt idx="0">
                  <c:v>Free Energy (eV)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OER!$F$22:$F$31</c:f>
              <c:numCache>
                <c:formatCode>General</c:formatCode>
                <c:ptCount val="10"/>
                <c:pt idx="0">
                  <c:v>-0.5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1.5</c:v>
                </c:pt>
                <c:pt idx="5">
                  <c:v>2.5</c:v>
                </c:pt>
                <c:pt idx="6">
                  <c:v>2.5</c:v>
                </c:pt>
                <c:pt idx="7">
                  <c:v>3.5</c:v>
                </c:pt>
                <c:pt idx="8">
                  <c:v>3.5</c:v>
                </c:pt>
                <c:pt idx="9">
                  <c:v>4.5</c:v>
                </c:pt>
              </c:numCache>
            </c:numRef>
          </c:xVal>
          <c:yVal>
            <c:numRef>
              <c:f>OER!$G$22:$G$31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1.23</c:v>
                </c:pt>
                <c:pt idx="3">
                  <c:v>1.23</c:v>
                </c:pt>
                <c:pt idx="4">
                  <c:v>2.583</c:v>
                </c:pt>
                <c:pt idx="5">
                  <c:v>2.583</c:v>
                </c:pt>
                <c:pt idx="6">
                  <c:v>4.181999999999999</c:v>
                </c:pt>
                <c:pt idx="7">
                  <c:v>4.181999999999999</c:v>
                </c:pt>
                <c:pt idx="8">
                  <c:v>4.92</c:v>
                </c:pt>
                <c:pt idx="9">
                  <c:v>4.92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28816"/>
        <c:axId val="2110258496"/>
      </c:scatterChart>
      <c:valAx>
        <c:axId val="21107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58496"/>
        <c:crosses val="autoZero"/>
        <c:crossBetween val="midCat"/>
      </c:valAx>
      <c:valAx>
        <c:axId val="21102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Energy</a:t>
                </a:r>
                <a:r>
                  <a:rPr lang="en-US" baseline="0"/>
                  <a:t>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</xdr:row>
      <xdr:rowOff>177800</xdr:rowOff>
    </xdr:from>
    <xdr:to>
      <xdr:col>12</xdr:col>
      <xdr:colOff>381000</xdr:colOff>
      <xdr:row>15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19</xdr:row>
      <xdr:rowOff>38100</xdr:rowOff>
    </xdr:from>
    <xdr:to>
      <xdr:col>12</xdr:col>
      <xdr:colOff>444500</xdr:colOff>
      <xdr:row>32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</xdr:row>
      <xdr:rowOff>177800</xdr:rowOff>
    </xdr:from>
    <xdr:to>
      <xdr:col>12</xdr:col>
      <xdr:colOff>381000</xdr:colOff>
      <xdr:row>15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19</xdr:row>
      <xdr:rowOff>38100</xdr:rowOff>
    </xdr:from>
    <xdr:to>
      <xdr:col>12</xdr:col>
      <xdr:colOff>444500</xdr:colOff>
      <xdr:row>32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0" sqref="B20"/>
    </sheetView>
  </sheetViews>
  <sheetFormatPr baseColWidth="10" defaultRowHeight="16" x14ac:dyDescent="0.2"/>
  <cols>
    <col min="1" max="1" width="37.5" bestFit="1" customWidth="1"/>
    <col min="2" max="2" width="12.33203125" bestFit="1" customWidth="1"/>
    <col min="3" max="3" width="19.1640625" bestFit="1" customWidth="1"/>
    <col min="4" max="4" width="14.83203125" bestFit="1" customWidth="1"/>
    <col min="6" max="6" width="12.33203125" bestFit="1" customWidth="1"/>
    <col min="7" max="7" width="14.5" bestFit="1" customWidth="1"/>
  </cols>
  <sheetData>
    <row r="1" spans="1:7" x14ac:dyDescent="0.2">
      <c r="A1" s="1" t="s">
        <v>7</v>
      </c>
    </row>
    <row r="2" spans="1:7" x14ac:dyDescent="0.2">
      <c r="A2" s="2" t="s">
        <v>9</v>
      </c>
      <c r="B2">
        <v>0</v>
      </c>
    </row>
    <row r="4" spans="1:7" x14ac:dyDescent="0.2">
      <c r="A4" t="s">
        <v>5</v>
      </c>
      <c r="B4" t="s">
        <v>6</v>
      </c>
      <c r="C4" t="s">
        <v>8</v>
      </c>
      <c r="D4" t="s">
        <v>10</v>
      </c>
      <c r="F4" t="s">
        <v>6</v>
      </c>
      <c r="G4" t="s">
        <v>10</v>
      </c>
    </row>
    <row r="5" spans="1:7" x14ac:dyDescent="0.2">
      <c r="A5" t="s">
        <v>0</v>
      </c>
      <c r="B5">
        <v>0</v>
      </c>
      <c r="C5">
        <v>0</v>
      </c>
      <c r="D5">
        <f>C5+B5*B$2</f>
        <v>0</v>
      </c>
      <c r="F5">
        <v>-0.5</v>
      </c>
      <c r="G5">
        <f>D5</f>
        <v>0</v>
      </c>
    </row>
    <row r="6" spans="1:7" x14ac:dyDescent="0.2">
      <c r="A6" t="s">
        <v>2</v>
      </c>
      <c r="B6">
        <v>1</v>
      </c>
      <c r="C6">
        <v>-1.23</v>
      </c>
      <c r="D6">
        <f t="shared" ref="D6:D9" si="0">C6+B6*B$2</f>
        <v>-1.23</v>
      </c>
      <c r="F6">
        <v>0.5</v>
      </c>
      <c r="G6">
        <f>D5</f>
        <v>0</v>
      </c>
    </row>
    <row r="7" spans="1:7" x14ac:dyDescent="0.2">
      <c r="A7" t="s">
        <v>3</v>
      </c>
      <c r="B7">
        <v>2</v>
      </c>
      <c r="C7">
        <f>C6*2</f>
        <v>-2.46</v>
      </c>
      <c r="D7">
        <f t="shared" si="0"/>
        <v>-2.46</v>
      </c>
      <c r="F7">
        <v>0.5</v>
      </c>
      <c r="G7">
        <f>D6</f>
        <v>-1.23</v>
      </c>
    </row>
    <row r="8" spans="1:7" x14ac:dyDescent="0.2">
      <c r="A8" t="s">
        <v>4</v>
      </c>
      <c r="B8">
        <v>3</v>
      </c>
      <c r="C8">
        <f>C6*3</f>
        <v>-3.69</v>
      </c>
      <c r="D8">
        <f t="shared" si="0"/>
        <v>-3.69</v>
      </c>
      <c r="F8">
        <v>1.5</v>
      </c>
      <c r="G8">
        <f>D6</f>
        <v>-1.23</v>
      </c>
    </row>
    <row r="9" spans="1:7" x14ac:dyDescent="0.2">
      <c r="A9" t="s">
        <v>1</v>
      </c>
      <c r="B9">
        <v>4</v>
      </c>
      <c r="C9">
        <f>C6*4</f>
        <v>-4.92</v>
      </c>
      <c r="D9">
        <f t="shared" si="0"/>
        <v>-4.92</v>
      </c>
      <c r="F9">
        <v>1.5</v>
      </c>
      <c r="G9">
        <f>D7</f>
        <v>-2.46</v>
      </c>
    </row>
    <row r="10" spans="1:7" x14ac:dyDescent="0.2">
      <c r="F10">
        <v>2.5</v>
      </c>
      <c r="G10">
        <f>D7</f>
        <v>-2.46</v>
      </c>
    </row>
    <row r="11" spans="1:7" x14ac:dyDescent="0.2">
      <c r="F11">
        <v>2.5</v>
      </c>
      <c r="G11">
        <f>D8</f>
        <v>-3.69</v>
      </c>
    </row>
    <row r="12" spans="1:7" x14ac:dyDescent="0.2">
      <c r="A12" t="s">
        <v>12</v>
      </c>
      <c r="B12">
        <f>C7-C8</f>
        <v>1.23</v>
      </c>
      <c r="F12">
        <v>3.5</v>
      </c>
      <c r="G12">
        <f>D8</f>
        <v>-3.69</v>
      </c>
    </row>
    <row r="13" spans="1:7" x14ac:dyDescent="0.2">
      <c r="A13" t="s">
        <v>13</v>
      </c>
      <c r="B13">
        <f>B12-1.23</f>
        <v>0</v>
      </c>
      <c r="F13">
        <v>3.5</v>
      </c>
      <c r="G13">
        <f>D9</f>
        <v>-4.92</v>
      </c>
    </row>
    <row r="14" spans="1:7" x14ac:dyDescent="0.2">
      <c r="F14">
        <v>4.5</v>
      </c>
      <c r="G14">
        <f>D9</f>
        <v>-4.92</v>
      </c>
    </row>
    <row r="18" spans="1:7" x14ac:dyDescent="0.2">
      <c r="A18" s="1" t="s">
        <v>11</v>
      </c>
    </row>
    <row r="19" spans="1:7" x14ac:dyDescent="0.2">
      <c r="A19" s="2" t="s">
        <v>9</v>
      </c>
      <c r="B19">
        <v>0</v>
      </c>
    </row>
    <row r="21" spans="1:7" x14ac:dyDescent="0.2">
      <c r="A21" t="s">
        <v>5</v>
      </c>
      <c r="B21" t="s">
        <v>6</v>
      </c>
      <c r="C21" t="s">
        <v>8</v>
      </c>
      <c r="D21" t="s">
        <v>10</v>
      </c>
      <c r="F21" t="s">
        <v>6</v>
      </c>
      <c r="G21" t="s">
        <v>10</v>
      </c>
    </row>
    <row r="22" spans="1:7" x14ac:dyDescent="0.2">
      <c r="A22" t="s">
        <v>0</v>
      </c>
      <c r="B22">
        <v>0</v>
      </c>
      <c r="C22">
        <v>0</v>
      </c>
      <c r="D22">
        <f>C22+B22*B$19</f>
        <v>0</v>
      </c>
      <c r="F22">
        <v>-0.5</v>
      </c>
      <c r="G22">
        <f>D22</f>
        <v>0</v>
      </c>
    </row>
    <row r="23" spans="1:7" x14ac:dyDescent="0.2">
      <c r="A23" t="s">
        <v>2</v>
      </c>
      <c r="B23">
        <v>1</v>
      </c>
      <c r="C23">
        <v>-1.23</v>
      </c>
      <c r="D23">
        <f t="shared" ref="D23:D26" si="1">C23+B23*B$19</f>
        <v>-1.23</v>
      </c>
      <c r="F23">
        <v>0.5</v>
      </c>
      <c r="G23">
        <f>D22</f>
        <v>0</v>
      </c>
    </row>
    <row r="24" spans="1:7" x14ac:dyDescent="0.2">
      <c r="A24" t="s">
        <v>3</v>
      </c>
      <c r="B24">
        <v>2</v>
      </c>
      <c r="C24">
        <f>C23*2.1</f>
        <v>-2.5830000000000002</v>
      </c>
      <c r="D24">
        <f t="shared" si="1"/>
        <v>-2.5830000000000002</v>
      </c>
      <c r="F24">
        <v>0.5</v>
      </c>
      <c r="G24">
        <f>D23</f>
        <v>-1.23</v>
      </c>
    </row>
    <row r="25" spans="1:7" x14ac:dyDescent="0.2">
      <c r="A25" t="s">
        <v>4</v>
      </c>
      <c r="B25">
        <v>3</v>
      </c>
      <c r="C25">
        <f>C23*3.4</f>
        <v>-4.1819999999999995</v>
      </c>
      <c r="D25">
        <f t="shared" si="1"/>
        <v>-4.1819999999999995</v>
      </c>
      <c r="F25">
        <v>1.5</v>
      </c>
      <c r="G25">
        <f>D23</f>
        <v>-1.23</v>
      </c>
    </row>
    <row r="26" spans="1:7" x14ac:dyDescent="0.2">
      <c r="A26" t="s">
        <v>1</v>
      </c>
      <c r="B26">
        <v>4</v>
      </c>
      <c r="C26">
        <f>C23*4</f>
        <v>-4.92</v>
      </c>
      <c r="D26">
        <f t="shared" si="1"/>
        <v>-4.92</v>
      </c>
      <c r="F26">
        <v>1.5</v>
      </c>
      <c r="G26">
        <f>D24</f>
        <v>-2.5830000000000002</v>
      </c>
    </row>
    <row r="27" spans="1:7" x14ac:dyDescent="0.2">
      <c r="F27">
        <v>2.5</v>
      </c>
      <c r="G27">
        <f>D24</f>
        <v>-2.5830000000000002</v>
      </c>
    </row>
    <row r="28" spans="1:7" x14ac:dyDescent="0.2">
      <c r="F28">
        <v>2.5</v>
      </c>
      <c r="G28">
        <f>D25</f>
        <v>-4.1819999999999995</v>
      </c>
    </row>
    <row r="29" spans="1:7" x14ac:dyDescent="0.2">
      <c r="A29" t="s">
        <v>12</v>
      </c>
      <c r="B29">
        <f>C24-C25</f>
        <v>1.5989999999999993</v>
      </c>
      <c r="F29">
        <v>3.5</v>
      </c>
      <c r="G29">
        <f>D25</f>
        <v>-4.1819999999999995</v>
      </c>
    </row>
    <row r="30" spans="1:7" x14ac:dyDescent="0.2">
      <c r="A30" t="s">
        <v>13</v>
      </c>
      <c r="B30">
        <f>B29-1.23</f>
        <v>0.36899999999999933</v>
      </c>
      <c r="F30">
        <v>3.5</v>
      </c>
      <c r="G30">
        <f>D26</f>
        <v>-4.92</v>
      </c>
    </row>
    <row r="31" spans="1:7" x14ac:dyDescent="0.2">
      <c r="F31">
        <v>4.5</v>
      </c>
      <c r="G31">
        <f>D26</f>
        <v>-4.92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B20" sqref="B20"/>
    </sheetView>
  </sheetViews>
  <sheetFormatPr baseColWidth="10" defaultRowHeight="16" x14ac:dyDescent="0.2"/>
  <cols>
    <col min="1" max="1" width="37.5" bestFit="1" customWidth="1"/>
    <col min="2" max="2" width="12.33203125" bestFit="1" customWidth="1"/>
    <col min="3" max="3" width="19.1640625" bestFit="1" customWidth="1"/>
    <col min="4" max="4" width="14.83203125" bestFit="1" customWidth="1"/>
    <col min="6" max="6" width="12.33203125" bestFit="1" customWidth="1"/>
    <col min="7" max="7" width="14.5" bestFit="1" customWidth="1"/>
  </cols>
  <sheetData>
    <row r="1" spans="1:7" x14ac:dyDescent="0.2">
      <c r="A1" s="1" t="s">
        <v>7</v>
      </c>
    </row>
    <row r="2" spans="1:7" x14ac:dyDescent="0.2">
      <c r="A2" s="2" t="s">
        <v>9</v>
      </c>
      <c r="B2">
        <v>0</v>
      </c>
    </row>
    <row r="4" spans="1:7" x14ac:dyDescent="0.2">
      <c r="A4" t="s">
        <v>5</v>
      </c>
      <c r="B4" t="s">
        <v>6</v>
      </c>
      <c r="C4" t="s">
        <v>8</v>
      </c>
      <c r="D4" t="s">
        <v>10</v>
      </c>
      <c r="F4" t="s">
        <v>6</v>
      </c>
      <c r="G4" t="s">
        <v>10</v>
      </c>
    </row>
    <row r="5" spans="1:7" x14ac:dyDescent="0.2">
      <c r="A5" t="s">
        <v>1</v>
      </c>
      <c r="B5">
        <v>0</v>
      </c>
      <c r="C5">
        <v>0</v>
      </c>
      <c r="D5">
        <f>C5-B5*B$2</f>
        <v>0</v>
      </c>
      <c r="F5">
        <v>-0.5</v>
      </c>
      <c r="G5">
        <f>D5</f>
        <v>0</v>
      </c>
    </row>
    <row r="6" spans="1:7" x14ac:dyDescent="0.2">
      <c r="A6" t="s">
        <v>4</v>
      </c>
      <c r="B6">
        <v>1</v>
      </c>
      <c r="C6">
        <v>1.23</v>
      </c>
      <c r="D6">
        <f t="shared" ref="D6:D9" si="0">C6-B6*B$2</f>
        <v>1.23</v>
      </c>
      <c r="F6">
        <v>0.5</v>
      </c>
      <c r="G6">
        <f>D5</f>
        <v>0</v>
      </c>
    </row>
    <row r="7" spans="1:7" x14ac:dyDescent="0.2">
      <c r="A7" t="s">
        <v>3</v>
      </c>
      <c r="B7">
        <v>2</v>
      </c>
      <c r="C7">
        <f>C6*2</f>
        <v>2.46</v>
      </c>
      <c r="D7">
        <f t="shared" si="0"/>
        <v>2.46</v>
      </c>
      <c r="F7">
        <v>0.5</v>
      </c>
      <c r="G7">
        <f>D6</f>
        <v>1.23</v>
      </c>
    </row>
    <row r="8" spans="1:7" x14ac:dyDescent="0.2">
      <c r="A8" t="s">
        <v>2</v>
      </c>
      <c r="B8">
        <v>3</v>
      </c>
      <c r="C8">
        <f>C6*3</f>
        <v>3.69</v>
      </c>
      <c r="D8">
        <f t="shared" si="0"/>
        <v>3.69</v>
      </c>
      <c r="F8">
        <v>1.5</v>
      </c>
      <c r="G8">
        <f>D6</f>
        <v>1.23</v>
      </c>
    </row>
    <row r="9" spans="1:7" x14ac:dyDescent="0.2">
      <c r="A9" t="s">
        <v>0</v>
      </c>
      <c r="B9">
        <v>4</v>
      </c>
      <c r="C9">
        <f>C6*4</f>
        <v>4.92</v>
      </c>
      <c r="D9">
        <f t="shared" si="0"/>
        <v>4.92</v>
      </c>
      <c r="F9">
        <v>1.5</v>
      </c>
      <c r="G9">
        <f>D7</f>
        <v>2.46</v>
      </c>
    </row>
    <row r="10" spans="1:7" x14ac:dyDescent="0.2">
      <c r="F10">
        <v>2.5</v>
      </c>
      <c r="G10">
        <f>D7</f>
        <v>2.46</v>
      </c>
    </row>
    <row r="11" spans="1:7" x14ac:dyDescent="0.2">
      <c r="F11">
        <v>2.5</v>
      </c>
      <c r="G11">
        <f>D8</f>
        <v>3.69</v>
      </c>
    </row>
    <row r="12" spans="1:7" x14ac:dyDescent="0.2">
      <c r="A12" t="s">
        <v>12</v>
      </c>
      <c r="B12">
        <f>C8-C7</f>
        <v>1.23</v>
      </c>
      <c r="F12">
        <v>3.5</v>
      </c>
      <c r="G12">
        <f>D8</f>
        <v>3.69</v>
      </c>
    </row>
    <row r="13" spans="1:7" x14ac:dyDescent="0.2">
      <c r="A13" t="s">
        <v>13</v>
      </c>
      <c r="B13">
        <f>B12-1.23</f>
        <v>0</v>
      </c>
      <c r="F13">
        <v>3.5</v>
      </c>
      <c r="G13">
        <f>D9</f>
        <v>4.92</v>
      </c>
    </row>
    <row r="14" spans="1:7" x14ac:dyDescent="0.2">
      <c r="F14">
        <v>4.5</v>
      </c>
      <c r="G14">
        <f>D9</f>
        <v>4.92</v>
      </c>
    </row>
    <row r="18" spans="1:7" x14ac:dyDescent="0.2">
      <c r="A18" s="1" t="s">
        <v>11</v>
      </c>
    </row>
    <row r="19" spans="1:7" x14ac:dyDescent="0.2">
      <c r="A19" s="2" t="s">
        <v>9</v>
      </c>
      <c r="B19">
        <v>0</v>
      </c>
    </row>
    <row r="21" spans="1:7" x14ac:dyDescent="0.2">
      <c r="A21" t="s">
        <v>5</v>
      </c>
      <c r="B21" t="s">
        <v>6</v>
      </c>
      <c r="C21" t="s">
        <v>8</v>
      </c>
      <c r="D21" t="s">
        <v>10</v>
      </c>
      <c r="F21" t="s">
        <v>6</v>
      </c>
      <c r="G21" t="s">
        <v>10</v>
      </c>
    </row>
    <row r="22" spans="1:7" x14ac:dyDescent="0.2">
      <c r="A22" t="s">
        <v>1</v>
      </c>
      <c r="B22">
        <v>0</v>
      </c>
      <c r="C22">
        <v>0</v>
      </c>
      <c r="D22">
        <f>C22-B22*B$19</f>
        <v>0</v>
      </c>
      <c r="F22">
        <v>-0.5</v>
      </c>
      <c r="G22">
        <f>D22</f>
        <v>0</v>
      </c>
    </row>
    <row r="23" spans="1:7" x14ac:dyDescent="0.2">
      <c r="A23" t="s">
        <v>4</v>
      </c>
      <c r="B23">
        <v>1</v>
      </c>
      <c r="C23">
        <v>1.23</v>
      </c>
      <c r="D23">
        <f t="shared" ref="D23:D26" si="1">C23-B23*B$19</f>
        <v>1.23</v>
      </c>
      <c r="F23">
        <v>0.5</v>
      </c>
      <c r="G23">
        <f>D22</f>
        <v>0</v>
      </c>
    </row>
    <row r="24" spans="1:7" x14ac:dyDescent="0.2">
      <c r="A24" t="s">
        <v>3</v>
      </c>
      <c r="B24">
        <v>2</v>
      </c>
      <c r="C24">
        <f>C23*2.1</f>
        <v>2.5830000000000002</v>
      </c>
      <c r="D24">
        <f t="shared" si="1"/>
        <v>2.5830000000000002</v>
      </c>
      <c r="F24">
        <v>0.5</v>
      </c>
      <c r="G24">
        <f>D23</f>
        <v>1.23</v>
      </c>
    </row>
    <row r="25" spans="1:7" x14ac:dyDescent="0.2">
      <c r="A25" t="s">
        <v>2</v>
      </c>
      <c r="B25">
        <v>3</v>
      </c>
      <c r="C25">
        <f>C23*3.4</f>
        <v>4.1819999999999995</v>
      </c>
      <c r="D25">
        <f t="shared" si="1"/>
        <v>4.1819999999999995</v>
      </c>
      <c r="F25">
        <v>1.5</v>
      </c>
      <c r="G25">
        <f>D23</f>
        <v>1.23</v>
      </c>
    </row>
    <row r="26" spans="1:7" x14ac:dyDescent="0.2">
      <c r="A26" t="s">
        <v>0</v>
      </c>
      <c r="B26">
        <v>4</v>
      </c>
      <c r="C26">
        <f>C23*4</f>
        <v>4.92</v>
      </c>
      <c r="D26">
        <f t="shared" si="1"/>
        <v>4.92</v>
      </c>
      <c r="F26">
        <v>1.5</v>
      </c>
      <c r="G26">
        <f>D24</f>
        <v>2.5830000000000002</v>
      </c>
    </row>
    <row r="27" spans="1:7" x14ac:dyDescent="0.2">
      <c r="F27">
        <v>2.5</v>
      </c>
      <c r="G27">
        <f>D24</f>
        <v>2.5830000000000002</v>
      </c>
    </row>
    <row r="28" spans="1:7" x14ac:dyDescent="0.2">
      <c r="F28">
        <v>2.5</v>
      </c>
      <c r="G28">
        <f>D25</f>
        <v>4.1819999999999995</v>
      </c>
    </row>
    <row r="29" spans="1:7" x14ac:dyDescent="0.2">
      <c r="A29" t="s">
        <v>12</v>
      </c>
      <c r="B29">
        <f>C25-C24</f>
        <v>1.5989999999999993</v>
      </c>
      <c r="F29">
        <v>3.5</v>
      </c>
      <c r="G29">
        <f>D25</f>
        <v>4.1819999999999995</v>
      </c>
    </row>
    <row r="30" spans="1:7" x14ac:dyDescent="0.2">
      <c r="A30" t="s">
        <v>13</v>
      </c>
      <c r="B30">
        <f>B29-1.23</f>
        <v>0.36899999999999933</v>
      </c>
      <c r="F30">
        <v>3.5</v>
      </c>
      <c r="G30">
        <f>D26</f>
        <v>4.92</v>
      </c>
    </row>
    <row r="31" spans="1:7" x14ac:dyDescent="0.2">
      <c r="F31">
        <v>4.5</v>
      </c>
      <c r="G31">
        <f>D26</f>
        <v>4.92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ORR</vt:lpstr>
      <vt:lpstr>OER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2017-02-14T23:26:52Z</dcterms:created>
  <dcterms:modified xsi:type="dcterms:W3CDTF">2017-02-17T20:53:29Z</dcterms:modified>
</cp:coreProperties>
</file>