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Frank Jiang\Desktop\2005A\2005A\"/>
    </mc:Choice>
  </mc:AlternateContent>
  <xr:revisionPtr revIDLastSave="0" documentId="10_ncr:8100000_{40EE3FD4-B134-4FF1-991A-0F070C4B1474}" xr6:coauthVersionLast="34" xr6:coauthVersionMax="34" xr10:uidLastSave="{00000000-0000-0000-0000-000000000000}"/>
  <bookViews>
    <workbookView xWindow="0" yWindow="0" windowWidth="20385" windowHeight="7335" xr2:uid="{00000000-000D-0000-FFFF-FFFF00000000}"/>
  </bookViews>
  <sheets>
    <sheet name="灰色预测可饮用水" sheetId="1" r:id="rId1"/>
  </sheets>
  <calcPr calcId="162913" calcMode="manual"/>
</workbook>
</file>

<file path=xl/calcChain.xml><?xml version="1.0" encoding="utf-8"?>
<calcChain xmlns="http://schemas.openxmlformats.org/spreadsheetml/2006/main">
  <c r="F64" i="1" l="1"/>
  <c r="E64" i="1"/>
  <c r="D64" i="1"/>
  <c r="C64" i="1"/>
  <c r="B64" i="1"/>
  <c r="F62" i="1"/>
  <c r="E62" i="1"/>
  <c r="D62" i="1"/>
  <c r="C62" i="1"/>
  <c r="B62" i="1"/>
  <c r="B8" i="1" l="1"/>
  <c r="C8" i="1"/>
  <c r="D8" i="1"/>
  <c r="E8" i="1"/>
  <c r="F8" i="1"/>
  <c r="G8" i="1"/>
  <c r="H8" i="1"/>
  <c r="I8" i="1"/>
  <c r="J8" i="1"/>
  <c r="A8" i="1"/>
  <c r="Y53" i="1"/>
  <c r="Z53" i="1"/>
  <c r="Y54" i="1"/>
  <c r="Z54" i="1"/>
  <c r="Y55" i="1"/>
  <c r="Z55" i="1"/>
  <c r="X54" i="1"/>
  <c r="X55" i="1"/>
  <c r="X53" i="1"/>
  <c r="V53" i="1"/>
  <c r="V54" i="1"/>
  <c r="V55" i="1"/>
  <c r="U53" i="1"/>
  <c r="U54" i="1"/>
  <c r="U55" i="1"/>
  <c r="T54" i="1"/>
  <c r="T55" i="1"/>
  <c r="T53" i="1"/>
  <c r="P55" i="1"/>
  <c r="P54" i="1"/>
  <c r="R54" i="1"/>
  <c r="R55" i="1"/>
  <c r="R53" i="1"/>
  <c r="Q54" i="1"/>
  <c r="Q55" i="1"/>
  <c r="Q53" i="1"/>
  <c r="P53" i="1"/>
  <c r="C17" i="1"/>
  <c r="Q7" i="1" l="1"/>
  <c r="R7" i="1"/>
  <c r="S7" i="1"/>
  <c r="T7" i="1"/>
  <c r="U7" i="1"/>
  <c r="V7" i="1"/>
  <c r="W7" i="1"/>
  <c r="X7" i="1"/>
  <c r="Y7" i="1"/>
  <c r="P7" i="1"/>
  <c r="L25" i="1" l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<sst xmlns="http://schemas.openxmlformats.org/spreadsheetml/2006/main" count="91" uniqueCount="15">
  <si>
    <t>枯水期</t>
  </si>
  <si>
    <t>丰水期</t>
  </si>
  <si>
    <t>水文年</t>
  </si>
  <si>
    <t>全流域</t>
  </si>
  <si>
    <t>干流</t>
  </si>
  <si>
    <t>支流</t>
  </si>
  <si>
    <t>水流量</t>
  </si>
  <si>
    <t>可饮用水所占比例</t>
  </si>
  <si>
    <t>劣V类所占比例</t>
  </si>
  <si>
    <t>劣V类所占比例</t>
    <phoneticPr fontId="1" type="noConversion"/>
  </si>
  <si>
    <t>IV\V类水所占比例</t>
  </si>
  <si>
    <t>劣V类预测参数</t>
    <phoneticPr fontId="1" type="noConversion"/>
  </si>
  <si>
    <t>可饮用水预测参数</t>
    <phoneticPr fontId="1" type="noConversion"/>
  </si>
  <si>
    <t>年份</t>
    <phoneticPr fontId="1" type="noConversion"/>
  </si>
  <si>
    <t>需要处理的污水量（亿吨）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</si>
</sst>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tabSelected="1" topLeftCell="A40" workbookViewId="0">
      <selection activeCell="L59" sqref="L59"/>
    </sheetView>
  </sheetViews>
  <sheetFormatPr defaultColWidth="9" defaultRowHeight="13.5" x14ac:dyDescent="0.15"/>
  <cols>
    <col min="1" max="1" width="26.625" customWidth="1"/>
    <col min="2" max="3" width="12.625" customWidth="1"/>
    <col min="4" max="5" width="12.625"/>
    <col min="6" max="6" width="13.75"/>
    <col min="7" max="10" width="12.625"/>
    <col min="11" max="12" width="13.75"/>
    <col min="13" max="14" width="12.625"/>
    <col min="15" max="16" width="13.75"/>
    <col min="17" max="19" width="12.625"/>
    <col min="20" max="20" width="11.625" customWidth="1"/>
  </cols>
  <sheetData>
    <row r="1" spans="1:25" x14ac:dyDescent="0.15">
      <c r="B1" s="6" t="s">
        <v>0</v>
      </c>
      <c r="C1" s="6"/>
      <c r="D1" s="6"/>
      <c r="E1" s="6" t="s">
        <v>1</v>
      </c>
      <c r="F1" s="6"/>
      <c r="G1" s="6"/>
      <c r="H1" s="6" t="s">
        <v>2</v>
      </c>
      <c r="I1" s="6"/>
      <c r="J1" s="6"/>
    </row>
    <row r="2" spans="1:25" x14ac:dyDescent="0.15">
      <c r="A2" t="s">
        <v>3</v>
      </c>
      <c r="B2">
        <v>0.103425042333607</v>
      </c>
      <c r="C2" s="3">
        <v>-4.7620435423665699E-5</v>
      </c>
      <c r="D2">
        <v>-15.036491416962299</v>
      </c>
      <c r="E2">
        <v>4.5460814457585298E-2</v>
      </c>
      <c r="F2">
        <v>-3.4741232564343698E-4</v>
      </c>
      <c r="G2">
        <v>-1.89267960143168</v>
      </c>
      <c r="H2">
        <v>9.1765468841380399E-2</v>
      </c>
      <c r="I2">
        <v>-3.6139291015544102E-4</v>
      </c>
      <c r="J2">
        <v>-10.9998020171669</v>
      </c>
    </row>
    <row r="3" spans="1:25" x14ac:dyDescent="0.15">
      <c r="A3" t="s">
        <v>4</v>
      </c>
      <c r="B3">
        <v>8.23034285055943E-2</v>
      </c>
      <c r="C3">
        <v>-6.3260258137358698E-4</v>
      </c>
      <c r="D3">
        <v>-8.9271414181204491</v>
      </c>
      <c r="E3">
        <v>3.5246877531197401E-2</v>
      </c>
      <c r="F3">
        <v>-7.7534740153035E-4</v>
      </c>
      <c r="G3">
        <v>2.3958680400852201</v>
      </c>
      <c r="H3">
        <v>6.1479247813890803E-2</v>
      </c>
      <c r="I3">
        <v>-3.9434668183122999E-4</v>
      </c>
      <c r="J3">
        <v>-7.2583568363160502</v>
      </c>
    </row>
    <row r="4" spans="1:25" x14ac:dyDescent="0.15">
      <c r="A4" t="s">
        <v>5</v>
      </c>
      <c r="B4">
        <v>9.0190818579525503E-2</v>
      </c>
      <c r="C4">
        <v>-4.2294710437488597E-4</v>
      </c>
      <c r="D4">
        <v>-7.00474889977255</v>
      </c>
      <c r="E4">
        <v>4.0989817147412302E-2</v>
      </c>
      <c r="F4" s="3">
        <v>-2.8114067735088298E-6</v>
      </c>
      <c r="G4">
        <v>-3.5496959615176298</v>
      </c>
      <c r="H4">
        <v>8.4830036424674501E-2</v>
      </c>
      <c r="I4">
        <v>-3.4872893418071702E-4</v>
      </c>
      <c r="J4">
        <v>-8.4510394642711795</v>
      </c>
      <c r="N4">
        <v>174</v>
      </c>
      <c r="P4">
        <v>12.864000000000001</v>
      </c>
      <c r="Q4">
        <v>149</v>
      </c>
    </row>
    <row r="5" spans="1:25" x14ac:dyDescent="0.15">
      <c r="N5">
        <v>179</v>
      </c>
    </row>
    <row r="6" spans="1:25" x14ac:dyDescent="0.15">
      <c r="A6">
        <v>2005</v>
      </c>
      <c r="B6">
        <v>2006</v>
      </c>
      <c r="C6">
        <v>2007</v>
      </c>
      <c r="D6">
        <v>2008</v>
      </c>
      <c r="E6">
        <v>2009</v>
      </c>
      <c r="F6">
        <v>2010</v>
      </c>
      <c r="G6">
        <v>2011</v>
      </c>
      <c r="H6">
        <v>2012</v>
      </c>
      <c r="I6">
        <v>2013</v>
      </c>
      <c r="J6">
        <v>2014</v>
      </c>
      <c r="L6">
        <v>203.63455563828569</v>
      </c>
      <c r="N6">
        <v>183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</row>
    <row r="7" spans="1:25" x14ac:dyDescent="0.15">
      <c r="A7">
        <v>303.01223193203401</v>
      </c>
      <c r="B7">
        <v>322.52210377772099</v>
      </c>
      <c r="C7">
        <v>343.28814636281197</v>
      </c>
      <c r="D7">
        <v>365.39124002004701</v>
      </c>
      <c r="E7">
        <v>388.91747267697201</v>
      </c>
      <c r="F7">
        <v>413.958475154317</v>
      </c>
      <c r="G7">
        <v>440.61177805301702</v>
      </c>
      <c r="H7">
        <v>468.98119161993498</v>
      </c>
      <c r="I7">
        <v>499.17721007173702</v>
      </c>
      <c r="J7">
        <v>531.31744195178396</v>
      </c>
      <c r="N7">
        <v>189</v>
      </c>
      <c r="P7">
        <f>$P$4*P6+$Q$4</f>
        <v>290.50400000000002</v>
      </c>
      <c r="Q7">
        <f t="shared" ref="Q7:Y7" si="0">$P$4*Q6+$Q$4</f>
        <v>303.36799999999999</v>
      </c>
      <c r="R7">
        <f t="shared" si="0"/>
        <v>316.23199999999997</v>
      </c>
      <c r="S7">
        <f t="shared" si="0"/>
        <v>329.096</v>
      </c>
      <c r="T7">
        <f t="shared" si="0"/>
        <v>341.96000000000004</v>
      </c>
      <c r="U7">
        <f t="shared" si="0"/>
        <v>354.82400000000001</v>
      </c>
      <c r="V7">
        <f t="shared" si="0"/>
        <v>367.68799999999999</v>
      </c>
      <c r="W7">
        <f t="shared" si="0"/>
        <v>380.55200000000002</v>
      </c>
      <c r="X7">
        <f t="shared" si="0"/>
        <v>393.41600000000005</v>
      </c>
      <c r="Y7">
        <f t="shared" si="0"/>
        <v>406.28000000000003</v>
      </c>
    </row>
    <row r="8" spans="1:25" x14ac:dyDescent="0.15">
      <c r="A8">
        <f>A7-$L$6</f>
        <v>99.377676293748323</v>
      </c>
      <c r="B8">
        <f t="shared" ref="B8:J8" si="1">B7-$L$6</f>
        <v>118.8875481394353</v>
      </c>
      <c r="C8">
        <f t="shared" si="1"/>
        <v>139.65359072452628</v>
      </c>
      <c r="D8">
        <f t="shared" si="1"/>
        <v>161.75668438176132</v>
      </c>
      <c r="E8">
        <f t="shared" si="1"/>
        <v>185.28291703868632</v>
      </c>
      <c r="F8">
        <f t="shared" si="1"/>
        <v>210.32391951603131</v>
      </c>
      <c r="G8">
        <f t="shared" si="1"/>
        <v>236.97722241473133</v>
      </c>
      <c r="H8">
        <f t="shared" si="1"/>
        <v>265.34663598164929</v>
      </c>
      <c r="I8">
        <f t="shared" si="1"/>
        <v>295.54265443345133</v>
      </c>
      <c r="J8">
        <f t="shared" si="1"/>
        <v>327.68288631349827</v>
      </c>
      <c r="N8">
        <v>207</v>
      </c>
    </row>
    <row r="9" spans="1:25" x14ac:dyDescent="0.15">
      <c r="N9">
        <v>234</v>
      </c>
      <c r="P9">
        <v>303.01223193203401</v>
      </c>
      <c r="Q9">
        <v>322.52210377772099</v>
      </c>
      <c r="R9">
        <v>343.28814636281197</v>
      </c>
      <c r="S9">
        <v>365.39124002004701</v>
      </c>
      <c r="T9">
        <v>388.91747267697201</v>
      </c>
      <c r="U9">
        <v>413.958475154317</v>
      </c>
      <c r="V9">
        <v>440.61177805301702</v>
      </c>
      <c r="W9">
        <v>468.98119161993498</v>
      </c>
      <c r="X9">
        <v>499.17721007173702</v>
      </c>
      <c r="Y9">
        <v>531.31744195178396</v>
      </c>
    </row>
    <row r="10" spans="1:25" x14ac:dyDescent="0.15">
      <c r="N10">
        <v>220.5</v>
      </c>
    </row>
    <row r="11" spans="1:25" x14ac:dyDescent="0.15">
      <c r="N11">
        <v>256</v>
      </c>
    </row>
    <row r="12" spans="1:25" x14ac:dyDescent="0.15">
      <c r="A12" t="s">
        <v>6</v>
      </c>
      <c r="N12">
        <v>270</v>
      </c>
    </row>
    <row r="13" spans="1:25" x14ac:dyDescent="0.15">
      <c r="A13">
        <v>9894.1059999999998</v>
      </c>
      <c r="N13">
        <v>285</v>
      </c>
    </row>
    <row r="15" spans="1:25" x14ac:dyDescent="0.15">
      <c r="A15" s="7" t="s">
        <v>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25" x14ac:dyDescent="0.15">
      <c r="A16" s="6"/>
      <c r="B16" s="6"/>
      <c r="C16">
        <v>2005</v>
      </c>
      <c r="D16">
        <v>2006</v>
      </c>
      <c r="E16">
        <v>2007</v>
      </c>
      <c r="F16">
        <v>2008</v>
      </c>
      <c r="G16">
        <v>2009</v>
      </c>
      <c r="H16">
        <v>2010</v>
      </c>
      <c r="I16">
        <v>2011</v>
      </c>
      <c r="J16">
        <v>2012</v>
      </c>
      <c r="K16">
        <v>2013</v>
      </c>
      <c r="L16">
        <v>2014</v>
      </c>
    </row>
    <row r="17" spans="1:24" x14ac:dyDescent="0.15">
      <c r="A17" s="6" t="s">
        <v>0</v>
      </c>
      <c r="B17" t="s">
        <v>3</v>
      </c>
      <c r="C17" s="1">
        <f t="shared" ref="C17:L17" si="2">$B$2*A7+$C$2*$A$13+$D$2</f>
        <v>15.83139986236116</v>
      </c>
      <c r="D17" s="1">
        <f t="shared" si="2"/>
        <v>17.849209183924579</v>
      </c>
      <c r="E17" s="1">
        <f t="shared" si="2"/>
        <v>19.996938017389098</v>
      </c>
      <c r="F17" s="1">
        <f t="shared" si="2"/>
        <v>22.282951414592311</v>
      </c>
      <c r="G17" s="1">
        <f t="shared" si="2"/>
        <v>24.71615302308507</v>
      </c>
      <c r="H17" s="1">
        <f t="shared" si="2"/>
        <v>27.30601976438043</v>
      </c>
      <c r="I17" s="1">
        <f t="shared" si="2"/>
        <v>30.062638745008933</v>
      </c>
      <c r="J17" s="1">
        <f t="shared" si="2"/>
        <v>32.996746544147022</v>
      </c>
      <c r="K17" s="1">
        <f t="shared" si="2"/>
        <v>36.119771030831032</v>
      </c>
      <c r="L17" s="1">
        <f t="shared" si="2"/>
        <v>39.443875873636827</v>
      </c>
    </row>
    <row r="18" spans="1:24" x14ac:dyDescent="0.15">
      <c r="A18" s="6"/>
      <c r="B18" t="s">
        <v>4</v>
      </c>
      <c r="C18" s="1">
        <f t="shared" ref="C18:L18" si="3">$B$3*A7+$C$3*$A$13+$D$3</f>
        <v>9.7527671530343767</v>
      </c>
      <c r="D18" s="1">
        <f t="shared" si="3"/>
        <v>11.35849649563918</v>
      </c>
      <c r="E18" s="1">
        <f t="shared" si="3"/>
        <v>13.067612996885345</v>
      </c>
      <c r="F18" s="1">
        <f t="shared" si="3"/>
        <v>14.886773385456042</v>
      </c>
      <c r="G18" s="1">
        <f t="shared" si="3"/>
        <v>16.823062992941249</v>
      </c>
      <c r="H18" s="1">
        <f t="shared" si="3"/>
        <v>18.884023350043822</v>
      </c>
      <c r="I18" s="1">
        <f t="shared" si="3"/>
        <v>21.07768155960493</v>
      </c>
      <c r="J18" s="1">
        <f t="shared" si="3"/>
        <v>23.412581560855394</v>
      </c>
      <c r="K18" s="1">
        <f t="shared" si="3"/>
        <v>25.897817406656891</v>
      </c>
      <c r="L18" s="1">
        <f t="shared" si="3"/>
        <v>28.543068683349553</v>
      </c>
    </row>
    <row r="19" spans="1:24" x14ac:dyDescent="0.15">
      <c r="A19" s="6"/>
      <c r="B19" t="s">
        <v>5</v>
      </c>
      <c r="C19" s="1">
        <f t="shared" ref="C19:L19" si="4">$B$4*A7+$C$4*$A$13+$D$4</f>
        <v>16.139488854708446</v>
      </c>
      <c r="D19" s="1">
        <f t="shared" si="4"/>
        <v>17.899100166852595</v>
      </c>
      <c r="E19" s="1">
        <f t="shared" si="4"/>
        <v>19.772006546259234</v>
      </c>
      <c r="F19" s="1">
        <f t="shared" si="4"/>
        <v>21.765502656345181</v>
      </c>
      <c r="G19" s="1">
        <f t="shared" si="4"/>
        <v>23.887352837765615</v>
      </c>
      <c r="H19" s="1">
        <f t="shared" si="4"/>
        <v>26.145821349249289</v>
      </c>
      <c r="I19" s="1">
        <f t="shared" si="4"/>
        <v>28.549704555531079</v>
      </c>
      <c r="J19" s="1">
        <f t="shared" si="4"/>
        <v>31.108365187752511</v>
      </c>
      <c r="K19" s="1">
        <f t="shared" si="4"/>
        <v>33.831768809762991</v>
      </c>
      <c r="L19" s="1">
        <f t="shared" si="4"/>
        <v>36.730522632360177</v>
      </c>
    </row>
    <row r="20" spans="1:24" x14ac:dyDescent="0.15">
      <c r="A20" s="6" t="s">
        <v>1</v>
      </c>
      <c r="B20" t="s">
        <v>3</v>
      </c>
      <c r="C20" s="1">
        <f t="shared" ref="C20:L20" si="5">$E$2*A7+$F$2*$A$13+$G$2</f>
        <v>8.4451688771866369</v>
      </c>
      <c r="D20" s="1">
        <f t="shared" si="5"/>
        <v>9.3321035412546802</v>
      </c>
      <c r="E20" s="1">
        <f t="shared" si="5"/>
        <v>10.276144750233817</v>
      </c>
      <c r="F20" s="1">
        <f t="shared" si="5"/>
        <v>11.28096938992401</v>
      </c>
      <c r="G20" s="1">
        <f t="shared" si="5"/>
        <v>12.350491087626459</v>
      </c>
      <c r="H20" s="1">
        <f t="shared" si="5"/>
        <v>13.488875455080976</v>
      </c>
      <c r="I20" s="1">
        <f t="shared" si="5"/>
        <v>14.700556312840597</v>
      </c>
      <c r="J20" s="1">
        <f t="shared" si="5"/>
        <v>15.990252959276756</v>
      </c>
      <c r="K20" s="1">
        <f t="shared" si="5"/>
        <v>17.362988551471954</v>
      </c>
      <c r="L20" s="1">
        <f t="shared" si="5"/>
        <v>18.824109669594534</v>
      </c>
    </row>
    <row r="21" spans="1:24" x14ac:dyDescent="0.15">
      <c r="A21" s="6"/>
      <c r="B21" t="s">
        <v>4</v>
      </c>
      <c r="C21" s="1">
        <f t="shared" ref="C21:L21" si="6">$E$3*A7+$F$3*$A$13+$G$3</f>
        <v>5.4047336918825604</v>
      </c>
      <c r="D21" s="1">
        <f t="shared" si="6"/>
        <v>6.0923957554768453</v>
      </c>
      <c r="E21" s="1">
        <f t="shared" si="6"/>
        <v>6.8243339152811764</v>
      </c>
      <c r="F21" s="1">
        <f t="shared" si="6"/>
        <v>7.6033989504783275</v>
      </c>
      <c r="G21" s="1">
        <f t="shared" si="6"/>
        <v>8.4326251917074195</v>
      </c>
      <c r="H21" s="1">
        <f t="shared" si="6"/>
        <v>9.3152423392848078</v>
      </c>
      <c r="I21" s="1">
        <f t="shared" si="6"/>
        <v>10.254688042357197</v>
      </c>
      <c r="J21" s="1">
        <f t="shared" si="6"/>
        <v>11.254621287982244</v>
      </c>
      <c r="K21" s="1">
        <f t="shared" si="6"/>
        <v>12.318936652282689</v>
      </c>
      <c r="L21" s="1">
        <f t="shared" si="6"/>
        <v>13.45177946918299</v>
      </c>
    </row>
    <row r="22" spans="1:24" x14ac:dyDescent="0.15">
      <c r="A22" s="6"/>
      <c r="B22" t="s">
        <v>5</v>
      </c>
      <c r="C22" s="1">
        <f t="shared" ref="C22:L22" si="7">$E$4*A7+$F$4*$A$13+$G$4</f>
        <v>8.8429036621795181</v>
      </c>
      <c r="D22" s="1">
        <f t="shared" si="7"/>
        <v>9.6426097417036729</v>
      </c>
      <c r="E22" s="1">
        <f t="shared" si="7"/>
        <v>10.493806030141931</v>
      </c>
      <c r="F22" s="1">
        <f t="shared" si="7"/>
        <v>11.399807797544122</v>
      </c>
      <c r="G22" s="1">
        <f t="shared" si="7"/>
        <v>12.364143772318959</v>
      </c>
      <c r="H22" s="1">
        <f t="shared" si="7"/>
        <v>13.39056988505323</v>
      </c>
      <c r="I22" s="1">
        <f t="shared" si="7"/>
        <v>14.483083897245537</v>
      </c>
      <c r="J22" s="1">
        <f t="shared" si="7"/>
        <v>15.645940971932822</v>
      </c>
      <c r="K22" s="1">
        <f t="shared" si="7"/>
        <v>16.883670246852077</v>
      </c>
      <c r="L22" s="1">
        <f t="shared" si="7"/>
        <v>18.201092474690633</v>
      </c>
    </row>
    <row r="23" spans="1:24" x14ac:dyDescent="0.15">
      <c r="A23" s="6" t="s">
        <v>2</v>
      </c>
      <c r="B23" t="s">
        <v>3</v>
      </c>
      <c r="C23" s="1">
        <f t="shared" ref="C23:L23" si="8">$H$2*A7+$I$2*$A$13+$J$2</f>
        <v>13.230597750022888</v>
      </c>
      <c r="D23" s="1">
        <f t="shared" si="8"/>
        <v>15.020930286977602</v>
      </c>
      <c r="E23" s="1">
        <f t="shared" si="8"/>
        <v>16.926535920778548</v>
      </c>
      <c r="F23" s="1">
        <f t="shared" si="8"/>
        <v>18.954836673079662</v>
      </c>
      <c r="G23" s="1">
        <f t="shared" si="8"/>
        <v>21.113732442913779</v>
      </c>
      <c r="H23" s="1">
        <f t="shared" si="8"/>
        <v>23.411631775505512</v>
      </c>
      <c r="I23" s="1">
        <f t="shared" si="8"/>
        <v>25.857484612176037</v>
      </c>
      <c r="J23" s="1">
        <f t="shared" si="8"/>
        <v>28.460817148899281</v>
      </c>
      <c r="K23" s="1">
        <f t="shared" si="8"/>
        <v>31.231768939271873</v>
      </c>
      <c r="L23" s="1">
        <f t="shared" si="8"/>
        <v>34.181132386415058</v>
      </c>
    </row>
    <row r="24" spans="1:24" x14ac:dyDescent="0.15">
      <c r="A24" s="6"/>
      <c r="B24" t="s">
        <v>4</v>
      </c>
      <c r="C24" s="1">
        <f t="shared" ref="C24:L24" si="9">$H$3*A7+$I$3*$A$13+$J$3</f>
        <v>7.468899390487163</v>
      </c>
      <c r="D24" s="1">
        <f t="shared" si="9"/>
        <v>8.6683516365054025</v>
      </c>
      <c r="E24" s="1">
        <f t="shared" si="9"/>
        <v>9.9450323147080191</v>
      </c>
      <c r="F24" s="1">
        <f t="shared" si="9"/>
        <v>11.30391388711481</v>
      </c>
      <c r="G24" s="1">
        <f t="shared" si="9"/>
        <v>12.750288974757154</v>
      </c>
      <c r="H24" s="1">
        <f t="shared" si="9"/>
        <v>14.289790971570099</v>
      </c>
      <c r="I24" s="1">
        <f t="shared" si="9"/>
        <v>15.928415985537974</v>
      </c>
      <c r="J24" s="1">
        <f t="shared" si="9"/>
        <v>17.672546192553277</v>
      </c>
      <c r="K24" s="1">
        <f t="shared" si="9"/>
        <v>19.528974693944434</v>
      </c>
      <c r="L24" s="1">
        <f t="shared" si="9"/>
        <v>21.504931974493751</v>
      </c>
    </row>
    <row r="25" spans="1:24" x14ac:dyDescent="0.15">
      <c r="A25" s="6"/>
      <c r="B25" t="s">
        <v>5</v>
      </c>
      <c r="C25" s="1">
        <f t="shared" ref="C25:L25" si="10">$H$4*A7+$I$4*$A$13+$J$4</f>
        <v>13.803138167594145</v>
      </c>
      <c r="D25" s="1">
        <f t="shared" si="10"/>
        <v>15.458161306904504</v>
      </c>
      <c r="E25" s="1">
        <f t="shared" si="10"/>
        <v>17.219745455794115</v>
      </c>
      <c r="F25" s="1">
        <f t="shared" si="10"/>
        <v>19.094751695835352</v>
      </c>
      <c r="G25" s="1">
        <f t="shared" si="10"/>
        <v>21.09048286905767</v>
      </c>
      <c r="H25" s="1">
        <f t="shared" si="10"/>
        <v>23.214712021321208</v>
      </c>
      <c r="I25" s="1">
        <f t="shared" si="10"/>
        <v>25.475712677055814</v>
      </c>
      <c r="J25" s="1">
        <f t="shared" si="10"/>
        <v>27.882291063284118</v>
      </c>
      <c r="K25" s="1">
        <f t="shared" si="10"/>
        <v>30.443820408430636</v>
      </c>
      <c r="L25" s="1">
        <f t="shared" si="10"/>
        <v>33.170277449512497</v>
      </c>
    </row>
    <row r="30" spans="1:24" x14ac:dyDescent="0.15">
      <c r="D30" s="3"/>
    </row>
    <row r="31" spans="1:24" x14ac:dyDescent="0.15">
      <c r="A31" s="3"/>
    </row>
    <row r="32" spans="1:24" x14ac:dyDescent="0.15">
      <c r="A32" s="6" t="s">
        <v>7</v>
      </c>
      <c r="B32" s="6"/>
      <c r="C32" s="6"/>
      <c r="D32" s="6"/>
      <c r="E32" s="6"/>
      <c r="F32" s="6"/>
      <c r="G32" s="6"/>
      <c r="H32" s="4"/>
      <c r="I32" s="4"/>
      <c r="J32" s="4"/>
      <c r="K32" s="4"/>
      <c r="L32" s="4"/>
      <c r="O32" s="7" t="s">
        <v>12</v>
      </c>
      <c r="P32" s="6"/>
      <c r="Q32" s="6"/>
      <c r="R32" s="6"/>
      <c r="S32" s="6"/>
      <c r="T32" s="6"/>
      <c r="U32" s="6"/>
      <c r="V32" s="6"/>
      <c r="W32" s="6"/>
      <c r="X32" s="6"/>
    </row>
    <row r="33" spans="1:25" x14ac:dyDescent="0.15">
      <c r="A33" s="6" t="s">
        <v>13</v>
      </c>
      <c r="B33" s="6"/>
      <c r="C33" s="2">
        <v>2005</v>
      </c>
      <c r="D33" s="2">
        <v>2006</v>
      </c>
      <c r="E33" s="2">
        <v>2007</v>
      </c>
      <c r="F33" s="2">
        <v>2008</v>
      </c>
      <c r="G33" s="2">
        <v>2009</v>
      </c>
      <c r="O33" s="5"/>
      <c r="P33" s="8" t="s">
        <v>0</v>
      </c>
      <c r="Q33" s="8"/>
      <c r="R33" s="8"/>
      <c r="S33" s="8" t="s">
        <v>1</v>
      </c>
      <c r="T33" s="8"/>
      <c r="U33" s="8"/>
      <c r="V33" s="8" t="s">
        <v>2</v>
      </c>
      <c r="W33" s="8"/>
      <c r="X33" s="8"/>
    </row>
    <row r="34" spans="1:25" x14ac:dyDescent="0.15">
      <c r="A34" s="6" t="s">
        <v>0</v>
      </c>
      <c r="B34" s="2" t="s">
        <v>3</v>
      </c>
      <c r="C34" s="11">
        <v>64.25757221354921</v>
      </c>
      <c r="D34" s="11">
        <v>61.516435219230189</v>
      </c>
      <c r="E34" s="11">
        <v>58.598806236024913</v>
      </c>
      <c r="F34" s="11">
        <v>55.493321577183394</v>
      </c>
      <c r="G34" s="11">
        <v>52.187885888885432</v>
      </c>
      <c r="O34" s="5" t="s">
        <v>3</v>
      </c>
      <c r="P34" s="5">
        <v>-0.14050000000000001</v>
      </c>
      <c r="Q34" s="5">
        <v>1.8E-3</v>
      </c>
      <c r="R34" s="5">
        <v>89.0214</v>
      </c>
      <c r="S34" s="5">
        <v>-0.19070000000000001</v>
      </c>
      <c r="T34" s="5">
        <v>8.0000000000000004E-4</v>
      </c>
      <c r="U34" s="5">
        <v>113.2105</v>
      </c>
      <c r="V34" s="5">
        <v>-0.1489</v>
      </c>
      <c r="W34" s="5">
        <v>1.6000000000000001E-3</v>
      </c>
      <c r="X34" s="5">
        <v>96.8386</v>
      </c>
    </row>
    <row r="35" spans="1:25" x14ac:dyDescent="0.15">
      <c r="A35" s="6"/>
      <c r="B35" s="2" t="s">
        <v>4</v>
      </c>
      <c r="C35" s="11">
        <v>53.06466156762577</v>
      </c>
      <c r="D35" s="11">
        <v>46.971728590217722</v>
      </c>
      <c r="E35" s="11">
        <v>40.486493490893807</v>
      </c>
      <c r="F35" s="11">
        <v>33.583697341739295</v>
      </c>
      <c r="G35" s="11">
        <v>26.236454882981619</v>
      </c>
      <c r="O35" s="5" t="s">
        <v>4</v>
      </c>
      <c r="P35" s="5">
        <v>-0.31230000000000002</v>
      </c>
      <c r="Q35" s="5">
        <v>3.5999999999999999E-3</v>
      </c>
      <c r="R35" s="5">
        <v>112.0766</v>
      </c>
      <c r="S35" s="5">
        <v>-0.24279999999999999</v>
      </c>
      <c r="T35" s="5">
        <v>2E-3</v>
      </c>
      <c r="U35" s="5">
        <v>116.026</v>
      </c>
      <c r="V35" s="5">
        <v>-0.18459999999999999</v>
      </c>
      <c r="W35" s="5">
        <v>3.8999999999999998E-3</v>
      </c>
      <c r="X35" s="5">
        <v>85.154899999999998</v>
      </c>
    </row>
    <row r="36" spans="1:25" x14ac:dyDescent="0.15">
      <c r="A36" s="6"/>
      <c r="B36" s="2" t="s">
        <v>5</v>
      </c>
      <c r="C36" s="11">
        <v>68.659540482047774</v>
      </c>
      <c r="D36" s="11">
        <v>67.842076851713486</v>
      </c>
      <c r="E36" s="11">
        <v>66.971979667398173</v>
      </c>
      <c r="F36" s="11">
        <v>66.045860043160033</v>
      </c>
      <c r="G36" s="11">
        <v>65.060110894834878</v>
      </c>
      <c r="O36" s="5" t="s">
        <v>5</v>
      </c>
      <c r="P36" s="5">
        <v>-4.19E-2</v>
      </c>
      <c r="Q36" s="5">
        <v>5.0000000000000001E-4</v>
      </c>
      <c r="R36" s="5">
        <v>76.408699999999996</v>
      </c>
      <c r="S36" s="5">
        <v>-0.14799999999999999</v>
      </c>
      <c r="T36" s="5">
        <v>1E-4</v>
      </c>
      <c r="U36" s="5">
        <v>109.1528</v>
      </c>
      <c r="V36" s="5">
        <v>-0.10150000000000001</v>
      </c>
      <c r="W36" s="5">
        <v>2.0000000000000001E-4</v>
      </c>
      <c r="X36" s="5">
        <v>97.486900000000006</v>
      </c>
    </row>
    <row r="37" spans="1:25" x14ac:dyDescent="0.15">
      <c r="A37" s="6" t="s">
        <v>1</v>
      </c>
      <c r="B37" s="2" t="s">
        <v>3</v>
      </c>
      <c r="C37" s="11">
        <v>63.341352170561109</v>
      </c>
      <c r="D37" s="11">
        <v>59.620819609588601</v>
      </c>
      <c r="E37" s="11">
        <v>55.660735288611754</v>
      </c>
      <c r="F37" s="11">
        <v>51.445675328177025</v>
      </c>
      <c r="G37" s="11">
        <v>46.959222760501419</v>
      </c>
    </row>
    <row r="38" spans="1:25" x14ac:dyDescent="0.15">
      <c r="A38" s="6"/>
      <c r="B38" s="2" t="s">
        <v>4</v>
      </c>
      <c r="C38" s="11">
        <v>62.242842086902144</v>
      </c>
      <c r="D38" s="11">
        <v>57.505845202769351</v>
      </c>
      <c r="E38" s="11">
        <v>52.463850063109248</v>
      </c>
      <c r="F38" s="11">
        <v>47.097218923132587</v>
      </c>
      <c r="G38" s="11">
        <v>41.385049634031205</v>
      </c>
    </row>
    <row r="39" spans="1:25" x14ac:dyDescent="0.15">
      <c r="A39" s="6"/>
      <c r="B39" s="2" t="s">
        <v>5</v>
      </c>
      <c r="C39" s="11">
        <v>65.296400274058968</v>
      </c>
      <c r="D39" s="11">
        <v>62.408939240897297</v>
      </c>
      <c r="E39" s="11">
        <v>59.335564938303833</v>
      </c>
      <c r="F39" s="11">
        <v>56.064307077033043</v>
      </c>
      <c r="G39" s="11">
        <v>52.582424643808146</v>
      </c>
    </row>
    <row r="40" spans="1:25" x14ac:dyDescent="0.15">
      <c r="A40" s="6" t="s">
        <v>2</v>
      </c>
      <c r="B40" s="2" t="s">
        <v>3</v>
      </c>
      <c r="C40" s="11">
        <v>67.550648265320135</v>
      </c>
      <c r="D40" s="11">
        <v>64.64562834749735</v>
      </c>
      <c r="E40" s="11">
        <v>61.553564606577297</v>
      </c>
      <c r="F40" s="11">
        <v>58.262413961015</v>
      </c>
      <c r="G40" s="11">
        <v>54.759357918398862</v>
      </c>
    </row>
    <row r="41" spans="1:25" x14ac:dyDescent="0.15">
      <c r="A41" s="6"/>
      <c r="B41" s="2" t="s">
        <v>4</v>
      </c>
      <c r="C41" s="11">
        <v>67.805855385346518</v>
      </c>
      <c r="D41" s="11">
        <v>64.204333042632697</v>
      </c>
      <c r="E41" s="11">
        <v>60.370921581424909</v>
      </c>
      <c r="F41" s="11">
        <v>56.290690492299326</v>
      </c>
      <c r="G41" s="11">
        <v>51.947747943830969</v>
      </c>
    </row>
    <row r="42" spans="1:25" x14ac:dyDescent="0.15">
      <c r="A42" s="6"/>
      <c r="B42" s="2" t="s">
        <v>5</v>
      </c>
      <c r="C42" s="11">
        <v>68.709979658898547</v>
      </c>
      <c r="D42" s="11">
        <v>66.729727666561331</v>
      </c>
      <c r="E42" s="11">
        <v>64.621974344174589</v>
      </c>
      <c r="F42" s="11">
        <v>62.378510337965231</v>
      </c>
      <c r="G42" s="11">
        <v>59.990597723287344</v>
      </c>
    </row>
    <row r="43" spans="1:25" x14ac:dyDescent="0.15">
      <c r="A43" s="6" t="s">
        <v>13</v>
      </c>
      <c r="B43" s="6"/>
      <c r="C43" s="2">
        <v>2010</v>
      </c>
      <c r="D43" s="2">
        <v>2011</v>
      </c>
      <c r="E43" s="2">
        <v>2012</v>
      </c>
      <c r="F43" s="2">
        <v>2013</v>
      </c>
      <c r="G43" s="2">
        <v>2014</v>
      </c>
    </row>
    <row r="44" spans="1:25" x14ac:dyDescent="0.15">
      <c r="A44" s="6" t="s">
        <v>0</v>
      </c>
      <c r="B44" s="2" t="s">
        <v>3</v>
      </c>
      <c r="C44" s="11">
        <v>48.66962504081846</v>
      </c>
      <c r="D44" s="11">
        <v>44.924835983551105</v>
      </c>
      <c r="E44" s="11">
        <v>40.938933377399138</v>
      </c>
      <c r="F44" s="11">
        <v>36.696392784920945</v>
      </c>
      <c r="G44" s="11">
        <v>32.180690205774354</v>
      </c>
      <c r="O44" s="7" t="s">
        <v>11</v>
      </c>
      <c r="P44" s="6"/>
      <c r="Q44" s="6"/>
      <c r="R44" s="6"/>
      <c r="S44" s="6"/>
      <c r="T44" s="6"/>
      <c r="U44" s="6"/>
      <c r="V44" s="6"/>
      <c r="W44" s="6"/>
      <c r="X44" s="6"/>
    </row>
    <row r="45" spans="1:25" x14ac:dyDescent="0.15">
      <c r="A45" s="6"/>
      <c r="B45" s="2" t="s">
        <v>4</v>
      </c>
      <c r="C45" s="11">
        <v>18.416149809306788</v>
      </c>
      <c r="D45" s="11">
        <v>10.092323314042787</v>
      </c>
      <c r="E45" s="11">
        <v>1.2325554570943069</v>
      </c>
      <c r="F45" s="11">
        <v>-8.1976611054034692</v>
      </c>
      <c r="G45" s="11">
        <v>-18.235055521542151</v>
      </c>
      <c r="N45" s="4"/>
      <c r="P45" s="6" t="s">
        <v>0</v>
      </c>
      <c r="Q45" s="6"/>
      <c r="R45" s="6"/>
      <c r="S45" s="6" t="s">
        <v>1</v>
      </c>
      <c r="T45" s="6"/>
      <c r="U45" s="6"/>
      <c r="V45" s="6" t="s">
        <v>2</v>
      </c>
      <c r="W45" s="6"/>
      <c r="X45" s="6"/>
      <c r="Y45" s="4"/>
    </row>
    <row r="46" spans="1:25" x14ac:dyDescent="0.15">
      <c r="A46" s="6"/>
      <c r="B46" s="2" t="s">
        <v>5</v>
      </c>
      <c r="C46" s="11">
        <v>64.010892891034118</v>
      </c>
      <c r="D46" s="11">
        <v>62.894119499578579</v>
      </c>
      <c r="E46" s="11">
        <v>61.705441071124724</v>
      </c>
      <c r="F46" s="11">
        <v>60.44022789799422</v>
      </c>
      <c r="G46" s="11">
        <v>59.09355218222025</v>
      </c>
      <c r="O46" t="s">
        <v>3</v>
      </c>
      <c r="P46">
        <v>0.103425042333607</v>
      </c>
      <c r="Q46" s="3">
        <v>-4.7620435423665699E-5</v>
      </c>
      <c r="R46">
        <v>-15.036491416962299</v>
      </c>
      <c r="S46">
        <v>4.5460814457585298E-2</v>
      </c>
      <c r="T46">
        <v>-3.4741232564343698E-4</v>
      </c>
      <c r="U46">
        <v>-1.89267960143168</v>
      </c>
      <c r="V46">
        <v>9.1765468841380399E-2</v>
      </c>
      <c r="W46">
        <v>-3.6139291015544102E-4</v>
      </c>
      <c r="X46">
        <v>-10.9998020171669</v>
      </c>
    </row>
    <row r="47" spans="1:25" x14ac:dyDescent="0.15">
      <c r="A47" s="6" t="s">
        <v>1</v>
      </c>
      <c r="B47" s="2" t="s">
        <v>3</v>
      </c>
      <c r="C47" s="11">
        <v>42.183903588071729</v>
      </c>
      <c r="D47" s="11">
        <v>37.101118725289638</v>
      </c>
      <c r="E47" s="11">
        <v>31.691071558078391</v>
      </c>
      <c r="F47" s="11">
        <v>25.932690839319733</v>
      </c>
      <c r="G47" s="11">
        <v>19.803548619794782</v>
      </c>
      <c r="N47" s="4"/>
      <c r="O47" t="s">
        <v>4</v>
      </c>
      <c r="P47">
        <v>8.23034285055943E-2</v>
      </c>
      <c r="Q47">
        <v>-6.3260258137358698E-4</v>
      </c>
      <c r="R47">
        <v>-8.9271414181204491</v>
      </c>
      <c r="S47">
        <v>3.5246877531197401E-2</v>
      </c>
      <c r="T47">
        <v>-7.7534740153035E-4</v>
      </c>
      <c r="U47">
        <v>2.3958680400852201</v>
      </c>
      <c r="V47">
        <v>6.1479247813890803E-2</v>
      </c>
      <c r="W47">
        <v>-3.9434668183122999E-4</v>
      </c>
      <c r="X47">
        <v>-7.2583568363160502</v>
      </c>
    </row>
    <row r="48" spans="1:25" x14ac:dyDescent="0.15">
      <c r="A48" s="6"/>
      <c r="B48" s="2" t="s">
        <v>4</v>
      </c>
      <c r="C48" s="11">
        <v>35.305094232531829</v>
      </c>
      <c r="D48" s="11">
        <v>28.83367228872747</v>
      </c>
      <c r="E48" s="11">
        <v>21.945578674679794</v>
      </c>
      <c r="F48" s="11">
        <v>14.613985394582258</v>
      </c>
      <c r="G48" s="11">
        <v>6.8103370941068704</v>
      </c>
      <c r="N48" s="4"/>
      <c r="O48" t="s">
        <v>5</v>
      </c>
      <c r="P48">
        <v>9.0190818579525503E-2</v>
      </c>
      <c r="Q48">
        <v>-4.2294710437488597E-4</v>
      </c>
      <c r="R48">
        <v>-7.00474889977255</v>
      </c>
      <c r="S48">
        <v>4.0989817147412302E-2</v>
      </c>
      <c r="T48" s="3">
        <v>-2.8114067735088298E-6</v>
      </c>
      <c r="U48">
        <v>-3.5496959615176298</v>
      </c>
      <c r="V48">
        <v>8.4830036424674501E-2</v>
      </c>
      <c r="W48">
        <v>-3.4872893418071702E-4</v>
      </c>
      <c r="X48">
        <v>-8.4510394642711795</v>
      </c>
    </row>
    <row r="49" spans="1:26" x14ac:dyDescent="0.15">
      <c r="A49" s="6"/>
      <c r="B49" s="2" t="s">
        <v>5</v>
      </c>
      <c r="C49" s="11">
        <v>48.876356277161086</v>
      </c>
      <c r="D49" s="11">
        <v>44.931667448153476</v>
      </c>
      <c r="E49" s="11">
        <v>40.732994240249624</v>
      </c>
      <c r="F49" s="11">
        <v>36.263983509382925</v>
      </c>
      <c r="G49" s="11">
        <v>31.507229191135977</v>
      </c>
      <c r="N49" s="4"/>
    </row>
    <row r="50" spans="1:26" x14ac:dyDescent="0.15">
      <c r="A50" s="6" t="s">
        <v>2</v>
      </c>
      <c r="B50" s="2" t="s">
        <v>3</v>
      </c>
      <c r="C50" s="11">
        <v>51.030752649522199</v>
      </c>
      <c r="D50" s="11">
        <v>47.062075847905774</v>
      </c>
      <c r="E50" s="11">
        <v>42.837870167791678</v>
      </c>
      <c r="F50" s="11">
        <v>38.341683020318357</v>
      </c>
      <c r="G50" s="11">
        <v>33.556002493379367</v>
      </c>
      <c r="N50" s="4"/>
    </row>
    <row r="51" spans="1:26" x14ac:dyDescent="0.15">
      <c r="A51" s="6"/>
      <c r="B51" s="2" t="s">
        <v>4</v>
      </c>
      <c r="C51" s="11">
        <v>47.325178886513079</v>
      </c>
      <c r="D51" s="11">
        <v>42.404979171413054</v>
      </c>
      <c r="E51" s="11">
        <v>37.167985426960009</v>
      </c>
      <c r="F51" s="11">
        <v>31.59380042075734</v>
      </c>
      <c r="G51" s="11">
        <v>25.660713615700679</v>
      </c>
      <c r="N51" s="4"/>
    </row>
    <row r="52" spans="1:26" x14ac:dyDescent="0.15">
      <c r="A52" s="6"/>
      <c r="B52" s="2" t="s">
        <v>5</v>
      </c>
      <c r="C52" s="11">
        <v>57.448935971836825</v>
      </c>
      <c r="D52" s="11">
        <v>54.743625727618777</v>
      </c>
      <c r="E52" s="11">
        <v>51.864130250576601</v>
      </c>
      <c r="F52" s="11">
        <v>48.79923437771869</v>
      </c>
      <c r="G52" s="11">
        <v>45.537000841893928</v>
      </c>
      <c r="N52" s="4"/>
    </row>
    <row r="53" spans="1:26" x14ac:dyDescent="0.15">
      <c r="N53" s="4"/>
      <c r="P53">
        <f>(80-Q34*$A$13-R34)/P34</f>
        <v>190.96648256227758</v>
      </c>
      <c r="Q53">
        <f>(80-T34*$A$13-U34)/S34</f>
        <v>215.65697325642364</v>
      </c>
      <c r="R53">
        <f>(80-W34*$A$13-X34)/V34</f>
        <v>219.40342243116186</v>
      </c>
      <c r="T53">
        <f>(80-(Q34+Q46)*$A$13-R34-R46)/(P34+P46)</f>
        <v>305.41202094085662</v>
      </c>
      <c r="U53">
        <f>(80-(T34+T46)*$A$13-U34-U46)/(S34+S46)</f>
        <v>246.46083416993591</v>
      </c>
      <c r="V53">
        <f>(80-(W34+W46)*$A$13-X34-X46)/(V34+V46)</f>
        <v>316.68602953744522</v>
      </c>
      <c r="X53">
        <f>(-Q46*$A$13-R46)/P46</f>
        <v>149.94098820659738</v>
      </c>
      <c r="Y53">
        <f>(-T46*$A$13-U46)/S46</f>
        <v>117.24413741041175</v>
      </c>
      <c r="Z53">
        <f>(-W46*$A$13-X46)/V46</f>
        <v>158.83383980838664</v>
      </c>
    </row>
    <row r="54" spans="1:26" x14ac:dyDescent="0.15">
      <c r="N54" s="4"/>
      <c r="P54">
        <f t="shared" ref="P54" si="11">(80-Q35*$A$13-R35)/P35</f>
        <v>216.76395004803069</v>
      </c>
      <c r="Q54">
        <f t="shared" ref="Q54:Q55" si="12">(80-T35*$A$13-U35)/S35</f>
        <v>229.87731466227348</v>
      </c>
      <c r="R54">
        <f t="shared" ref="R54:R55" si="13">(80-W35*$A$13-X35)/V35</f>
        <v>236.95511050920908</v>
      </c>
      <c r="T54">
        <f t="shared" ref="T54:T55" si="14">(80-(Q35+Q47)*$A$13-R35-R47)/(P35+P47)</f>
        <v>228.30428664530265</v>
      </c>
      <c r="U54">
        <f>(80-(T35+T47)*$A$13-U35-U47)/(S35+S47)</f>
        <v>243.49771307399078</v>
      </c>
      <c r="V54">
        <f>(80-(W35+W47)*$A$13-X35-X47)/(V35+V47)</f>
        <v>264.63328167169414</v>
      </c>
      <c r="X54">
        <f t="shared" ref="X54:X55" si="15">(-Q47*$A$13-R47)/P47</f>
        <v>184.51452982997074</v>
      </c>
      <c r="Y54">
        <f>(-T47*$A$13-U47)/S47</f>
        <v>149.6728705347366</v>
      </c>
      <c r="Z54">
        <f>(-W47*$A$13-X47)/V47</f>
        <v>181.52571971742594</v>
      </c>
    </row>
    <row r="55" spans="1:26" x14ac:dyDescent="0.15">
      <c r="N55" s="4"/>
      <c r="P55">
        <f>(80-Q36*$A$13-R36)/P36</f>
        <v>32.356873508353054</v>
      </c>
      <c r="Q55">
        <f t="shared" si="12"/>
        <v>203.66358513513512</v>
      </c>
      <c r="R55">
        <f t="shared" si="13"/>
        <v>191.78050443349755</v>
      </c>
      <c r="T55">
        <f t="shared" si="14"/>
        <v>203.63455563828569</v>
      </c>
      <c r="U55">
        <f>(80-(T36+T48)*$A$13-U36-U48)/(S36+S48)</f>
        <v>248.24458358743729</v>
      </c>
      <c r="V55">
        <f>(80-(W36+W48)*$A$13-X36-X48)/(V36+V48)</f>
        <v>453.76947954909286</v>
      </c>
      <c r="X55">
        <f t="shared" si="15"/>
        <v>124.06398521579538</v>
      </c>
      <c r="Y55">
        <f>(-T48*$A$13-U48)/S48</f>
        <v>87.278074583206418</v>
      </c>
      <c r="Z55">
        <f>(-W48*$A$13-X48)/V48</f>
        <v>140.29701042142258</v>
      </c>
    </row>
    <row r="61" spans="1:26" x14ac:dyDescent="0.15">
      <c r="A61" s="12" t="s">
        <v>13</v>
      </c>
      <c r="B61" s="9">
        <v>2005</v>
      </c>
      <c r="C61" s="9">
        <v>2006</v>
      </c>
      <c r="D61" s="9">
        <v>2007</v>
      </c>
      <c r="E61" s="9">
        <v>2008</v>
      </c>
      <c r="F61" s="9">
        <v>2009</v>
      </c>
    </row>
    <row r="62" spans="1:26" x14ac:dyDescent="0.15">
      <c r="A62" s="12" t="s">
        <v>14</v>
      </c>
      <c r="B62" s="10">
        <f>B61-$L$6</f>
        <v>1801.3654443617143</v>
      </c>
      <c r="C62" s="10">
        <f t="shared" ref="C62:F62" si="16">C61-$L$6</f>
        <v>1802.3654443617143</v>
      </c>
      <c r="D62" s="10">
        <f t="shared" si="16"/>
        <v>1803.3654443617143</v>
      </c>
      <c r="E62" s="10">
        <f t="shared" si="16"/>
        <v>1804.3654443617143</v>
      </c>
      <c r="F62" s="10">
        <f t="shared" si="16"/>
        <v>1805.3654443617143</v>
      </c>
    </row>
    <row r="63" spans="1:26" x14ac:dyDescent="0.15">
      <c r="A63" s="12" t="s">
        <v>13</v>
      </c>
      <c r="B63" s="9">
        <v>2010</v>
      </c>
      <c r="C63" s="9">
        <v>2011</v>
      </c>
      <c r="D63" s="9">
        <v>2012</v>
      </c>
      <c r="E63" s="9">
        <v>2013</v>
      </c>
      <c r="F63" s="9">
        <v>2014</v>
      </c>
    </row>
    <row r="64" spans="1:26" x14ac:dyDescent="0.15">
      <c r="A64" s="12" t="s">
        <v>14</v>
      </c>
      <c r="B64" s="10">
        <f>B63-$L$6</f>
        <v>1806.3654443617143</v>
      </c>
      <c r="C64" s="10">
        <f>C63-$L$6</f>
        <v>1807.3654443617143</v>
      </c>
      <c r="D64" s="10">
        <f>D63-$L$6</f>
        <v>1808.3654443617143</v>
      </c>
      <c r="E64" s="10">
        <f>E63-$L$6</f>
        <v>1809.3654443617143</v>
      </c>
      <c r="F64" s="10">
        <f>F63-$L$6</f>
        <v>1810.3654443617143</v>
      </c>
    </row>
    <row r="85" spans="1:12" x14ac:dyDescent="0.15">
      <c r="A85" s="7" t="s">
        <v>10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x14ac:dyDescent="0.15">
      <c r="C86">
        <v>2005</v>
      </c>
      <c r="D86">
        <v>2006</v>
      </c>
      <c r="E86">
        <v>2007</v>
      </c>
      <c r="F86">
        <v>2008</v>
      </c>
      <c r="G86">
        <v>2009</v>
      </c>
      <c r="H86">
        <v>2010</v>
      </c>
      <c r="I86">
        <v>2011</v>
      </c>
      <c r="J86">
        <v>2012</v>
      </c>
      <c r="K86">
        <v>2013</v>
      </c>
      <c r="L86">
        <v>2014</v>
      </c>
    </row>
    <row r="87" spans="1:12" x14ac:dyDescent="0.15">
      <c r="A87" s="6" t="s">
        <v>0</v>
      </c>
      <c r="B87" t="s">
        <v>3</v>
      </c>
      <c r="C87" s="1">
        <v>19.91102792408963</v>
      </c>
      <c r="D87" s="1">
        <v>20.634355596845232</v>
      </c>
      <c r="E87" s="1">
        <v>21.404255746585989</v>
      </c>
      <c r="F87" s="1">
        <v>22.223727008224294</v>
      </c>
      <c r="G87" s="1">
        <v>23.095961088029497</v>
      </c>
      <c r="H87" s="1">
        <v>24.02435519480111</v>
      </c>
      <c r="I87" s="1">
        <v>25.012525271439962</v>
      </c>
      <c r="J87" s="1">
        <v>26.064320078453839</v>
      </c>
      <c r="K87" s="1">
        <v>27.183836184248023</v>
      </c>
      <c r="L87" s="1">
        <v>28.375433920588819</v>
      </c>
    </row>
    <row r="88" spans="1:12" x14ac:dyDescent="0.15">
      <c r="A88" s="6"/>
      <c r="B88" t="s">
        <v>4</v>
      </c>
      <c r="C88" s="1">
        <v>37.182571279339854</v>
      </c>
      <c r="D88" s="1">
        <v>41.669774914143098</v>
      </c>
      <c r="E88" s="1">
        <v>46.445893512220849</v>
      </c>
      <c r="F88" s="1">
        <v>51.529529272804666</v>
      </c>
      <c r="G88" s="1">
        <v>56.940482124077135</v>
      </c>
      <c r="H88" s="1">
        <v>62.699826840649393</v>
      </c>
      <c r="I88" s="1">
        <v>68.829995126352287</v>
      </c>
      <c r="J88" s="1">
        <v>75.354862982050292</v>
      </c>
      <c r="K88" s="1">
        <v>82.299843698746571</v>
      </c>
      <c r="L88" s="1">
        <v>89.691986838192605</v>
      </c>
    </row>
    <row r="89" spans="1:12" x14ac:dyDescent="0.15">
      <c r="A89" s="6"/>
      <c r="B89" t="s">
        <v>5</v>
      </c>
      <c r="C89" s="1">
        <v>15.20097066324378</v>
      </c>
      <c r="D89" s="1">
        <v>14.258822981433919</v>
      </c>
      <c r="E89" s="1">
        <v>13.256013786342592</v>
      </c>
      <c r="F89" s="1">
        <v>12.188637300494786</v>
      </c>
      <c r="G89" s="1">
        <v>11.052536267399507</v>
      </c>
      <c r="H89" s="1">
        <v>9.8432857597165935</v>
      </c>
      <c r="I89" s="1">
        <v>8.5561759448903416</v>
      </c>
      <c r="J89" s="1">
        <v>7.1861937411227643</v>
      </c>
      <c r="K89" s="1">
        <v>5.7280032922427893</v>
      </c>
      <c r="L89" s="1">
        <v>4.1759251854195725</v>
      </c>
    </row>
    <row r="90" spans="1:12" x14ac:dyDescent="0.15">
      <c r="A90" s="6" t="s">
        <v>1</v>
      </c>
      <c r="B90" t="s">
        <v>3</v>
      </c>
      <c r="C90" s="1">
        <v>28.213478952252252</v>
      </c>
      <c r="D90" s="1">
        <v>31.047076849156717</v>
      </c>
      <c r="E90" s="1">
        <v>34.063119961154428</v>
      </c>
      <c r="F90" s="1">
        <v>37.273355281898965</v>
      </c>
      <c r="G90" s="1">
        <v>40.690286151872122</v>
      </c>
      <c r="H90" s="1">
        <v>44.327220956847299</v>
      </c>
      <c r="I90" s="1">
        <v>48.198324961869766</v>
      </c>
      <c r="J90" s="1">
        <v>52.318675482644849</v>
      </c>
      <c r="K90" s="1">
        <v>56.70432060920831</v>
      </c>
      <c r="L90" s="1">
        <v>61.372341710610684</v>
      </c>
    </row>
    <row r="91" spans="1:12" x14ac:dyDescent="0.15">
      <c r="A91" s="6"/>
      <c r="B91" t="s">
        <v>4</v>
      </c>
      <c r="C91" s="1">
        <v>32.352424221215294</v>
      </c>
      <c r="D91" s="1">
        <v>36.401759041753806</v>
      </c>
      <c r="E91" s="1">
        <v>40.711816021609579</v>
      </c>
      <c r="F91" s="1">
        <v>45.299382126389084</v>
      </c>
      <c r="G91" s="1">
        <v>50.182325174261379</v>
      </c>
      <c r="H91" s="1">
        <v>55.379663428183363</v>
      </c>
      <c r="I91" s="1">
        <v>60.911639668915335</v>
      </c>
      <c r="J91" s="1">
        <v>66.79980003733796</v>
      </c>
      <c r="K91" s="1">
        <v>73.067077953135055</v>
      </c>
      <c r="L91" s="1">
        <v>79.737883436710135</v>
      </c>
    </row>
    <row r="92" spans="1:12" x14ac:dyDescent="0.15">
      <c r="A92" s="6"/>
      <c r="B92" t="s">
        <v>5</v>
      </c>
      <c r="C92" s="1">
        <v>25.860696063761516</v>
      </c>
      <c r="D92" s="1">
        <v>27.94845101739903</v>
      </c>
      <c r="E92" s="1">
        <v>30.170629031554235</v>
      </c>
      <c r="F92" s="1">
        <v>32.535885125422837</v>
      </c>
      <c r="G92" s="1">
        <v>35.053431583872893</v>
      </c>
      <c r="H92" s="1">
        <v>37.733073837785682</v>
      </c>
      <c r="I92" s="1">
        <v>40.585248654600989</v>
      </c>
      <c r="J92" s="1">
        <v>43.621064787817552</v>
      </c>
      <c r="K92" s="1">
        <v>46.852346243764998</v>
      </c>
      <c r="L92" s="1">
        <v>50.29167833417339</v>
      </c>
    </row>
    <row r="93" spans="1:12" x14ac:dyDescent="0.15">
      <c r="A93" s="6" t="s">
        <v>2</v>
      </c>
      <c r="B93" t="s">
        <v>3</v>
      </c>
      <c r="C93" s="1">
        <v>19.218753984656978</v>
      </c>
      <c r="D93" s="1">
        <v>20.333441365525047</v>
      </c>
      <c r="E93" s="1">
        <v>21.519899472644155</v>
      </c>
      <c r="F93" s="1">
        <v>22.782749365905339</v>
      </c>
      <c r="G93" s="1">
        <v>24.126909638687358</v>
      </c>
      <c r="H93" s="1">
        <v>25.557615574972289</v>
      </c>
      <c r="I93" s="1">
        <v>27.080439539918189</v>
      </c>
      <c r="J93" s="1">
        <v>28.701312683309041</v>
      </c>
      <c r="K93" s="1">
        <v>30.42654804040977</v>
      </c>
      <c r="L93" s="1">
        <v>32.262865120205575</v>
      </c>
    </row>
    <row r="94" spans="1:12" x14ac:dyDescent="0.15">
      <c r="A94" s="6"/>
      <c r="B94" t="s">
        <v>4</v>
      </c>
      <c r="C94" s="1">
        <v>24.725245224166319</v>
      </c>
      <c r="D94" s="1">
        <v>27.1273153208619</v>
      </c>
      <c r="E94" s="1">
        <v>29.684046103867072</v>
      </c>
      <c r="F94" s="1">
        <v>32.405395620585864</v>
      </c>
      <c r="G94" s="1">
        <v>35.301963081411877</v>
      </c>
      <c r="H94" s="1">
        <v>38.385030141916822</v>
      </c>
      <c r="I94" s="1">
        <v>41.666604843048972</v>
      </c>
      <c r="J94" s="1">
        <v>45.159468380486715</v>
      </c>
      <c r="K94" s="1">
        <v>48.877224885298233</v>
      </c>
      <c r="L94" s="1">
        <v>52.834354409805577</v>
      </c>
    </row>
    <row r="95" spans="1:12" x14ac:dyDescent="0.15">
      <c r="A95" s="6"/>
      <c r="B95" t="s">
        <v>5</v>
      </c>
      <c r="C95" s="1">
        <v>17.486882173507308</v>
      </c>
      <c r="D95" s="1">
        <v>17.812111026534165</v>
      </c>
      <c r="E95" s="1">
        <v>18.158280200031296</v>
      </c>
      <c r="F95" s="1">
        <v>18.526737966199416</v>
      </c>
      <c r="G95" s="1">
        <v>18.918919407654986</v>
      </c>
      <c r="H95" s="1">
        <v>19.336352006841967</v>
      </c>
      <c r="I95" s="1">
        <v>19.780661595325409</v>
      </c>
      <c r="J95" s="1">
        <v>20.253578686139281</v>
      </c>
      <c r="K95" s="1">
        <v>20.756945213850674</v>
      </c>
      <c r="L95" s="1">
        <v>21.292721708593575</v>
      </c>
    </row>
    <row r="101" spans="1:12" x14ac:dyDescent="0.15">
      <c r="A101" s="6" t="s">
        <v>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15">
      <c r="C102">
        <v>2005</v>
      </c>
      <c r="D102">
        <v>2006</v>
      </c>
      <c r="E102">
        <v>2007</v>
      </c>
      <c r="F102">
        <v>2008</v>
      </c>
      <c r="G102">
        <v>2009</v>
      </c>
      <c r="H102">
        <v>2010</v>
      </c>
      <c r="I102">
        <v>2011</v>
      </c>
      <c r="J102">
        <v>2012</v>
      </c>
      <c r="K102">
        <v>2013</v>
      </c>
      <c r="L102">
        <v>2014</v>
      </c>
    </row>
    <row r="103" spans="1:12" x14ac:dyDescent="0.15">
      <c r="A103" s="6" t="s">
        <v>0</v>
      </c>
      <c r="B103" t="s">
        <v>3</v>
      </c>
      <c r="C103" s="1">
        <v>15.83139986236116</v>
      </c>
      <c r="D103" s="1">
        <v>17.849209183924579</v>
      </c>
      <c r="E103" s="1">
        <v>19.996938017389098</v>
      </c>
      <c r="F103" s="1">
        <v>22.282951414592311</v>
      </c>
      <c r="G103" s="1">
        <v>24.71615302308507</v>
      </c>
      <c r="H103" s="1">
        <v>27.30601976438043</v>
      </c>
      <c r="I103" s="1">
        <v>30.062638745008933</v>
      </c>
      <c r="J103" s="1">
        <v>32.996746544147022</v>
      </c>
      <c r="K103" s="1">
        <v>36.119771030831032</v>
      </c>
      <c r="L103" s="1">
        <v>39.443875873636827</v>
      </c>
    </row>
    <row r="104" spans="1:12" x14ac:dyDescent="0.15">
      <c r="A104" s="6"/>
      <c r="B104" t="s">
        <v>4</v>
      </c>
      <c r="C104" s="1">
        <v>9.7527671530343767</v>
      </c>
      <c r="D104" s="1">
        <v>11.35849649563918</v>
      </c>
      <c r="E104" s="1">
        <v>13.067612996885345</v>
      </c>
      <c r="F104" s="1">
        <v>14.886773385456042</v>
      </c>
      <c r="G104" s="1">
        <v>16.823062992941249</v>
      </c>
      <c r="H104" s="1">
        <v>18.884023350043822</v>
      </c>
      <c r="I104" s="1">
        <v>21.07768155960493</v>
      </c>
      <c r="J104" s="1">
        <v>23.412581560855394</v>
      </c>
      <c r="K104" s="1">
        <v>25.897817406656891</v>
      </c>
      <c r="L104" s="1">
        <v>28.543068683349553</v>
      </c>
    </row>
    <row r="105" spans="1:12" x14ac:dyDescent="0.15">
      <c r="A105" s="6"/>
      <c r="B105" t="s">
        <v>5</v>
      </c>
      <c r="C105" s="1">
        <v>16.139488854708446</v>
      </c>
      <c r="D105" s="1">
        <v>17.899100166852595</v>
      </c>
      <c r="E105" s="1">
        <v>19.772006546259234</v>
      </c>
      <c r="F105" s="1">
        <v>21.765502656345181</v>
      </c>
      <c r="G105" s="1">
        <v>23.887352837765615</v>
      </c>
      <c r="H105" s="1">
        <v>26.145821349249289</v>
      </c>
      <c r="I105" s="1">
        <v>28.549704555531079</v>
      </c>
      <c r="J105" s="1">
        <v>31.108365187752511</v>
      </c>
      <c r="K105" s="1">
        <v>33.831768809762991</v>
      </c>
      <c r="L105" s="1">
        <v>36.730522632360177</v>
      </c>
    </row>
    <row r="106" spans="1:12" x14ac:dyDescent="0.15">
      <c r="A106" s="6" t="s">
        <v>1</v>
      </c>
      <c r="B106" t="s">
        <v>3</v>
      </c>
      <c r="C106" s="1">
        <v>8.4451688771866369</v>
      </c>
      <c r="D106" s="1">
        <v>9.3321035412546802</v>
      </c>
      <c r="E106" s="1">
        <v>10.276144750233817</v>
      </c>
      <c r="F106" s="1">
        <v>11.28096938992401</v>
      </c>
      <c r="G106" s="1">
        <v>12.350491087626459</v>
      </c>
      <c r="H106" s="1">
        <v>13.488875455080976</v>
      </c>
      <c r="I106" s="1">
        <v>14.700556312840597</v>
      </c>
      <c r="J106" s="1">
        <v>15.990252959276756</v>
      </c>
      <c r="K106" s="1">
        <v>17.362988551471954</v>
      </c>
      <c r="L106" s="1">
        <v>18.824109669594534</v>
      </c>
    </row>
    <row r="107" spans="1:12" x14ac:dyDescent="0.15">
      <c r="A107" s="6"/>
      <c r="B107" t="s">
        <v>4</v>
      </c>
      <c r="C107" s="1">
        <v>5.4047336918825604</v>
      </c>
      <c r="D107" s="1">
        <v>6.0923957554768453</v>
      </c>
      <c r="E107" s="1">
        <v>6.8243339152811764</v>
      </c>
      <c r="F107" s="1">
        <v>7.6033989504783275</v>
      </c>
      <c r="G107" s="1">
        <v>8.4326251917074195</v>
      </c>
      <c r="H107" s="1">
        <v>9.3152423392848078</v>
      </c>
      <c r="I107" s="1">
        <v>10.254688042357197</v>
      </c>
      <c r="J107" s="1">
        <v>11.254621287982244</v>
      </c>
      <c r="K107" s="1">
        <v>12.318936652282689</v>
      </c>
      <c r="L107" s="1">
        <v>13.45177946918299</v>
      </c>
    </row>
    <row r="108" spans="1:12" x14ac:dyDescent="0.15">
      <c r="A108" s="6"/>
      <c r="B108" t="s">
        <v>5</v>
      </c>
      <c r="C108" s="1">
        <v>8.8429036621795181</v>
      </c>
      <c r="D108" s="1">
        <v>9.6426097417036729</v>
      </c>
      <c r="E108" s="1">
        <v>10.493806030141931</v>
      </c>
      <c r="F108" s="1">
        <v>11.399807797544122</v>
      </c>
      <c r="G108" s="1">
        <v>12.364143772318959</v>
      </c>
      <c r="H108" s="1">
        <v>13.39056988505323</v>
      </c>
      <c r="I108" s="1">
        <v>14.483083897245537</v>
      </c>
      <c r="J108" s="1">
        <v>15.645940971932822</v>
      </c>
      <c r="K108" s="1">
        <v>16.883670246852077</v>
      </c>
      <c r="L108" s="1">
        <v>18.201092474690633</v>
      </c>
    </row>
    <row r="109" spans="1:12" x14ac:dyDescent="0.15">
      <c r="A109" s="6" t="s">
        <v>2</v>
      </c>
      <c r="B109" t="s">
        <v>3</v>
      </c>
      <c r="C109" s="1">
        <v>13.230597750022888</v>
      </c>
      <c r="D109" s="1">
        <v>15.020930286977602</v>
      </c>
      <c r="E109" s="1">
        <v>16.926535920778548</v>
      </c>
      <c r="F109" s="1">
        <v>18.954836673079662</v>
      </c>
      <c r="G109" s="1">
        <v>21.113732442913779</v>
      </c>
      <c r="H109" s="1">
        <v>23.411631775505512</v>
      </c>
      <c r="I109" s="1">
        <v>25.857484612176037</v>
      </c>
      <c r="J109" s="1">
        <v>28.460817148899281</v>
      </c>
      <c r="K109" s="1">
        <v>31.231768939271873</v>
      </c>
      <c r="L109" s="1">
        <v>34.181132386415058</v>
      </c>
    </row>
    <row r="110" spans="1:12" x14ac:dyDescent="0.15">
      <c r="A110" s="6"/>
      <c r="B110" t="s">
        <v>4</v>
      </c>
      <c r="C110" s="1">
        <v>7.468899390487163</v>
      </c>
      <c r="D110" s="1">
        <v>8.6683516365054025</v>
      </c>
      <c r="E110" s="1">
        <v>9.9450323147080191</v>
      </c>
      <c r="F110" s="1">
        <v>11.30391388711481</v>
      </c>
      <c r="G110" s="1">
        <v>12.750288974757154</v>
      </c>
      <c r="H110" s="1">
        <v>14.289790971570099</v>
      </c>
      <c r="I110" s="1">
        <v>15.928415985537974</v>
      </c>
      <c r="J110" s="1">
        <v>17.672546192553277</v>
      </c>
      <c r="K110" s="1">
        <v>19.528974693944434</v>
      </c>
      <c r="L110" s="1">
        <v>21.504931974493751</v>
      </c>
    </row>
    <row r="111" spans="1:12" x14ac:dyDescent="0.15">
      <c r="A111" s="6"/>
      <c r="B111" t="s">
        <v>5</v>
      </c>
      <c r="C111" s="1">
        <v>13.803138167594145</v>
      </c>
      <c r="D111" s="1">
        <v>15.458161306904504</v>
      </c>
      <c r="E111" s="1">
        <v>17.219745455794115</v>
      </c>
      <c r="F111" s="1">
        <v>19.094751695835352</v>
      </c>
      <c r="G111" s="1">
        <v>21.09048286905767</v>
      </c>
      <c r="H111" s="1">
        <v>23.214712021321208</v>
      </c>
      <c r="I111" s="1">
        <v>25.475712677055814</v>
      </c>
      <c r="J111" s="1">
        <v>27.882291063284118</v>
      </c>
      <c r="K111" s="1">
        <v>30.443820408430636</v>
      </c>
      <c r="L111" s="1">
        <v>33.170277449512497</v>
      </c>
    </row>
  </sheetData>
  <mergeCells count="33">
    <mergeCell ref="A101:L101"/>
    <mergeCell ref="A103:A105"/>
    <mergeCell ref="A106:A108"/>
    <mergeCell ref="A109:A111"/>
    <mergeCell ref="B1:D1"/>
    <mergeCell ref="E1:G1"/>
    <mergeCell ref="H1:J1"/>
    <mergeCell ref="A15:L15"/>
    <mergeCell ref="A16:B16"/>
    <mergeCell ref="A37:A39"/>
    <mergeCell ref="A40:A42"/>
    <mergeCell ref="A17:A19"/>
    <mergeCell ref="A20:A22"/>
    <mergeCell ref="A23:A25"/>
    <mergeCell ref="A34:A36"/>
    <mergeCell ref="O32:X32"/>
    <mergeCell ref="A85:L85"/>
    <mergeCell ref="A87:A89"/>
    <mergeCell ref="A90:A92"/>
    <mergeCell ref="A93:A95"/>
    <mergeCell ref="A33:B33"/>
    <mergeCell ref="A43:B43"/>
    <mergeCell ref="A44:A46"/>
    <mergeCell ref="A47:A49"/>
    <mergeCell ref="A50:A52"/>
    <mergeCell ref="A32:G32"/>
    <mergeCell ref="P45:R45"/>
    <mergeCell ref="S45:U45"/>
    <mergeCell ref="V45:X45"/>
    <mergeCell ref="O44:X44"/>
    <mergeCell ref="P33:R33"/>
    <mergeCell ref="S33:U33"/>
    <mergeCell ref="V33:X33"/>
  </mergeCells>
  <phoneticPr fontId="1" type="noConversion"/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灰色预测可饮用水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蒋祎</cp:lastModifiedBy>
  <dcterms:created xsi:type="dcterms:W3CDTF">2018-07-13T20:32:54Z</dcterms:created>
  <dcterms:modified xsi:type="dcterms:W3CDTF">2018-07-14T09:13:58Z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2052-10.1.0.6634</vt:lpwstr>
  </property>
</Properties>
</file>