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<sst xmlns="http://schemas.openxmlformats.org/spreadsheetml/2006/main" count="31" uniqueCount="30">
  <si>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Ampleforth Rebase Calculator</t>
  </si>
  <si>
    <t>Supply</t>
  </si>
  <si>
    <t>Oracle Rate</t>
  </si>
  <si>
    <t>Price Target</t>
  </si>
  <si>
    <t>AMPL Price</t>
  </si>
  <si>
    <t>green = from ampleford dashboard</t>
  </si>
  <si>
    <t>blue = fill in yourself</t>
  </si>
  <si>
    <t>*Rebase only happens  when Oracle Rate  &lt; $0.95   OR   &gt; $1.05</t>
  </si>
  <si>
    <t>SD = S * (OR-TR)/TR</t>
  </si>
  <si>
    <t>*this is an estimate and not financial advice</t>
  </si>
  <si>
    <t>Supply Delta</t>
  </si>
  <si>
    <t>Lag</t>
  </si>
  <si>
    <t>SD / Lag</t>
  </si>
  <si>
    <t>S + ( SD / LAG )</t>
  </si>
  <si>
    <t>New Supply</t>
  </si>
  <si>
    <t>New Supply / Old Supply</t>
  </si>
  <si>
    <t>Change Mulitplier</t>
  </si>
  <si>
    <t>Holdings</t>
  </si>
  <si>
    <t>After Rebase</t>
  </si>
  <si>
    <t>Change in AMPL</t>
  </si>
  <si>
    <t>Network Size</t>
  </si>
  <si>
    <t>Pct of Network</t>
  </si>
  <si>
    <t>Holdings ($)</t>
  </si>
  <si>
    <t>Holdings Change</t>
  </si>
  <si>
    <t>$ Change</t>
  </si>
  <si>
    <t xml:space="preserve">Current: </t>
  </si>
  <si>
    <t xml:space="preserve">PROJECTED After Rebase: </t>
  </si>
  <si>
    <t>created by @bronbron9</t>
  </si>
  <si>
    <t>tips:</t>
  </si>
  <si>
    <t>0xF5f61157f3c13e4bbC5C42E75Ae80946b72de83F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</si>
</sst>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000"/>
    <numFmt numFmtId="165" formatCode="&quot;$&quot;#,##0.00"/>
  </numFmts>
  <fonts count="9">
    <font>
      <sz val="10.0"/>
      <color rgb="FF000000"/>
      <name val="Arial"/>
    </font>
    <font>
      <sz val="24.0"/>
      <color theme="1"/>
      <name val="Georgia"/>
    </font>
    <font>
      <color theme="1"/>
      <name val="Arial"/>
    </font>
    <font>
      <b/>
      <color theme="1"/>
      <name val="Arial"/>
    </font>
    <font>
      <b/>
    </font>
    <font/>
    <font>
      <u/>
    </font>
    <font>
      <b/>
      <u/>
    </font>
    <font>
      <b/>
      <u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5" numFmtId="4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4" fontId="2" numFmtId="165" xfId="0" applyAlignment="1" applyFill="1" applyFont="1" applyNumberFormat="1">
      <alignment horizontal="center" readingOrder="0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4" xfId="0" applyAlignment="1" applyFont="1" applyNumberFormat="1">
      <alignment horizontal="center"/>
    </xf>
    <xf borderId="0" fillId="4" fontId="2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8" numFmtId="165" xfId="0" applyAlignment="1" applyFont="1" applyNumberFormat="1">
      <alignment horizontal="center" readingOrder="0"/>
    </xf>
    <xf borderId="0" fillId="0" fontId="4" numFmtId="0" xfId="0" applyAlignment="1" applyFont="1">
      <alignment horizontal="right" readingOrder="0"/>
    </xf>
    <xf borderId="0" fillId="6" fontId="2" numFmtId="0" xfId="0" applyAlignment="1" applyFill="1" applyFont="1">
      <alignment horizontal="center" readingOrder="0"/>
    </xf>
    <xf borderId="0" fillId="0" fontId="2" numFmtId="165" xfId="0" applyAlignment="1" applyFont="1" applyNumberFormat="1">
      <alignment horizontal="center"/>
    </xf>
    <xf borderId="0" fillId="6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7.43"/>
    <col customWidth="1" min="3" max="3" width="19.14"/>
    <col customWidth="1" min="4" max="4" width="18.71"/>
    <col customWidth="1" min="5" max="5" width="16.29"/>
    <col customWidth="1" min="6" max="6" width="21.29"/>
  </cols>
  <sheetData>
    <row r="1" ht="32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2"/>
      <c r="F2" s="5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3.67908846512446E8</v>
      </c>
      <c r="B3" s="7">
        <v>1.176</v>
      </c>
      <c r="C3" s="8">
        <v>1.012</v>
      </c>
      <c r="D3" s="9">
        <v>1.77</v>
      </c>
      <c r="F3" s="10" t="s">
        <v>6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F4" s="12" t="s">
        <v>7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8</v>
      </c>
      <c r="B5" s="2"/>
      <c r="C5" s="2"/>
      <c r="D5" s="2"/>
      <c r="F5" s="1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A3* (B3-C3)/C3</f>
        <v>59621591.73</v>
      </c>
      <c r="B7" s="13">
        <v>10.0</v>
      </c>
      <c r="C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 t="s">
        <v>12</v>
      </c>
      <c r="B9" s="2"/>
      <c r="C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A7/B7</f>
        <v>5962159.173</v>
      </c>
      <c r="B10" s="2"/>
      <c r="C10" s="2"/>
      <c r="D10" s="2"/>
      <c r="E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2"/>
      <c r="C13" s="2"/>
      <c r="D13" s="2"/>
      <c r="E13" s="2"/>
      <c r="F13" s="2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>
        <f>A3+A10</f>
        <v>373871005.7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3" t="s">
        <v>17</v>
      </c>
      <c r="C17" s="3" t="s">
        <v>18</v>
      </c>
      <c r="D17" s="4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f>A14/A3</f>
        <v>1.016205534</v>
      </c>
      <c r="B18" s="17">
        <v>172.4815</v>
      </c>
      <c r="C18" s="2">
        <f>A18*B18</f>
        <v>175.2766547</v>
      </c>
      <c r="D18" s="2">
        <f>C18-B18</f>
        <v>2.795154743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4" t="s">
        <v>17</v>
      </c>
      <c r="C23" s="4" t="s">
        <v>20</v>
      </c>
      <c r="D23" s="4" t="s">
        <v>21</v>
      </c>
      <c r="E23" s="4" t="s">
        <v>22</v>
      </c>
      <c r="F23" s="18" t="s">
        <v>23</v>
      </c>
      <c r="G23" s="19" t="s">
        <v>24</v>
      </c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25</v>
      </c>
      <c r="B24" s="21">
        <f>B18</f>
        <v>172.4815</v>
      </c>
      <c r="C24" s="16">
        <f>A3</f>
        <v>367908846.5</v>
      </c>
      <c r="D24" s="2">
        <f t="shared" ref="D24:D25" si="1">B24/C24</f>
        <v>0.0000004688158538</v>
      </c>
      <c r="E24" s="22">
        <f>B24*D3</f>
        <v>305.292255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26</v>
      </c>
      <c r="B25" s="23">
        <f>C18</f>
        <v>175.2766547</v>
      </c>
      <c r="C25" s="16">
        <f>A14</f>
        <v>373871005.7</v>
      </c>
      <c r="D25" s="2">
        <f t="shared" si="1"/>
        <v>0.0000004688158538</v>
      </c>
      <c r="E25" s="22">
        <f>B25*D3</f>
        <v>310.2396789</v>
      </c>
      <c r="F25" s="24">
        <f>B25-B24</f>
        <v>2.795154743</v>
      </c>
      <c r="G25" s="25">
        <f>E25-E24</f>
        <v>4.947423895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6" t="s">
        <v>27</v>
      </c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7" t="s">
        <v>28</v>
      </c>
      <c r="B32" s="14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1:C1"/>
    <mergeCell ref="F2:G2"/>
  </mergeCells>
  <drawing r:id="rId1"/>
</worksheet>
</file>