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clearwater.sharepoint.com/sites/EngineeringProjects/Shared Documents/2019 PROJECTS/19-0045-EN 2021 Roadway Resurfacing/1. Project Info/City Website/"/>
    </mc:Choice>
  </mc:AlternateContent>
  <xr:revisionPtr revIDLastSave="2" documentId="8_{33753092-D5DC-457E-9707-41F428FA67C8}" xr6:coauthVersionLast="45" xr6:coauthVersionMax="45" xr10:uidLastSave="{2DB5C6AE-FDA5-4B80-92B8-A45296DA1B9B}"/>
  <bookViews>
    <workbookView xWindow="-108" yWindow="-108" windowWidth="23256" windowHeight="12576" xr2:uid="{E607E155-085B-4411-ABC6-1279935802BA}"/>
  </bookViews>
  <sheets>
    <sheet name="Sheet1" sheetId="1" r:id="rId1"/>
  </sheets>
  <definedNames>
    <definedName name="_xlnm.Print_Area" localSheetId="0">Sheet1!$A$14:$F$70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1" i="1" l="1"/>
  <c r="F60" i="1"/>
  <c r="F59" i="1"/>
  <c r="F58" i="1"/>
  <c r="F57" i="1"/>
  <c r="F56" i="1"/>
  <c r="F55" i="1"/>
  <c r="F54" i="1"/>
  <c r="F53" i="1"/>
  <c r="F44" i="1"/>
  <c r="F43" i="1"/>
  <c r="F42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8" i="1" l="1"/>
  <c r="F45" i="1"/>
  <c r="E46" i="1" s="1"/>
  <c r="F46" i="1" s="1"/>
  <c r="F47" i="1" s="1"/>
  <c r="F64" i="1"/>
  <c r="F62" i="1"/>
  <c r="E63" i="1" s="1"/>
  <c r="F63" i="1" s="1"/>
  <c r="F49" i="1" l="1"/>
  <c r="E39" i="1"/>
  <c r="F39" i="1" s="1"/>
  <c r="F50" i="1" s="1"/>
  <c r="F67" i="1" s="1"/>
  <c r="F66" i="1"/>
  <c r="F40" i="1" l="1"/>
  <c r="F51" i="1" s="1"/>
  <c r="F68" i="1" s="1"/>
  <c r="F70" i="1"/>
</calcChain>
</file>

<file path=xl/sharedStrings.xml><?xml version="1.0" encoding="utf-8"?>
<sst xmlns="http://schemas.openxmlformats.org/spreadsheetml/2006/main" count="102" uniqueCount="71">
  <si>
    <t>BID ITEMS</t>
  </si>
  <si>
    <t>UNIT</t>
  </si>
  <si>
    <t>EST. QTY.</t>
  </si>
  <si>
    <t>UNIT PRICE</t>
  </si>
  <si>
    <t>TOTAL</t>
  </si>
  <si>
    <t>STREETS AND SIDEWALKS</t>
  </si>
  <si>
    <t>ROADWAY RESURFACING</t>
  </si>
  <si>
    <t>PREPARATION, INSTALLATION AND MAINTENANCE OF PROJECT SIGNS</t>
  </si>
  <si>
    <t>LS</t>
  </si>
  <si>
    <t>EROSION &amp; SEDIMENT CONTROL, INLET PROTECTION SYSTEMS</t>
  </si>
  <si>
    <t>FULL WIDTH MILLING (UP TO 2”)</t>
  </si>
  <si>
    <t>SY</t>
  </si>
  <si>
    <t>FULL WIDTH MILLING (2” TO 4”)</t>
  </si>
  <si>
    <t>PROFILE MILLING</t>
  </si>
  <si>
    <t xml:space="preserve">SUPERPAVE ASPHALT CONCRETE, TYPE SP 12.5 </t>
  </si>
  <si>
    <t>TN</t>
  </si>
  <si>
    <t xml:space="preserve">SUPERPAVE ASPHALT CONCRETE, TYPE SP 9.5 </t>
  </si>
  <si>
    <t xml:space="preserve">PAVEMENT MARKING – CROSSWALKS </t>
  </si>
  <si>
    <t>EA</t>
  </si>
  <si>
    <t xml:space="preserve">PAVEMENT MARKING – STOP BARS </t>
  </si>
  <si>
    <t>PAVEMENT MARKING – SCHOOL CROSSING/RR</t>
  </si>
  <si>
    <t>PAVEMENT MARKING – TURN, STRAIGHT, COMBO ARROWS</t>
  </si>
  <si>
    <t>PAVEMENT MARKING – 6" DASHED (WHITE, YELLOW OR DOUBLE YELLOW)</t>
  </si>
  <si>
    <t>LF</t>
  </si>
  <si>
    <t>PAVEMENT MARKING – 6" SOLID WHITE/ YELLOW</t>
  </si>
  <si>
    <t>PAVEMENT MARKING – 12" SOLID WHITE/YELLOW</t>
  </si>
  <si>
    <t>PAVEMENT MARKING – STD, WHITE, MESSAGE</t>
  </si>
  <si>
    <t xml:space="preserve">LOOP ASSEMBLY, TYPE A, 6' X 20', F&amp; I </t>
  </si>
  <si>
    <t>FULL DEPTH RECLAMATION (FDR)</t>
  </si>
  <si>
    <t>EMULSION (FDR)</t>
  </si>
  <si>
    <t>GAL</t>
  </si>
  <si>
    <t>PORTLAND CEMENT (FDR)</t>
  </si>
  <si>
    <t>COMPACT &amp; GRADING (FDR)</t>
  </si>
  <si>
    <t>CONTRACTOR RETAINS PROJECT MILLINGS (DEDUCT)</t>
  </si>
  <si>
    <t>SUBTOTAL ROADWAY RESURFACING</t>
  </si>
  <si>
    <t xml:space="preserve">10% ROADWAY RESURFACING CONTINGENCY </t>
  </si>
  <si>
    <t>TOTAL ROADWAY RESURFACING</t>
  </si>
  <si>
    <t>AMERICANS WITH DISABILITIES ACT (A.D.A.) IMPROVEMENTS</t>
  </si>
  <si>
    <t>ADA MAT ONLY (INSTALLED ON EXISTING CONCRETE)</t>
  </si>
  <si>
    <t>ADA RAMP WITH MAT, FDOT 304, CR-E, CR-F, CR-L &amp; City Index 109</t>
  </si>
  <si>
    <t>ADA RAMP W/ MODIFIED CURB</t>
  </si>
  <si>
    <t>SUBTOTAL A.D.A. IMPROVEMENTS</t>
  </si>
  <si>
    <t xml:space="preserve">10%  A.D.A.  CONTINGENCY </t>
  </si>
  <si>
    <t>TOTAL A.D.A. IMPROVEMENTS</t>
  </si>
  <si>
    <t>SUBTOTAL STREETS AND SIDEWALKS</t>
  </si>
  <si>
    <t>TOTAL CONTINGENCY</t>
  </si>
  <si>
    <t>TOTAL STREETS AND SIDEWALKS</t>
  </si>
  <si>
    <t>STORMWATER</t>
  </si>
  <si>
    <t>MODIFIED CURB, R&amp;R</t>
  </si>
  <si>
    <t>VALLEY CURB, R&amp;R</t>
  </si>
  <si>
    <t>TYPE 1 CURB, R&amp;R</t>
  </si>
  <si>
    <t>CONCRETE SWALE CURB</t>
  </si>
  <si>
    <t>12" STABILIZED SUBGRADE (LBR40)</t>
  </si>
  <si>
    <t>TREE REMOVAL (12"DIA - 24" DIA)</t>
  </si>
  <si>
    <t>TREE REMOVAL (25"DIA - 36" DIA)</t>
  </si>
  <si>
    <t>TREE REMOVAL (GREATER THAN 36'' DIA)</t>
  </si>
  <si>
    <t>TREE REMOVAL (PALM)</t>
  </si>
  <si>
    <t>SUBTOTAL STORMWATER</t>
  </si>
  <si>
    <t xml:space="preserve">10% STORMWATER CONTINGENCY </t>
  </si>
  <si>
    <t>TOTAL STORMWATER</t>
  </si>
  <si>
    <t>SUBTOTAL</t>
  </si>
  <si>
    <t>TOTAL CONTRACT</t>
  </si>
  <si>
    <t xml:space="preserve">BIDDER'S PROPOSAL </t>
  </si>
  <si>
    <t>BIDDER'S GRAND TOTAL:</t>
  </si>
  <si>
    <t>$</t>
  </si>
  <si>
    <t>(Numbers)</t>
  </si>
  <si>
    <t xml:space="preserve">BIDDER'S GRAND TOTAL </t>
  </si>
  <si>
    <t>(Word)</t>
  </si>
  <si>
    <t xml:space="preserve">                CONTRACTOR:</t>
  </si>
  <si>
    <t>PROJECT: 2021 ROADWAY RESURFACING 19-0045-EN</t>
  </si>
  <si>
    <t>Truck (15 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</si>
</sst>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name val="Comic Sans MS"/>
      <family val="4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6">
    <xf numFmtId="0" fontId="0" fillId="0" borderId="0" xfId="0"/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3" xfId="0" applyFont="1" applyBorder="1"/>
    <xf numFmtId="0" fontId="3" fillId="0" borderId="12" xfId="0" applyFont="1" applyBorder="1" applyAlignment="1">
      <alignment horizontal="right" vertical="center" wrapText="1"/>
    </xf>
    <xf numFmtId="44" fontId="3" fillId="0" borderId="12" xfId="0" applyNumberFormat="1" applyFont="1" applyBorder="1" applyAlignment="1">
      <alignment horizontal="center" vertical="center" wrapText="1"/>
    </xf>
    <xf numFmtId="44" fontId="3" fillId="0" borderId="13" xfId="0" applyNumberFormat="1" applyFont="1" applyBorder="1" applyAlignment="1">
      <alignment horizontal="center" vertical="center" wrapText="1"/>
    </xf>
    <xf numFmtId="44" fontId="3" fillId="0" borderId="1" xfId="0" applyNumberFormat="1" applyFont="1" applyBorder="1" applyAlignment="1">
      <alignment horizontal="center" vertical="center" wrapText="1"/>
    </xf>
    <xf numFmtId="44" fontId="3" fillId="0" borderId="4" xfId="0" applyNumberFormat="1" applyFont="1" applyBorder="1" applyAlignment="1">
      <alignment horizontal="center" vertical="center" wrapText="1"/>
    </xf>
    <xf numFmtId="44" fontId="3" fillId="0" borderId="7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4" fontId="3" fillId="0" borderId="15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vertical="top" wrapText="1"/>
    </xf>
    <xf numFmtId="0" fontId="3" fillId="0" borderId="12" xfId="0" applyFont="1" applyBorder="1" applyAlignment="1">
      <alignment horizontal="center" vertical="top" wrapText="1"/>
    </xf>
    <xf numFmtId="44" fontId="3" fillId="0" borderId="13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44" fontId="3" fillId="0" borderId="4" xfId="0" applyNumberFormat="1" applyFont="1" applyBorder="1" applyAlignment="1">
      <alignment horizontal="center" vertical="top" wrapText="1"/>
    </xf>
    <xf numFmtId="44" fontId="3" fillId="0" borderId="1" xfId="0" applyNumberFormat="1" applyFont="1" applyBorder="1"/>
    <xf numFmtId="44" fontId="4" fillId="0" borderId="13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4" xfId="0" applyFont="1" applyBorder="1"/>
    <xf numFmtId="0" fontId="2" fillId="0" borderId="2" xfId="0" applyFont="1" applyBorder="1" applyAlignment="1">
      <alignment horizontal="left"/>
    </xf>
    <xf numFmtId="0" fontId="3" fillId="0" borderId="2" xfId="0" applyFont="1" applyBorder="1"/>
    <xf numFmtId="44" fontId="3" fillId="0" borderId="2" xfId="0" applyNumberFormat="1" applyFont="1" applyBorder="1"/>
    <xf numFmtId="164" fontId="4" fillId="2" borderId="8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44" fontId="4" fillId="2" borderId="6" xfId="0" applyNumberFormat="1" applyFont="1" applyFill="1" applyBorder="1" applyAlignment="1">
      <alignment horizontal="center" vertical="center" wrapText="1"/>
    </xf>
    <xf numFmtId="44" fontId="4" fillId="2" borderId="15" xfId="0" applyNumberFormat="1" applyFont="1" applyFill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horizontal="center" vertical="center" wrapText="1"/>
    </xf>
    <xf numFmtId="44" fontId="4" fillId="3" borderId="9" xfId="0" applyNumberFormat="1" applyFont="1" applyFill="1" applyBorder="1" applyAlignment="1">
      <alignment horizontal="center" vertical="center" wrapText="1"/>
    </xf>
    <xf numFmtId="44" fontId="4" fillId="3" borderId="10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44" fontId="4" fillId="3" borderId="1" xfId="0" applyNumberFormat="1" applyFont="1" applyFill="1" applyBorder="1" applyAlignment="1">
      <alignment horizontal="center" vertical="center" wrapText="1"/>
    </xf>
    <xf numFmtId="44" fontId="4" fillId="3" borderId="13" xfId="0" applyNumberFormat="1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4" fontId="3" fillId="3" borderId="7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44" fontId="4" fillId="4" borderId="1" xfId="0" applyNumberFormat="1" applyFont="1" applyFill="1" applyBorder="1" applyAlignment="1">
      <alignment horizontal="center" vertical="center" wrapText="1"/>
    </xf>
    <xf numFmtId="44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top" wrapText="1"/>
    </xf>
    <xf numFmtId="0" fontId="4" fillId="4" borderId="9" xfId="0" applyFont="1" applyFill="1" applyBorder="1" applyAlignment="1">
      <alignment horizontal="center" vertical="top" wrapText="1"/>
    </xf>
    <xf numFmtId="0" fontId="4" fillId="4" borderId="9" xfId="0" applyFont="1" applyFill="1" applyBorder="1" applyAlignment="1">
      <alignment horizontal="left" vertical="center" wrapText="1"/>
    </xf>
    <xf numFmtId="0" fontId="5" fillId="0" borderId="0" xfId="0" applyFont="1" applyAlignment="1">
      <alignment vertical="top"/>
    </xf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5" fillId="0" borderId="0" xfId="0" applyFont="1" applyAlignment="1">
      <alignment horizontal="center"/>
    </xf>
    <xf numFmtId="0" fontId="4" fillId="4" borderId="3" xfId="0" applyFont="1" applyFill="1" applyBorder="1" applyAlignment="1">
      <alignment horizontal="center" vertical="center" wrapText="1"/>
    </xf>
    <xf numFmtId="44" fontId="4" fillId="4" borderId="13" xfId="0" applyNumberFormat="1" applyFont="1" applyFill="1" applyBorder="1" applyAlignment="1">
      <alignment horizontal="center" vertical="center" wrapText="1"/>
    </xf>
    <xf numFmtId="44" fontId="4" fillId="4" borderId="7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44" fontId="4" fillId="4" borderId="10" xfId="0" applyNumberFormat="1" applyFont="1" applyFill="1" applyBorder="1" applyAlignment="1">
      <alignment horizontal="center" vertical="center" wrapText="1"/>
    </xf>
    <xf numFmtId="44" fontId="4" fillId="0" borderId="7" xfId="0" applyNumberFormat="1" applyFont="1" applyBorder="1" applyAlignment="1">
      <alignment horizontal="center" vertical="center" wrapText="1"/>
    </xf>
    <xf numFmtId="44" fontId="4" fillId="0" borderId="18" xfId="0" applyNumberFormat="1" applyFont="1" applyBorder="1" applyAlignment="1">
      <alignment horizontal="center" vertical="center" wrapText="1"/>
    </xf>
    <xf numFmtId="0" fontId="5" fillId="0" borderId="3" xfId="0" applyFont="1" applyBorder="1"/>
    <xf numFmtId="0" fontId="5" fillId="0" borderId="5" xfId="0" applyFont="1" applyBorder="1"/>
    <xf numFmtId="0" fontId="2" fillId="0" borderId="6" xfId="0" applyFont="1" applyFill="1" applyBorder="1" applyAlignment="1">
      <alignment horizontal="left"/>
    </xf>
    <xf numFmtId="0" fontId="5" fillId="0" borderId="6" xfId="0" applyFont="1" applyBorder="1"/>
    <xf numFmtId="44" fontId="6" fillId="0" borderId="10" xfId="0" applyNumberFormat="1" applyFont="1" applyBorder="1"/>
    <xf numFmtId="44" fontId="4" fillId="3" borderId="18" xfId="0" applyNumberFormat="1" applyFont="1" applyFill="1" applyBorder="1" applyAlignment="1">
      <alignment horizontal="center" vertical="center" wrapText="1"/>
    </xf>
    <xf numFmtId="44" fontId="3" fillId="2" borderId="15" xfId="0" applyNumberFormat="1" applyFont="1" applyFill="1" applyBorder="1" applyAlignment="1">
      <alignment horizontal="center" vertical="center" wrapText="1"/>
    </xf>
    <xf numFmtId="44" fontId="4" fillId="2" borderId="7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top" wrapText="1"/>
    </xf>
    <xf numFmtId="3" fontId="7" fillId="0" borderId="1" xfId="0" applyNumberFormat="1" applyFont="1" applyBorder="1" applyAlignment="1">
      <alignment horizontal="center" vertical="top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4" fontId="3" fillId="0" borderId="20" xfId="0" applyNumberFormat="1" applyFont="1" applyBorder="1" applyAlignment="1">
      <alignment horizontal="center" vertical="center" wrapText="1"/>
    </xf>
    <xf numFmtId="44" fontId="3" fillId="0" borderId="22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center" wrapText="1"/>
    </xf>
    <xf numFmtId="164" fontId="4" fillId="6" borderId="16" xfId="0" applyNumberFormat="1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left" vertical="center" wrapText="1"/>
    </xf>
    <xf numFmtId="0" fontId="4" fillId="6" borderId="17" xfId="0" applyFont="1" applyFill="1" applyBorder="1" applyAlignment="1">
      <alignment horizontal="center" vertical="center" wrapText="1"/>
    </xf>
    <xf numFmtId="3" fontId="4" fillId="6" borderId="17" xfId="0" applyNumberFormat="1" applyFont="1" applyFill="1" applyBorder="1" applyAlignment="1">
      <alignment horizontal="center" vertical="center" wrapText="1"/>
    </xf>
    <xf numFmtId="44" fontId="4" fillId="6" borderId="17" xfId="0" applyNumberFormat="1" applyFont="1" applyFill="1" applyBorder="1" applyAlignment="1">
      <alignment horizontal="center" vertical="center" wrapText="1"/>
    </xf>
    <xf numFmtId="44" fontId="4" fillId="6" borderId="15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44" fontId="4" fillId="6" borderId="1" xfId="0" applyNumberFormat="1" applyFont="1" applyFill="1" applyBorder="1" applyAlignment="1">
      <alignment horizontal="center" vertical="center" wrapText="1"/>
    </xf>
    <xf numFmtId="44" fontId="4" fillId="6" borderId="1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44" fontId="3" fillId="6" borderId="1" xfId="0" applyNumberFormat="1" applyFont="1" applyFill="1" applyBorder="1" applyAlignment="1">
      <alignment horizontal="center" vertical="center" wrapText="1"/>
    </xf>
    <xf numFmtId="44" fontId="3" fillId="6" borderId="7" xfId="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center" vertical="center" wrapText="1"/>
    </xf>
    <xf numFmtId="44" fontId="4" fillId="6" borderId="6" xfId="0" applyNumberFormat="1" applyFont="1" applyFill="1" applyBorder="1" applyAlignment="1">
      <alignment horizontal="center" vertical="center" wrapText="1"/>
    </xf>
    <xf numFmtId="44" fontId="4" fillId="6" borderId="18" xfId="0" applyNumberFormat="1" applyFont="1" applyFill="1" applyBorder="1" applyAlignment="1">
      <alignment horizontal="center" vertical="center" wrapText="1"/>
    </xf>
    <xf numFmtId="44" fontId="3" fillId="5" borderId="12" xfId="0" applyNumberFormat="1" applyFont="1" applyFill="1" applyBorder="1" applyAlignment="1" applyProtection="1">
      <alignment horizontal="center" vertical="top" wrapText="1"/>
      <protection locked="0"/>
    </xf>
    <xf numFmtId="44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5" borderId="1" xfId="0" applyNumberFormat="1" applyFont="1" applyFill="1" applyBorder="1" applyAlignment="1" applyProtection="1">
      <alignment horizontal="center" vertical="top" wrapText="1"/>
      <protection locked="0"/>
    </xf>
    <xf numFmtId="44" fontId="3" fillId="5" borderId="12" xfId="0" applyNumberFormat="1" applyFont="1" applyFill="1" applyBorder="1" applyAlignment="1" applyProtection="1">
      <alignment horizontal="center" vertical="center" wrapText="1"/>
      <protection locked="0"/>
    </xf>
    <xf numFmtId="44" fontId="3" fillId="5" borderId="21" xfId="0" applyNumberFormat="1" applyFont="1" applyFill="1" applyBorder="1" applyAlignment="1" applyProtection="1">
      <alignment horizontal="center" vertical="center" wrapText="1"/>
      <protection locked="0"/>
    </xf>
    <xf numFmtId="44" fontId="5" fillId="0" borderId="0" xfId="0" applyNumberFormat="1" applyFont="1" applyAlignment="1">
      <alignment horizontal="center"/>
    </xf>
    <xf numFmtId="44" fontId="4" fillId="0" borderId="10" xfId="0" applyNumberFormat="1" applyFont="1" applyBorder="1" applyAlignment="1">
      <alignment horizontal="center" vertical="top" wrapText="1"/>
    </xf>
    <xf numFmtId="44" fontId="4" fillId="4" borderId="10" xfId="0" applyNumberFormat="1" applyFont="1" applyFill="1" applyBorder="1" applyAlignment="1">
      <alignment horizontal="center" vertical="top" wrapText="1"/>
    </xf>
    <xf numFmtId="44" fontId="4" fillId="2" borderId="10" xfId="0" applyNumberFormat="1" applyFont="1" applyFill="1" applyBorder="1" applyAlignment="1">
      <alignment horizontal="center" vertical="center" wrapText="1"/>
    </xf>
    <xf numFmtId="44" fontId="5" fillId="0" borderId="19" xfId="0" applyNumberFormat="1" applyFont="1" applyBorder="1"/>
    <xf numFmtId="44" fontId="5" fillId="0" borderId="0" xfId="0" applyNumberFormat="1" applyFont="1"/>
    <xf numFmtId="0" fontId="5" fillId="0" borderId="0" xfId="0" applyFont="1" applyAlignment="1"/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44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Protection="1"/>
  </cellXfs>
  <cellStyles count="2">
    <cellStyle name="Normal" xfId="0" builtinId="0"/>
    <cellStyle name="Normal 3" xfId="1" xr:uid="{D7913D0D-E191-492F-A77E-7708714AF584}"/>
  </cellStyles>
  <dxfs count="0"/>
  <tableStyles count="0" defaultTableStyle="TableStyleMedium2" defaultPivotStyle="PivotStyleLight16"/>
  <colors>
    <mruColors>
      <color rgb="FFFFFFCC"/>
      <color rgb="FFFFFF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2358-E697-4AD1-8263-9F528D835E54}">
  <dimension ref="A1:F73"/>
  <sheetViews>
    <sheetView tabSelected="1" topLeftCell="A31" workbookViewId="0">
      <selection activeCell="D38" sqref="D38"/>
    </sheetView>
  </sheetViews>
  <sheetFormatPr defaultColWidth="9.109375" defaultRowHeight="13.8" x14ac:dyDescent="0.25"/>
  <cols>
    <col min="1" max="1" width="5.44140625" style="78" customWidth="1"/>
    <col min="2" max="2" width="34.88671875" style="75" customWidth="1"/>
    <col min="3" max="3" width="5.44140625" style="78" customWidth="1"/>
    <col min="4" max="4" width="9" style="78" bestFit="1" customWidth="1"/>
    <col min="5" max="5" width="14.21875" style="78" customWidth="1"/>
    <col min="6" max="6" width="15.109375" style="135" customWidth="1"/>
    <col min="7" max="16384" width="9.109375" style="75"/>
  </cols>
  <sheetData>
    <row r="1" spans="1:6" x14ac:dyDescent="0.25">
      <c r="A1" s="141" t="s">
        <v>62</v>
      </c>
      <c r="B1" s="141"/>
    </row>
    <row r="2" spans="1:6" x14ac:dyDescent="0.25">
      <c r="A2" s="141" t="s">
        <v>69</v>
      </c>
      <c r="B2" s="141"/>
    </row>
    <row r="3" spans="1:6" x14ac:dyDescent="0.25">
      <c r="A3" s="75"/>
    </row>
    <row r="5" spans="1:6" x14ac:dyDescent="0.25">
      <c r="A5" s="78" t="s">
        <v>68</v>
      </c>
      <c r="B5" s="145"/>
      <c r="C5" s="143"/>
      <c r="D5" s="143"/>
      <c r="E5" s="143"/>
      <c r="F5" s="144"/>
    </row>
    <row r="6" spans="1:6" x14ac:dyDescent="0.25">
      <c r="B6" s="142"/>
      <c r="C6" s="143"/>
      <c r="D6" s="143"/>
      <c r="E6" s="143"/>
      <c r="F6" s="144"/>
    </row>
    <row r="7" spans="1:6" x14ac:dyDescent="0.25">
      <c r="B7" s="142"/>
      <c r="C7" s="143"/>
      <c r="D7" s="143"/>
      <c r="E7" s="143"/>
      <c r="F7" s="144"/>
    </row>
    <row r="8" spans="1:6" x14ac:dyDescent="0.25">
      <c r="A8" s="78" t="s">
        <v>63</v>
      </c>
      <c r="B8" s="145"/>
      <c r="C8" s="78" t="s">
        <v>64</v>
      </c>
      <c r="F8" s="135" t="s">
        <v>65</v>
      </c>
    </row>
    <row r="9" spans="1:6" x14ac:dyDescent="0.25">
      <c r="B9" s="142"/>
      <c r="C9" s="143"/>
      <c r="D9" s="143"/>
      <c r="E9" s="143"/>
      <c r="F9" s="144"/>
    </row>
    <row r="10" spans="1:6" x14ac:dyDescent="0.25">
      <c r="A10" s="78" t="s">
        <v>66</v>
      </c>
      <c r="B10" s="145"/>
      <c r="C10" s="143"/>
      <c r="D10" s="143"/>
      <c r="E10" s="143"/>
      <c r="F10" s="144"/>
    </row>
    <row r="11" spans="1:6" x14ac:dyDescent="0.25">
      <c r="B11" s="142"/>
      <c r="C11" s="143"/>
      <c r="D11" s="143"/>
      <c r="E11" s="143"/>
      <c r="F11" s="144"/>
    </row>
    <row r="12" spans="1:6" x14ac:dyDescent="0.25">
      <c r="B12" s="142"/>
      <c r="F12" s="135" t="s">
        <v>67</v>
      </c>
    </row>
    <row r="13" spans="1:6" ht="14.4" thickBot="1" x14ac:dyDescent="0.3">
      <c r="A13" s="143"/>
      <c r="B13" s="142"/>
      <c r="C13" s="143"/>
      <c r="D13" s="143"/>
      <c r="E13" s="143"/>
      <c r="F13" s="144"/>
    </row>
    <row r="14" spans="1:6" s="74" customFormat="1" ht="27" customHeight="1" thickBot="1" x14ac:dyDescent="0.35">
      <c r="B14" s="108" t="s">
        <v>0</v>
      </c>
      <c r="C14" s="107" t="s">
        <v>1</v>
      </c>
      <c r="D14" s="107" t="s">
        <v>2</v>
      </c>
      <c r="E14" s="107" t="s">
        <v>3</v>
      </c>
      <c r="F14" s="136" t="s">
        <v>4</v>
      </c>
    </row>
    <row r="15" spans="1:6" s="74" customFormat="1" ht="14.4" thickBot="1" x14ac:dyDescent="0.35">
      <c r="A15" s="71"/>
      <c r="B15" s="73" t="s">
        <v>5</v>
      </c>
      <c r="C15" s="72"/>
      <c r="D15" s="72"/>
      <c r="E15" s="72"/>
      <c r="F15" s="137"/>
    </row>
    <row r="16" spans="1:6" ht="14.4" thickBot="1" x14ac:dyDescent="0.3">
      <c r="A16" s="34">
        <v>1</v>
      </c>
      <c r="B16" s="35" t="s">
        <v>6</v>
      </c>
      <c r="C16" s="36"/>
      <c r="D16" s="36"/>
      <c r="E16" s="36"/>
      <c r="F16" s="138"/>
    </row>
    <row r="17" spans="1:6" s="74" customFormat="1" ht="26.4" x14ac:dyDescent="0.3">
      <c r="A17" s="18">
        <v>1.01</v>
      </c>
      <c r="B17" s="19" t="s">
        <v>7</v>
      </c>
      <c r="C17" s="20" t="s">
        <v>8</v>
      </c>
      <c r="D17" s="20">
        <v>1</v>
      </c>
      <c r="E17" s="130"/>
      <c r="F17" s="21">
        <f>D17*E17</f>
        <v>0</v>
      </c>
    </row>
    <row r="18" spans="1:6" ht="26.4" x14ac:dyDescent="0.25">
      <c r="A18" s="4">
        <v>1.02</v>
      </c>
      <c r="B18" s="5" t="s">
        <v>9</v>
      </c>
      <c r="C18" s="6" t="s">
        <v>8</v>
      </c>
      <c r="D18" s="6">
        <v>1</v>
      </c>
      <c r="E18" s="131"/>
      <c r="F18" s="14">
        <f t="shared" ref="F18:F37" si="0">D18*E18</f>
        <v>0</v>
      </c>
    </row>
    <row r="19" spans="1:6" x14ac:dyDescent="0.25">
      <c r="A19" s="4">
        <v>1.03</v>
      </c>
      <c r="B19" s="5" t="s">
        <v>10</v>
      </c>
      <c r="C19" s="6" t="s">
        <v>11</v>
      </c>
      <c r="D19" s="94">
        <v>200000</v>
      </c>
      <c r="E19" s="131"/>
      <c r="F19" s="14">
        <f t="shared" si="0"/>
        <v>0</v>
      </c>
    </row>
    <row r="20" spans="1:6" x14ac:dyDescent="0.25">
      <c r="A20" s="4">
        <v>1.04</v>
      </c>
      <c r="B20" s="5" t="s">
        <v>12</v>
      </c>
      <c r="C20" s="6" t="s">
        <v>11</v>
      </c>
      <c r="D20" s="94">
        <v>2000</v>
      </c>
      <c r="E20" s="131"/>
      <c r="F20" s="14">
        <f t="shared" si="0"/>
        <v>0</v>
      </c>
    </row>
    <row r="21" spans="1:6" x14ac:dyDescent="0.25">
      <c r="A21" s="4">
        <v>1.05</v>
      </c>
      <c r="B21" s="5" t="s">
        <v>13</v>
      </c>
      <c r="C21" s="6" t="s">
        <v>11</v>
      </c>
      <c r="D21" s="94">
        <v>20000</v>
      </c>
      <c r="E21" s="131"/>
      <c r="F21" s="14">
        <f t="shared" si="0"/>
        <v>0</v>
      </c>
    </row>
    <row r="22" spans="1:6" ht="26.4" x14ac:dyDescent="0.25">
      <c r="A22" s="4">
        <v>1.05</v>
      </c>
      <c r="B22" s="5" t="s">
        <v>14</v>
      </c>
      <c r="C22" s="6" t="s">
        <v>15</v>
      </c>
      <c r="D22" s="94">
        <v>5000</v>
      </c>
      <c r="E22" s="131"/>
      <c r="F22" s="14">
        <f t="shared" si="0"/>
        <v>0</v>
      </c>
    </row>
    <row r="23" spans="1:6" ht="26.4" x14ac:dyDescent="0.25">
      <c r="A23" s="4">
        <v>1.06</v>
      </c>
      <c r="B23" s="5" t="s">
        <v>16</v>
      </c>
      <c r="C23" s="6" t="s">
        <v>15</v>
      </c>
      <c r="D23" s="94">
        <v>15000</v>
      </c>
      <c r="E23" s="131"/>
      <c r="F23" s="14">
        <f t="shared" si="0"/>
        <v>0</v>
      </c>
    </row>
    <row r="24" spans="1:6" ht="26.4" x14ac:dyDescent="0.25">
      <c r="A24" s="4">
        <v>1.07</v>
      </c>
      <c r="B24" s="5" t="s">
        <v>17</v>
      </c>
      <c r="C24" s="6" t="s">
        <v>18</v>
      </c>
      <c r="D24" s="6">
        <v>40</v>
      </c>
      <c r="E24" s="131"/>
      <c r="F24" s="14">
        <f t="shared" si="0"/>
        <v>0</v>
      </c>
    </row>
    <row r="25" spans="1:6" x14ac:dyDescent="0.25">
      <c r="A25" s="4">
        <v>1.08</v>
      </c>
      <c r="B25" s="5" t="s">
        <v>19</v>
      </c>
      <c r="C25" s="6" t="s">
        <v>18</v>
      </c>
      <c r="D25" s="6">
        <v>40</v>
      </c>
      <c r="E25" s="131"/>
      <c r="F25" s="14">
        <f t="shared" si="0"/>
        <v>0</v>
      </c>
    </row>
    <row r="26" spans="1:6" ht="26.4" x14ac:dyDescent="0.25">
      <c r="A26" s="4">
        <v>1.0900000000000001</v>
      </c>
      <c r="B26" s="5" t="s">
        <v>20</v>
      </c>
      <c r="C26" s="6" t="s">
        <v>18</v>
      </c>
      <c r="D26" s="6">
        <v>8</v>
      </c>
      <c r="E26" s="131"/>
      <c r="F26" s="14">
        <f t="shared" si="0"/>
        <v>0</v>
      </c>
    </row>
    <row r="27" spans="1:6" ht="26.4" x14ac:dyDescent="0.25">
      <c r="A27" s="7">
        <v>1.1000000000000001</v>
      </c>
      <c r="B27" s="5" t="s">
        <v>21</v>
      </c>
      <c r="C27" s="6" t="s">
        <v>18</v>
      </c>
      <c r="D27" s="6">
        <v>10</v>
      </c>
      <c r="E27" s="131"/>
      <c r="F27" s="14">
        <f t="shared" si="0"/>
        <v>0</v>
      </c>
    </row>
    <row r="28" spans="1:6" s="74" customFormat="1" ht="39.6" x14ac:dyDescent="0.3">
      <c r="A28" s="22">
        <v>1.1100000000000001</v>
      </c>
      <c r="B28" s="23" t="s">
        <v>22</v>
      </c>
      <c r="C28" s="24" t="s">
        <v>23</v>
      </c>
      <c r="D28" s="95">
        <v>10000</v>
      </c>
      <c r="E28" s="132"/>
      <c r="F28" s="25">
        <f t="shared" si="0"/>
        <v>0</v>
      </c>
    </row>
    <row r="29" spans="1:6" ht="26.4" x14ac:dyDescent="0.25">
      <c r="A29" s="4">
        <v>1.1200000000000001</v>
      </c>
      <c r="B29" s="5" t="s">
        <v>24</v>
      </c>
      <c r="C29" s="6" t="s">
        <v>23</v>
      </c>
      <c r="D29" s="94">
        <v>50000</v>
      </c>
      <c r="E29" s="131"/>
      <c r="F29" s="14">
        <f t="shared" si="0"/>
        <v>0</v>
      </c>
    </row>
    <row r="30" spans="1:6" ht="26.4" x14ac:dyDescent="0.25">
      <c r="A30" s="4">
        <v>1.1299999999999999</v>
      </c>
      <c r="B30" s="5" t="s">
        <v>25</v>
      </c>
      <c r="C30" s="6" t="s">
        <v>23</v>
      </c>
      <c r="D30" s="94">
        <v>10000</v>
      </c>
      <c r="E30" s="131"/>
      <c r="F30" s="14">
        <f t="shared" si="0"/>
        <v>0</v>
      </c>
    </row>
    <row r="31" spans="1:6" ht="26.4" x14ac:dyDescent="0.25">
      <c r="A31" s="4">
        <v>1.1399999999999999</v>
      </c>
      <c r="B31" s="5" t="s">
        <v>26</v>
      </c>
      <c r="C31" s="6" t="s">
        <v>18</v>
      </c>
      <c r="D31" s="94">
        <v>16</v>
      </c>
      <c r="E31" s="131"/>
      <c r="F31" s="14">
        <f t="shared" si="0"/>
        <v>0</v>
      </c>
    </row>
    <row r="32" spans="1:6" ht="26.4" x14ac:dyDescent="0.25">
      <c r="A32" s="4">
        <v>1.1499999999999999</v>
      </c>
      <c r="B32" s="5" t="s">
        <v>27</v>
      </c>
      <c r="C32" s="6" t="s">
        <v>18</v>
      </c>
      <c r="D32" s="94">
        <v>10</v>
      </c>
      <c r="E32" s="131"/>
      <c r="F32" s="14">
        <f t="shared" si="0"/>
        <v>0</v>
      </c>
    </row>
    <row r="33" spans="1:6" x14ac:dyDescent="0.25">
      <c r="A33" s="4">
        <v>1.1599999999999999</v>
      </c>
      <c r="B33" s="23" t="s">
        <v>28</v>
      </c>
      <c r="C33" s="24" t="s">
        <v>11</v>
      </c>
      <c r="D33" s="96">
        <v>8000</v>
      </c>
      <c r="E33" s="131"/>
      <c r="F33" s="14">
        <f t="shared" si="0"/>
        <v>0</v>
      </c>
    </row>
    <row r="34" spans="1:6" x14ac:dyDescent="0.25">
      <c r="A34" s="4">
        <v>1.17</v>
      </c>
      <c r="B34" s="23" t="s">
        <v>29</v>
      </c>
      <c r="C34" s="24" t="s">
        <v>30</v>
      </c>
      <c r="D34" s="96">
        <v>25000</v>
      </c>
      <c r="E34" s="131"/>
      <c r="F34" s="14">
        <f t="shared" si="0"/>
        <v>0</v>
      </c>
    </row>
    <row r="35" spans="1:6" x14ac:dyDescent="0.25">
      <c r="A35" s="4">
        <v>1.18</v>
      </c>
      <c r="B35" s="23" t="s">
        <v>31</v>
      </c>
      <c r="C35" s="24" t="s">
        <v>15</v>
      </c>
      <c r="D35" s="96">
        <v>100</v>
      </c>
      <c r="E35" s="131"/>
      <c r="F35" s="14">
        <f t="shared" si="0"/>
        <v>0</v>
      </c>
    </row>
    <row r="36" spans="1:6" x14ac:dyDescent="0.25">
      <c r="A36" s="4">
        <v>1.19</v>
      </c>
      <c r="B36" s="23" t="s">
        <v>32</v>
      </c>
      <c r="C36" s="24" t="s">
        <v>11</v>
      </c>
      <c r="D36" s="96">
        <v>8000</v>
      </c>
      <c r="E36" s="131"/>
      <c r="F36" s="14">
        <f t="shared" si="0"/>
        <v>0</v>
      </c>
    </row>
    <row r="37" spans="1:6" ht="39.6" x14ac:dyDescent="0.25">
      <c r="A37" s="7">
        <v>1.2</v>
      </c>
      <c r="B37" s="23" t="s">
        <v>33</v>
      </c>
      <c r="C37" s="24" t="s">
        <v>70</v>
      </c>
      <c r="D37" s="96">
        <v>500</v>
      </c>
      <c r="E37" s="131"/>
      <c r="F37" s="14">
        <f t="shared" si="0"/>
        <v>0</v>
      </c>
    </row>
    <row r="38" spans="1:6" s="76" customFormat="1" ht="27" thickBot="1" x14ac:dyDescent="0.3">
      <c r="A38" s="37"/>
      <c r="B38" s="38" t="s">
        <v>34</v>
      </c>
      <c r="C38" s="39"/>
      <c r="D38" s="97"/>
      <c r="E38" s="40"/>
      <c r="F38" s="93">
        <f>SUM(F17:F32)</f>
        <v>0</v>
      </c>
    </row>
    <row r="39" spans="1:6" ht="27" thickBot="1" x14ac:dyDescent="0.3">
      <c r="A39" s="41">
        <v>1.21</v>
      </c>
      <c r="B39" s="42" t="s">
        <v>35</v>
      </c>
      <c r="C39" s="43" t="s">
        <v>8</v>
      </c>
      <c r="D39" s="98">
        <v>1</v>
      </c>
      <c r="E39" s="44">
        <f>F38*0.1</f>
        <v>0</v>
      </c>
      <c r="F39" s="92">
        <f>D39*E39</f>
        <v>0</v>
      </c>
    </row>
    <row r="40" spans="1:6" s="76" customFormat="1" ht="14.4" thickBot="1" x14ac:dyDescent="0.3">
      <c r="A40" s="45"/>
      <c r="B40" s="46" t="s">
        <v>36</v>
      </c>
      <c r="C40" s="47"/>
      <c r="D40" s="99"/>
      <c r="E40" s="48"/>
      <c r="F40" s="49">
        <f>SUM(F38:F39)</f>
        <v>0</v>
      </c>
    </row>
    <row r="41" spans="1:6" s="76" customFormat="1" ht="27" thickBot="1" x14ac:dyDescent="0.3">
      <c r="A41" s="50">
        <v>3</v>
      </c>
      <c r="B41" s="51" t="s">
        <v>37</v>
      </c>
      <c r="C41" s="52"/>
      <c r="D41" s="52"/>
      <c r="E41" s="53"/>
      <c r="F41" s="54"/>
    </row>
    <row r="42" spans="1:6" ht="26.4" x14ac:dyDescent="0.25">
      <c r="A42" s="1">
        <v>3.01</v>
      </c>
      <c r="B42" s="2" t="s">
        <v>38</v>
      </c>
      <c r="C42" s="3" t="s">
        <v>18</v>
      </c>
      <c r="D42" s="3">
        <v>50</v>
      </c>
      <c r="E42" s="133"/>
      <c r="F42" s="12">
        <f t="shared" ref="F42:F44" si="1">D42*E42</f>
        <v>0</v>
      </c>
    </row>
    <row r="43" spans="1:6" s="74" customFormat="1" ht="26.4" x14ac:dyDescent="0.3">
      <c r="A43" s="22">
        <v>3.02</v>
      </c>
      <c r="B43" s="23" t="s">
        <v>39</v>
      </c>
      <c r="C43" s="24" t="s">
        <v>18</v>
      </c>
      <c r="D43" s="24">
        <v>50</v>
      </c>
      <c r="E43" s="132"/>
      <c r="F43" s="25">
        <f t="shared" si="1"/>
        <v>0</v>
      </c>
    </row>
    <row r="44" spans="1:6" ht="14.4" thickBot="1" x14ac:dyDescent="0.3">
      <c r="A44" s="4">
        <v>3.03</v>
      </c>
      <c r="B44" s="5" t="s">
        <v>40</v>
      </c>
      <c r="C44" s="6" t="s">
        <v>18</v>
      </c>
      <c r="D44" s="6">
        <v>50</v>
      </c>
      <c r="E44" s="131"/>
      <c r="F44" s="15">
        <f t="shared" si="1"/>
        <v>0</v>
      </c>
    </row>
    <row r="45" spans="1:6" s="76" customFormat="1" x14ac:dyDescent="0.25">
      <c r="A45" s="55"/>
      <c r="B45" s="56" t="s">
        <v>41</v>
      </c>
      <c r="C45" s="57"/>
      <c r="D45" s="57"/>
      <c r="E45" s="58"/>
      <c r="F45" s="59">
        <f>SUM(F42:F44)</f>
        <v>0</v>
      </c>
    </row>
    <row r="46" spans="1:6" ht="14.4" thickBot="1" x14ac:dyDescent="0.3">
      <c r="A46" s="60">
        <v>3.04</v>
      </c>
      <c r="B46" s="61" t="s">
        <v>42</v>
      </c>
      <c r="C46" s="62" t="s">
        <v>8</v>
      </c>
      <c r="D46" s="100">
        <v>1</v>
      </c>
      <c r="E46" s="63">
        <f>F45*0.1</f>
        <v>0</v>
      </c>
      <c r="F46" s="64">
        <f>D46*E46</f>
        <v>0</v>
      </c>
    </row>
    <row r="47" spans="1:6" s="76" customFormat="1" ht="14.4" thickBot="1" x14ac:dyDescent="0.3">
      <c r="A47" s="55"/>
      <c r="B47" s="56" t="s">
        <v>43</v>
      </c>
      <c r="C47" s="57"/>
      <c r="D47" s="57"/>
      <c r="E47" s="58"/>
      <c r="F47" s="91">
        <f>SUM(F45:F46)</f>
        <v>0</v>
      </c>
    </row>
    <row r="48" spans="1:6" ht="2.25" customHeight="1" thickTop="1" thickBot="1" x14ac:dyDescent="0.3">
      <c r="A48" s="4"/>
      <c r="B48" s="16"/>
      <c r="C48" s="6"/>
      <c r="D48" s="6"/>
      <c r="E48" s="13"/>
      <c r="F48" s="17"/>
    </row>
    <row r="49" spans="1:6" s="76" customFormat="1" ht="26.4" x14ac:dyDescent="0.25">
      <c r="A49" s="79"/>
      <c r="B49" s="66" t="s">
        <v>44</v>
      </c>
      <c r="C49" s="65"/>
      <c r="D49" s="65"/>
      <c r="E49" s="67"/>
      <c r="F49" s="80">
        <f>+F38+F45</f>
        <v>0</v>
      </c>
    </row>
    <row r="50" spans="1:6" s="76" customFormat="1" ht="14.4" thickBot="1" x14ac:dyDescent="0.3">
      <c r="A50" s="79"/>
      <c r="B50" s="66" t="s">
        <v>45</v>
      </c>
      <c r="C50" s="65"/>
      <c r="D50" s="65"/>
      <c r="E50" s="67"/>
      <c r="F50" s="81">
        <f>+F39+F46</f>
        <v>0</v>
      </c>
    </row>
    <row r="51" spans="1:6" s="76" customFormat="1" ht="14.4" thickBot="1" x14ac:dyDescent="0.3">
      <c r="A51" s="82"/>
      <c r="B51" s="70" t="s">
        <v>46</v>
      </c>
      <c r="C51" s="69"/>
      <c r="D51" s="69"/>
      <c r="E51" s="68"/>
      <c r="F51" s="83">
        <f>F40+F47</f>
        <v>0</v>
      </c>
    </row>
    <row r="52" spans="1:6" ht="14.4" thickBot="1" x14ac:dyDescent="0.3">
      <c r="A52" s="109">
        <v>2</v>
      </c>
      <c r="B52" s="110" t="s">
        <v>47</v>
      </c>
      <c r="C52" s="111"/>
      <c r="D52" s="112"/>
      <c r="E52" s="113"/>
      <c r="F52" s="114"/>
    </row>
    <row r="53" spans="1:6" x14ac:dyDescent="0.25">
      <c r="A53" s="1">
        <v>2.0099999999999998</v>
      </c>
      <c r="B53" s="2" t="s">
        <v>48</v>
      </c>
      <c r="C53" s="3" t="s">
        <v>23</v>
      </c>
      <c r="D53" s="94">
        <v>5000</v>
      </c>
      <c r="E53" s="133"/>
      <c r="F53" s="12">
        <f t="shared" ref="F53:F61" si="2">D53*E53</f>
        <v>0</v>
      </c>
    </row>
    <row r="54" spans="1:6" x14ac:dyDescent="0.25">
      <c r="A54" s="4">
        <v>2.02</v>
      </c>
      <c r="B54" s="5" t="s">
        <v>49</v>
      </c>
      <c r="C54" s="6" t="s">
        <v>23</v>
      </c>
      <c r="D54" s="94">
        <v>2500</v>
      </c>
      <c r="E54" s="131"/>
      <c r="F54" s="14">
        <f t="shared" si="2"/>
        <v>0</v>
      </c>
    </row>
    <row r="55" spans="1:6" x14ac:dyDescent="0.25">
      <c r="A55" s="4">
        <v>2.0299999999999998</v>
      </c>
      <c r="B55" s="5" t="s">
        <v>50</v>
      </c>
      <c r="C55" s="6" t="s">
        <v>23</v>
      </c>
      <c r="D55" s="94">
        <v>5000</v>
      </c>
      <c r="E55" s="131"/>
      <c r="F55" s="14">
        <f t="shared" si="2"/>
        <v>0</v>
      </c>
    </row>
    <row r="56" spans="1:6" x14ac:dyDescent="0.25">
      <c r="A56" s="4">
        <v>2.04</v>
      </c>
      <c r="B56" s="5" t="s">
        <v>51</v>
      </c>
      <c r="C56" s="6" t="s">
        <v>23</v>
      </c>
      <c r="D56" s="94">
        <v>300</v>
      </c>
      <c r="E56" s="131"/>
      <c r="F56" s="106">
        <f>D56*E56</f>
        <v>0</v>
      </c>
    </row>
    <row r="57" spans="1:6" x14ac:dyDescent="0.25">
      <c r="A57" s="4">
        <v>2.0499999999999998</v>
      </c>
      <c r="B57" s="5" t="s">
        <v>52</v>
      </c>
      <c r="C57" s="6" t="s">
        <v>11</v>
      </c>
      <c r="D57" s="94">
        <v>1000</v>
      </c>
      <c r="E57" s="131"/>
      <c r="F57" s="106">
        <f t="shared" si="2"/>
        <v>0</v>
      </c>
    </row>
    <row r="58" spans="1:6" x14ac:dyDescent="0.25">
      <c r="A58" s="4">
        <v>2.06</v>
      </c>
      <c r="B58" s="5" t="s">
        <v>53</v>
      </c>
      <c r="C58" s="6" t="s">
        <v>18</v>
      </c>
      <c r="D58" s="94">
        <v>10</v>
      </c>
      <c r="E58" s="134"/>
      <c r="F58" s="105">
        <f t="shared" si="2"/>
        <v>0</v>
      </c>
    </row>
    <row r="59" spans="1:6" x14ac:dyDescent="0.25">
      <c r="A59" s="4">
        <v>2.0699999999999998</v>
      </c>
      <c r="B59" s="5" t="s">
        <v>54</v>
      </c>
      <c r="C59" s="6" t="s">
        <v>18</v>
      </c>
      <c r="D59" s="94">
        <v>5</v>
      </c>
      <c r="E59" s="134"/>
      <c r="F59" s="105">
        <f t="shared" si="2"/>
        <v>0</v>
      </c>
    </row>
    <row r="60" spans="1:6" ht="26.4" x14ac:dyDescent="0.25">
      <c r="A60" s="4">
        <v>2.08</v>
      </c>
      <c r="B60" s="5" t="s">
        <v>55</v>
      </c>
      <c r="C60" s="6" t="s">
        <v>18</v>
      </c>
      <c r="D60" s="94">
        <v>5</v>
      </c>
      <c r="E60" s="134"/>
      <c r="F60" s="105">
        <f t="shared" si="2"/>
        <v>0</v>
      </c>
    </row>
    <row r="61" spans="1:6" x14ac:dyDescent="0.25">
      <c r="A61" s="4">
        <v>2.09</v>
      </c>
      <c r="B61" s="5" t="s">
        <v>56</v>
      </c>
      <c r="C61" s="6" t="s">
        <v>18</v>
      </c>
      <c r="D61" s="94">
        <v>10</v>
      </c>
      <c r="E61" s="134"/>
      <c r="F61" s="105">
        <f t="shared" si="2"/>
        <v>0</v>
      </c>
    </row>
    <row r="62" spans="1:6" s="76" customFormat="1" x14ac:dyDescent="0.25">
      <c r="A62" s="115"/>
      <c r="B62" s="116" t="s">
        <v>57</v>
      </c>
      <c r="C62" s="117"/>
      <c r="D62" s="117"/>
      <c r="E62" s="118"/>
      <c r="F62" s="119">
        <f>SUM(F53:F61)</f>
        <v>0</v>
      </c>
    </row>
    <row r="63" spans="1:6" ht="14.4" thickBot="1" x14ac:dyDescent="0.3">
      <c r="A63" s="120">
        <v>2.1</v>
      </c>
      <c r="B63" s="121" t="s">
        <v>58</v>
      </c>
      <c r="C63" s="122" t="s">
        <v>8</v>
      </c>
      <c r="D63" s="122">
        <v>1</v>
      </c>
      <c r="E63" s="123">
        <f>F62*0.1</f>
        <v>0</v>
      </c>
      <c r="F63" s="124">
        <f>D63*E63</f>
        <v>0</v>
      </c>
    </row>
    <row r="64" spans="1:6" s="76" customFormat="1" ht="14.4" thickBot="1" x14ac:dyDescent="0.3">
      <c r="A64" s="125"/>
      <c r="B64" s="126" t="s">
        <v>59</v>
      </c>
      <c r="C64" s="127"/>
      <c r="D64" s="127"/>
      <c r="E64" s="128"/>
      <c r="F64" s="129">
        <f>SUM(F53:F57)</f>
        <v>0</v>
      </c>
    </row>
    <row r="65" spans="1:6" ht="2.25" customHeight="1" thickBot="1" x14ac:dyDescent="0.3">
      <c r="A65" s="1"/>
      <c r="B65" s="10"/>
      <c r="C65" s="3"/>
      <c r="D65" s="3"/>
      <c r="E65" s="11"/>
      <c r="F65" s="17"/>
    </row>
    <row r="66" spans="1:6" x14ac:dyDescent="0.25">
      <c r="A66" s="1"/>
      <c r="B66" s="28" t="s">
        <v>60</v>
      </c>
      <c r="C66" s="3"/>
      <c r="D66" s="3"/>
      <c r="E66" s="11"/>
      <c r="F66" s="27">
        <f>F49+F62</f>
        <v>0</v>
      </c>
    </row>
    <row r="67" spans="1:6" ht="14.4" thickBot="1" x14ac:dyDescent="0.3">
      <c r="A67" s="9"/>
      <c r="B67" s="29" t="s">
        <v>45</v>
      </c>
      <c r="C67" s="8"/>
      <c r="D67" s="101"/>
      <c r="E67" s="26"/>
      <c r="F67" s="84">
        <f>+F50+F63</f>
        <v>0</v>
      </c>
    </row>
    <row r="68" spans="1:6" ht="14.4" thickBot="1" x14ac:dyDescent="0.3">
      <c r="A68" s="30"/>
      <c r="B68" s="31" t="s">
        <v>61</v>
      </c>
      <c r="C68" s="32"/>
      <c r="D68" s="102"/>
      <c r="E68" s="33"/>
      <c r="F68" s="85">
        <f>+F51+F64</f>
        <v>0</v>
      </c>
    </row>
    <row r="69" spans="1:6" ht="2.25" customHeight="1" thickTop="1" thickBot="1" x14ac:dyDescent="0.3">
      <c r="A69" s="86"/>
      <c r="B69" s="77"/>
      <c r="C69" s="77"/>
      <c r="D69" s="103"/>
      <c r="E69" s="77"/>
      <c r="F69" s="139"/>
    </row>
    <row r="70" spans="1:6" ht="14.4" thickBot="1" x14ac:dyDescent="0.3">
      <c r="A70" s="87"/>
      <c r="B70" s="88" t="s">
        <v>61</v>
      </c>
      <c r="C70" s="89"/>
      <c r="D70" s="104"/>
      <c r="E70" s="89"/>
      <c r="F70" s="90">
        <f>SUM(F66:F67)</f>
        <v>0</v>
      </c>
    </row>
    <row r="71" spans="1:6" x14ac:dyDescent="0.25">
      <c r="A71" s="75"/>
      <c r="C71" s="75"/>
      <c r="E71" s="75"/>
      <c r="F71" s="140"/>
    </row>
    <row r="72" spans="1:6" x14ac:dyDescent="0.25">
      <c r="A72" s="75"/>
      <c r="C72" s="75"/>
      <c r="E72" s="75"/>
      <c r="F72" s="140"/>
    </row>
    <row r="73" spans="1:6" x14ac:dyDescent="0.25">
      <c r="A73" s="75"/>
      <c r="C73" s="75"/>
      <c r="E73" s="75"/>
      <c r="F73" s="140"/>
    </row>
  </sheetData>
  <sheetProtection algorithmName="SHA-512" hashValue="GR2GtQjTDlzhb0wvBic01lyH5XrNgGIHE9nQTj83AYOGYS/X7mJm72T6mSnHznkfDHvJfBsb+LX+i57SiizW7g==" saltValue="7aOTdqeUGT2L3A+dcDBjVg==" spinCount="100000" sheet="1" objects="1" scenarios="1"/>
  <pageMargins left="0.45" right="0.2" top="0.5" bottom="0.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f028070-c33d-43a6-b01d-bc6e07153611">
      <UserInfo>
        <DisplayName>Johnson, Roger</DisplayName>
        <AccountId>264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6656832337B4AA7EAB7F40BB3BBA0" ma:contentTypeVersion="12" ma:contentTypeDescription="Create a new document." ma:contentTypeScope="" ma:versionID="c6060fdf6f56bb685954050b0284c90b">
  <xsd:schema xmlns:xsd="http://www.w3.org/2001/XMLSchema" xmlns:xs="http://www.w3.org/2001/XMLSchema" xmlns:p="http://schemas.microsoft.com/office/2006/metadata/properties" xmlns:ns2="0b8a6b25-217d-42ff-a739-8a7fabbe7c64" xmlns:ns3="4f028070-c33d-43a6-b01d-bc6e07153611" targetNamespace="http://schemas.microsoft.com/office/2006/metadata/properties" ma:root="true" ma:fieldsID="4de89d84bba39bdd1069e022d28fe409" ns2:_="" ns3:_="">
    <xsd:import namespace="0b8a6b25-217d-42ff-a739-8a7fabbe7c64"/>
    <xsd:import namespace="4f028070-c33d-43a6-b01d-bc6e071536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a6b25-217d-42ff-a739-8a7fabbe7c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28070-c33d-43a6-b01d-bc6e07153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BC5C86-B1B5-4FBB-991D-35B015D19ADD}">
  <ds:schemaRefs>
    <ds:schemaRef ds:uri="http://schemas.microsoft.com/office/2006/metadata/properties"/>
    <ds:schemaRef ds:uri="0b8a6b25-217d-42ff-a739-8a7fabbe7c64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4f028070-c33d-43a6-b01d-bc6e0715361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00DB867-761D-4C1A-87D3-AB60C51B9A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8a6b25-217d-42ff-a739-8a7fabbe7c64"/>
    <ds:schemaRef ds:uri="4f028070-c33d-43a6-b01d-bc6e07153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DF909C-767B-4CDA-BA10-6D3963DC00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/>
  <cp:lastPrinted>2020-09-18T14:20:12Z</cp:lastPrinted>
  <dcterms:created xsi:type="dcterms:W3CDTF">2020-01-02T19:51:23Z</dcterms:created>
  <dcterms:modified xsi:type="dcterms:W3CDTF">2020-10-19T17:16:59Z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0x010100B606656832337B4AA7EAB7F40BB3BBA0</vt:lpwstr>
  </property>
</Properties>
</file>