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rie.szurly\City of Clearwater\Engineering Projects - Documents\2015 PROJECTS\15-0021-EN Bypass Drive Improvements\400 Procurement\1. Project Info\city web\"/>
    </mc:Choice>
  </mc:AlternateContent>
  <xr:revisionPtr revIDLastSave="0" documentId="13_ncr:1_{89461A31-BDA5-4303-9CBD-180132F0EBF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S Approved" sheetId="2" r:id="rId1"/>
    <sheet name="Sheet 2" sheetId="3" r:id="rId2"/>
  </sheets>
  <definedNames>
    <definedName name="_xlnm.Print_Area" localSheetId="1">'Sheet 2'!$A$1:$F$93</definedName>
    <definedName name="_xlnm.Print_Area" localSheetId="0">'SS Approved'!$A$6:$F$99</definedName>
    <definedName name="_xlnm.Print_Titles" localSheetId="1">'Sheet 2'!$2:$2</definedName>
    <definedName name="_xlnm.Print_Titles" localSheetId="0">'SS Approved'!$7:$7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F77" i="2"/>
  <c r="F76" i="2"/>
  <c r="F75" i="2"/>
  <c r="F74" i="2"/>
  <c r="F72" i="2"/>
  <c r="F46" i="2" l="1"/>
  <c r="F45" i="2"/>
  <c r="F18" i="2"/>
  <c r="F16" i="2" l="1"/>
  <c r="F64" i="2" l="1"/>
  <c r="F63" i="2"/>
  <c r="F78" i="2"/>
  <c r="F73" i="2"/>
  <c r="F33" i="2"/>
  <c r="F32" i="2" l="1"/>
  <c r="F43" i="2"/>
  <c r="F27" i="2"/>
  <c r="F24" i="2"/>
  <c r="F23" i="2"/>
  <c r="F26" i="2"/>
  <c r="F28" i="2"/>
  <c r="F29" i="2"/>
  <c r="F44" i="2"/>
  <c r="F30" i="2"/>
  <c r="F83" i="3" l="1"/>
  <c r="F82" i="3"/>
  <c r="F84" i="3" s="1"/>
  <c r="F72" i="3"/>
  <c r="F71" i="3"/>
  <c r="F70" i="3"/>
  <c r="F69" i="3"/>
  <c r="F64" i="3"/>
  <c r="F63" i="3"/>
  <c r="F62" i="3"/>
  <c r="F61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56" i="3" s="1"/>
  <c r="F38" i="3"/>
  <c r="F37" i="3"/>
  <c r="F36" i="3"/>
  <c r="F35" i="3"/>
  <c r="F33" i="3"/>
  <c r="F32" i="3"/>
  <c r="F31" i="3"/>
  <c r="F30" i="3"/>
  <c r="F29" i="3"/>
  <c r="F27" i="3"/>
  <c r="F26" i="3"/>
  <c r="F25" i="3"/>
  <c r="F24" i="3"/>
  <c r="F23" i="3"/>
  <c r="F22" i="3"/>
  <c r="F21" i="3"/>
  <c r="F20" i="3"/>
  <c r="F19" i="3"/>
  <c r="F18" i="3"/>
  <c r="F17" i="3"/>
  <c r="F15" i="3"/>
  <c r="F14" i="3"/>
  <c r="F13" i="3"/>
  <c r="F12" i="3"/>
  <c r="F11" i="3"/>
  <c r="F10" i="3"/>
  <c r="F9" i="3"/>
  <c r="F8" i="3"/>
  <c r="F7" i="3"/>
  <c r="F6" i="3"/>
  <c r="F5" i="3"/>
  <c r="F90" i="2"/>
  <c r="F89" i="2"/>
  <c r="F79" i="2"/>
  <c r="F71" i="2"/>
  <c r="F70" i="2"/>
  <c r="F65" i="2"/>
  <c r="F62" i="2"/>
  <c r="F61" i="2"/>
  <c r="F55" i="2"/>
  <c r="F53" i="2"/>
  <c r="F54" i="2"/>
  <c r="F52" i="2"/>
  <c r="F50" i="2"/>
  <c r="F51" i="2"/>
  <c r="F49" i="2"/>
  <c r="F47" i="2"/>
  <c r="F48" i="2"/>
  <c r="F42" i="2"/>
  <c r="F37" i="2"/>
  <c r="F36" i="2"/>
  <c r="F35" i="2"/>
  <c r="F25" i="2"/>
  <c r="F22" i="2"/>
  <c r="F21" i="2"/>
  <c r="F20" i="2"/>
  <c r="F17" i="2"/>
  <c r="F15" i="2"/>
  <c r="F14" i="2"/>
  <c r="F13" i="2"/>
  <c r="F12" i="2"/>
  <c r="F11" i="2"/>
  <c r="F91" i="2" l="1"/>
  <c r="F80" i="2"/>
  <c r="F56" i="2"/>
  <c r="F66" i="2"/>
  <c r="F38" i="2"/>
  <c r="F73" i="3"/>
  <c r="F65" i="3"/>
  <c r="E66" i="3" s="1"/>
  <c r="F66" i="3" s="1"/>
  <c r="F39" i="3"/>
  <c r="E40" i="3" s="1"/>
  <c r="F40" i="3" s="1"/>
  <c r="E57" i="3"/>
  <c r="F57" i="3" s="1"/>
  <c r="F58" i="3" s="1"/>
  <c r="F77" i="3"/>
  <c r="E74" i="3"/>
  <c r="F74" i="3" s="1"/>
  <c r="E85" i="3"/>
  <c r="F85" i="3" s="1"/>
  <c r="F86" i="3" s="1"/>
  <c r="F84" i="2" l="1"/>
  <c r="F95" i="2" s="1"/>
  <c r="F75" i="3"/>
  <c r="E92" i="2"/>
  <c r="F92" i="2" s="1"/>
  <c r="F93" i="2" s="1"/>
  <c r="E67" i="2"/>
  <c r="F67" i="2" s="1"/>
  <c r="E57" i="2"/>
  <c r="F57" i="2" s="1"/>
  <c r="F58" i="2" s="1"/>
  <c r="E81" i="2"/>
  <c r="F81" i="2" s="1"/>
  <c r="F82" i="2" s="1"/>
  <c r="E39" i="2"/>
  <c r="F88" i="3"/>
  <c r="F78" i="3"/>
  <c r="F89" i="3"/>
  <c r="F41" i="3"/>
  <c r="F67" i="3"/>
  <c r="F79" i="3" s="1"/>
  <c r="F85" i="2" l="1"/>
  <c r="F39" i="2"/>
  <c r="F40" i="2" s="1"/>
  <c r="F68" i="2"/>
  <c r="F92" i="3"/>
  <c r="F90" i="3"/>
  <c r="F96" i="2" l="1"/>
  <c r="F99" i="2" s="1"/>
  <c r="F86" i="2"/>
  <c r="F97" i="2" s="1"/>
</calcChain>
</file>

<file path=xl/sharedStrings.xml><?xml version="1.0" encoding="utf-8"?>
<sst xmlns="http://schemas.openxmlformats.org/spreadsheetml/2006/main" count="326" uniqueCount="153">
  <si>
    <t>BYPASS DRIVE QUANTITIES</t>
  </si>
  <si>
    <r>
      <rPr>
        <b/>
        <sz val="10"/>
        <rFont val="Arial"/>
        <family val="2"/>
      </rPr>
      <t>UNIT</t>
    </r>
  </si>
  <si>
    <r>
      <rPr>
        <b/>
        <sz val="10"/>
        <rFont val="Arial"/>
        <family val="2"/>
      </rPr>
      <t>QTY</t>
    </r>
  </si>
  <si>
    <t>UNIT COST</t>
  </si>
  <si>
    <t>TOTAL COST</t>
  </si>
  <si>
    <t>ROADS</t>
  </si>
  <si>
    <t>GENERAL</t>
  </si>
  <si>
    <t>Mobilization</t>
  </si>
  <si>
    <t>LS</t>
  </si>
  <si>
    <t>Maintenance of Traffic</t>
  </si>
  <si>
    <t>Clearing and Grubbing/Demolition</t>
  </si>
  <si>
    <t>Silt Fence/Inlet Protection (location to be determined in field)</t>
  </si>
  <si>
    <t>LF</t>
  </si>
  <si>
    <t>Tree Barricades (location to be determined in field)</t>
  </si>
  <si>
    <t xml:space="preserve">Restoration of Irrigation Systems in right of way </t>
  </si>
  <si>
    <t>Root Pruning</t>
  </si>
  <si>
    <t>1.8</t>
  </si>
  <si>
    <t>Sodding (R/W Restoration)</t>
  </si>
  <si>
    <t>Imported Fill</t>
  </si>
  <si>
    <t>CY</t>
  </si>
  <si>
    <t>ROADWAY</t>
  </si>
  <si>
    <t>2" Asphaltic Concrete Type SP 9.5 (Two 1" Lifts)</t>
  </si>
  <si>
    <t>TN</t>
  </si>
  <si>
    <t>8" Roadway Base (Shell, Crushed Concrete)</t>
  </si>
  <si>
    <r>
      <rPr>
        <sz val="10"/>
        <rFont val="Arial"/>
        <family val="2"/>
      </rPr>
      <t>SY</t>
    </r>
  </si>
  <si>
    <t>12" Stabilized Subgrade (LBR-40)</t>
  </si>
  <si>
    <t>SY</t>
  </si>
  <si>
    <t>Mill Existing Asphalt 1.5" (Druid Rd.)</t>
  </si>
  <si>
    <t>1.5" Asphaltic Concrete Type 12.5 (Overlay Druid Rd)</t>
  </si>
  <si>
    <t>Valley Gutter Curb (City Index 101)</t>
  </si>
  <si>
    <t>3' Valley Gutter Curb (Bypass/Druid Intersection)</t>
  </si>
  <si>
    <t>1.5" Asphalt Driveway Repalcement (Including Base)</t>
  </si>
  <si>
    <t xml:space="preserve">6" Concrete Driveway Replacement </t>
  </si>
  <si>
    <t>2.10</t>
  </si>
  <si>
    <t>Remove and Stockpile Brick Driveway (on owner's property)</t>
  </si>
  <si>
    <t>SF</t>
  </si>
  <si>
    <t>2.11</t>
  </si>
  <si>
    <t>Remove and Replace Modular Wall @ Sta 1+80 (Bypass Dr)</t>
  </si>
  <si>
    <t>ROADWAY STRIPING</t>
  </si>
  <si>
    <t>Thermalplastic Striping on Druid Road (match existing)</t>
  </si>
  <si>
    <t>Thermalplastic Striping on Bypass Drive (per striping plan)</t>
  </si>
  <si>
    <t>SIDEWALK</t>
  </si>
  <si>
    <t>4' Concrete Sidewalk (As shown)</t>
  </si>
  <si>
    <r>
      <rPr>
        <sz val="10"/>
        <rFont val="Arial"/>
        <family val="2"/>
      </rPr>
      <t>SF</t>
    </r>
  </si>
  <si>
    <t>5' Concrete Sidewalk (As shown)</t>
  </si>
  <si>
    <t>Construct Pedestrian Ramp with Detectable Warning</t>
  </si>
  <si>
    <r>
      <rPr>
        <sz val="10"/>
        <rFont val="Arial"/>
        <family val="2"/>
      </rPr>
      <t>EA</t>
    </r>
  </si>
  <si>
    <t>Subtotal Roads</t>
  </si>
  <si>
    <t>10% Roads Contingency</t>
  </si>
  <si>
    <t>Total Roads</t>
  </si>
  <si>
    <t>STORMWATER</t>
  </si>
  <si>
    <t>F&amp;I 15" RCP</t>
  </si>
  <si>
    <r>
      <rPr>
        <sz val="10"/>
        <rFont val="Arial"/>
        <family val="2"/>
      </rPr>
      <t>LF</t>
    </r>
  </si>
  <si>
    <t>F&amp;I 16" DIP</t>
  </si>
  <si>
    <r>
      <t>F&amp;I 18</t>
    </r>
    <r>
      <rPr>
        <sz val="10"/>
        <rFont val="Arial"/>
        <family val="2"/>
      </rPr>
      <t>" DIP</t>
    </r>
  </si>
  <si>
    <t>18" RCP at Endwall</t>
  </si>
  <si>
    <t>Concrete Endwall with Riprap &amp; Handrail</t>
  </si>
  <si>
    <t xml:space="preserve">F&amp;I Valley Gutter Curb Double Wing Inlet </t>
  </si>
  <si>
    <t>F&amp;I Valley Gutter Curb Wing Inlet - RT</t>
  </si>
  <si>
    <t>F&amp;I Valley Gutter Curb Inlet (No Wing)</t>
  </si>
  <si>
    <t>F&amp;I 6" PVC Underdrain</t>
  </si>
  <si>
    <t>F&amp;I 6" PVC Underdrain (Non-perforated)</t>
  </si>
  <si>
    <t>F&amp;I Underdrain Cleanout</t>
  </si>
  <si>
    <t>Connect 6" underdrain to existing storm structure</t>
  </si>
  <si>
    <t>EA</t>
  </si>
  <si>
    <t>Connect 18" DIP to existing storm structure</t>
  </si>
  <si>
    <t>Flowable Fill (At Pinellas County 54" WM)</t>
  </si>
  <si>
    <t>Subtotal Stormwater</t>
  </si>
  <si>
    <t>5.15</t>
  </si>
  <si>
    <t>10% Stormwater Contingency</t>
  </si>
  <si>
    <t>Total Stormwater</t>
  </si>
  <si>
    <t>UTILITIES</t>
  </si>
  <si>
    <r>
      <rPr>
        <b/>
        <u/>
        <sz val="10"/>
        <rFont val="Arial"/>
        <family val="2"/>
      </rPr>
      <t>SANITARY SEWER</t>
    </r>
  </si>
  <si>
    <t>F&amp;I 8" PVC SDR 26 (Includes Bypass Pumping)</t>
  </si>
  <si>
    <t>F&amp;I 48" Diameter MH</t>
  </si>
  <si>
    <t>F&amp;I Sanitary Lateral Assembly (As Needed)</t>
  </si>
  <si>
    <t xml:space="preserve">F&amp;I Sanitary Cleanout (As Needed)  </t>
  </si>
  <si>
    <t>Connect to existing Manhole (per detail)</t>
  </si>
  <si>
    <t>Subtotal Sanitary Sewer</t>
  </si>
  <si>
    <t>6.6</t>
  </si>
  <si>
    <t>10% Sanitary Sewer Contingency</t>
  </si>
  <si>
    <t>Total Sanitary Sewer</t>
  </si>
  <si>
    <t>POTABLE WATER</t>
  </si>
  <si>
    <t>F&amp;I 10" DIP Vertical Offset (Druid Road)</t>
  </si>
  <si>
    <t>F&amp;I 8" DIP Offset (Bypass Drive)</t>
  </si>
  <si>
    <t>F&amp;I 6" DIP Vertical Offset (Bypass Drive)</t>
  </si>
  <si>
    <t>10" Line Stop</t>
  </si>
  <si>
    <t>6" PVC Bypass (Including 2 10"x6" Tapping Sleeve &amp; Valve)</t>
  </si>
  <si>
    <t xml:space="preserve">2" &amp; Smaller Water Service Assembly </t>
  </si>
  <si>
    <t xml:space="preserve">Subtotal Potable Water </t>
  </si>
  <si>
    <t>10% Potable Water Contingency</t>
  </si>
  <si>
    <t>Total Potable Water</t>
  </si>
  <si>
    <t>Subtotal Utilities</t>
  </si>
  <si>
    <t>Total Utilities Contingency</t>
  </si>
  <si>
    <t xml:space="preserve">Total Utilities  </t>
  </si>
  <si>
    <t>INFORMATION TECHNOLOGY</t>
  </si>
  <si>
    <t>F&amp;I 2" HDPE SDR 13</t>
  </si>
  <si>
    <t>F&amp;I Handhole</t>
  </si>
  <si>
    <t>Subtotal Information Technology</t>
  </si>
  <si>
    <t>8.3</t>
  </si>
  <si>
    <t>10% Information Technology</t>
  </si>
  <si>
    <t>Total Information Technology</t>
  </si>
  <si>
    <t>Subtotal</t>
  </si>
  <si>
    <t>Total Contingency</t>
  </si>
  <si>
    <t>TOTAL</t>
  </si>
  <si>
    <t>Contract Total</t>
  </si>
  <si>
    <t>Erosion and Sedimentation Control including Silt Fence and Inlet Protection</t>
  </si>
  <si>
    <t>Tree Barricades</t>
  </si>
  <si>
    <t>2.75" Asphaltic Concrete Type SP 12.5</t>
  </si>
  <si>
    <r>
      <rPr>
        <sz val="10"/>
        <rFont val="Arial"/>
        <family val="2"/>
      </rPr>
      <t>12" Stabilized Subgrade (LBR-40)</t>
    </r>
  </si>
  <si>
    <t>Centerline, Double yellow striping (thermoplastic)</t>
  </si>
  <si>
    <t>Bike Lane Striping, white (thermoplastic)</t>
  </si>
  <si>
    <t>Helmeted bicyclist symbol, FDOT 17347, thermoplastic</t>
  </si>
  <si>
    <t>Direction arrows</t>
  </si>
  <si>
    <t>White pedestrian crossing</t>
  </si>
  <si>
    <t>Installation of 3" PVC</t>
  </si>
  <si>
    <t>Installation of Handhole</t>
  </si>
  <si>
    <t>Removal and replacement of unsuitable material (Allowance)</t>
  </si>
  <si>
    <t>Contruct 6' wide Treatment Swale (Including Sod)</t>
  </si>
  <si>
    <t>1.9A</t>
  </si>
  <si>
    <t>Import Fill (estimated quantity 600 cy) for road (treatment swale)</t>
  </si>
  <si>
    <t>1.9B</t>
  </si>
  <si>
    <t>1.5" Asphaltic Concrete Type SP 12.5 (Overlay)</t>
  </si>
  <si>
    <t>Mill Existing Asphalt 1.5"</t>
  </si>
  <si>
    <t xml:space="preserve">1.5" Asphalt Driveway Repalcement </t>
  </si>
  <si>
    <t>2.9A</t>
  </si>
  <si>
    <t>2.9B</t>
  </si>
  <si>
    <t>Remove and replace Modular Wall @ Sta 1+80 (Bypass Dr)</t>
  </si>
  <si>
    <t>Construct 6" Concrete Sidewalk (At Driveways)</t>
  </si>
  <si>
    <r>
      <t>F&amp;I 18</t>
    </r>
    <r>
      <rPr>
        <sz val="10"/>
        <rFont val="Arial"/>
        <family val="2"/>
      </rPr>
      <t>" RCP</t>
    </r>
  </si>
  <si>
    <t>F&amp;I Valley Gutter Curb Wing Inlet - LT</t>
  </si>
  <si>
    <t>F&amp;I FDOT Type D Ditch bottom inlet</t>
  </si>
  <si>
    <t>F&amp;I 8" PVC Underdrain</t>
  </si>
  <si>
    <t>F&amp;I 8" PVC Underdrain (Non-perforated)</t>
  </si>
  <si>
    <t>5.9A</t>
  </si>
  <si>
    <t>F&amp;I Underdrain Inspection Manhole</t>
  </si>
  <si>
    <t>5.9B</t>
  </si>
  <si>
    <t>Connect 8" underdrain to existing storm structure</t>
  </si>
  <si>
    <t>5.9C</t>
  </si>
  <si>
    <t>Connect 18" RCP to existing storm structure</t>
  </si>
  <si>
    <t>5.9D</t>
  </si>
  <si>
    <t>Fowable Fill (At Pinellas County 54" WM)</t>
  </si>
  <si>
    <t>F&amp;I 8" PVC SDR 35 (Includes Bypass Pumping)</t>
  </si>
  <si>
    <t>8" Line Stop</t>
  </si>
  <si>
    <t>10" Bell Restrainers (Existing Water Main)</t>
  </si>
  <si>
    <t>8" Bell Restrainers (Existing Water Main)</t>
  </si>
  <si>
    <t>6" Bell Restrainers (Existing Water Main)</t>
  </si>
  <si>
    <t>Project:</t>
  </si>
  <si>
    <t>Bypass Drive Improvements (15-0021-EN)</t>
  </si>
  <si>
    <t>Contractor</t>
  </si>
  <si>
    <t>Bidder's Grand Total: $</t>
  </si>
  <si>
    <t>(NUMBERS)</t>
  </si>
  <si>
    <t>(Words)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</si>
</sst>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##0;###0"/>
    <numFmt numFmtId="165" formatCode="#,##0;#,##0"/>
  </numFmts>
  <fonts count="10" x14ac:knownFonts="1"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u/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Times New Roman"/>
      <family val="1"/>
    </font>
    <font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2">
    <xf numFmtId="0" fontId="0" fillId="0" borderId="0" xfId="0"/>
    <xf numFmtId="0" fontId="0" fillId="2" borderId="0" xfId="0" applyFill="1" applyAlignment="1">
      <alignment horizontal="left" vertical="top"/>
    </xf>
    <xf numFmtId="44" fontId="2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right" vertical="top"/>
    </xf>
    <xf numFmtId="0" fontId="2" fillId="2" borderId="0" xfId="0" applyFont="1" applyFill="1" applyAlignment="1">
      <alignment horizontal="left" vertical="top"/>
    </xf>
    <xf numFmtId="44" fontId="2" fillId="2" borderId="2" xfId="0" applyNumberFormat="1" applyFont="1" applyFill="1" applyBorder="1" applyAlignment="1">
      <alignment horizontal="left" vertical="top"/>
    </xf>
    <xf numFmtId="44" fontId="2" fillId="0" borderId="2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top"/>
    </xf>
    <xf numFmtId="44" fontId="2" fillId="2" borderId="2" xfId="0" applyNumberFormat="1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44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right" vertical="top" wrapText="1"/>
    </xf>
    <xf numFmtId="164" fontId="2" fillId="2" borderId="2" xfId="0" applyNumberFormat="1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vertical="top" wrapText="1"/>
    </xf>
    <xf numFmtId="44" fontId="2" fillId="0" borderId="2" xfId="0" applyNumberFormat="1" applyFont="1" applyBorder="1" applyAlignment="1">
      <alignment horizontal="center" vertical="top" wrapText="1"/>
    </xf>
    <xf numFmtId="164" fontId="2" fillId="0" borderId="2" xfId="0" applyNumberFormat="1" applyFont="1" applyBorder="1" applyAlignment="1">
      <alignment horizontal="right" vertical="top" wrapText="1"/>
    </xf>
    <xf numFmtId="0" fontId="4" fillId="0" borderId="2" xfId="0" applyFont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1" fillId="2" borderId="0" xfId="0" applyFont="1" applyFill="1" applyAlignment="1">
      <alignment horizontal="left" vertical="top"/>
    </xf>
    <xf numFmtId="0" fontId="6" fillId="2" borderId="2" xfId="0" applyFont="1" applyFill="1" applyBorder="1" applyAlignment="1">
      <alignment vertical="top" wrapText="1"/>
    </xf>
    <xf numFmtId="44" fontId="4" fillId="0" borderId="2" xfId="0" applyNumberFormat="1" applyFont="1" applyBorder="1" applyAlignment="1">
      <alignment horizontal="center" vertical="top" wrapText="1"/>
    </xf>
    <xf numFmtId="44" fontId="4" fillId="2" borderId="2" xfId="0" applyNumberFormat="1" applyFont="1" applyFill="1" applyBorder="1" applyAlignment="1">
      <alignment horizontal="center" vertical="top" wrapText="1"/>
    </xf>
    <xf numFmtId="44" fontId="2" fillId="2" borderId="6" xfId="0" applyNumberFormat="1" applyFont="1" applyFill="1" applyBorder="1" applyAlignment="1">
      <alignment horizontal="left" vertical="top"/>
    </xf>
    <xf numFmtId="44" fontId="2" fillId="2" borderId="6" xfId="0" applyNumberFormat="1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right" vertical="top" wrapText="1"/>
    </xf>
    <xf numFmtId="0" fontId="2" fillId="2" borderId="6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 wrapText="1"/>
    </xf>
    <xf numFmtId="44" fontId="2" fillId="2" borderId="0" xfId="0" applyNumberFormat="1" applyFont="1" applyFill="1" applyAlignment="1">
      <alignment horizontal="left" vertical="top" wrapText="1"/>
    </xf>
    <xf numFmtId="44" fontId="2" fillId="0" borderId="2" xfId="0" applyNumberFormat="1" applyFont="1" applyBorder="1" applyAlignment="1">
      <alignment horizontal="left" vertical="top"/>
    </xf>
    <xf numFmtId="0" fontId="2" fillId="3" borderId="2" xfId="0" applyFont="1" applyFill="1" applyBorder="1" applyAlignment="1">
      <alignment vertical="top" wrapText="1"/>
    </xf>
    <xf numFmtId="44" fontId="2" fillId="3" borderId="2" xfId="0" applyNumberFormat="1" applyFont="1" applyFill="1" applyBorder="1" applyAlignment="1">
      <alignment horizontal="left" vertical="top" wrapText="1"/>
    </xf>
    <xf numFmtId="44" fontId="2" fillId="3" borderId="2" xfId="0" applyNumberFormat="1" applyFont="1" applyFill="1" applyBorder="1" applyAlignment="1">
      <alignment horizontal="left" vertical="top"/>
    </xf>
    <xf numFmtId="44" fontId="4" fillId="3" borderId="2" xfId="0" applyNumberFormat="1" applyFont="1" applyFill="1" applyBorder="1" applyAlignment="1">
      <alignment horizontal="center" vertical="top" wrapText="1"/>
    </xf>
    <xf numFmtId="164" fontId="2" fillId="3" borderId="2" xfId="0" applyNumberFormat="1" applyFont="1" applyFill="1" applyBorder="1" applyAlignment="1">
      <alignment horizontal="right" vertical="top" wrapText="1"/>
    </xf>
    <xf numFmtId="165" fontId="2" fillId="3" borderId="2" xfId="0" applyNumberFormat="1" applyFont="1" applyFill="1" applyBorder="1" applyAlignment="1">
      <alignment horizontal="right" vertical="top" wrapText="1"/>
    </xf>
    <xf numFmtId="44" fontId="2" fillId="3" borderId="2" xfId="0" applyNumberFormat="1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vertical="top" wrapText="1"/>
    </xf>
    <xf numFmtId="164" fontId="2" fillId="2" borderId="7" xfId="0" applyNumberFormat="1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horizontal="left" vertical="top"/>
    </xf>
    <xf numFmtId="44" fontId="2" fillId="3" borderId="3" xfId="0" applyNumberFormat="1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vertical="top" wrapText="1"/>
    </xf>
    <xf numFmtId="44" fontId="2" fillId="2" borderId="9" xfId="0" applyNumberFormat="1" applyFont="1" applyFill="1" applyBorder="1" applyAlignment="1">
      <alignment horizontal="left" vertical="top"/>
    </xf>
    <xf numFmtId="0" fontId="5" fillId="2" borderId="6" xfId="0" applyFont="1" applyFill="1" applyBorder="1" applyAlignment="1">
      <alignment vertical="top" wrapText="1"/>
    </xf>
    <xf numFmtId="0" fontId="2" fillId="2" borderId="11" xfId="0" applyFont="1" applyFill="1" applyBorder="1" applyAlignment="1">
      <alignment horizontal="left" vertical="top"/>
    </xf>
    <xf numFmtId="0" fontId="3" fillId="2" borderId="11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2" fillId="2" borderId="11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44" fontId="3" fillId="2" borderId="9" xfId="0" applyNumberFormat="1" applyFont="1" applyFill="1" applyBorder="1" applyAlignment="1">
      <alignment horizontal="left" vertical="top"/>
    </xf>
    <xf numFmtId="44" fontId="3" fillId="2" borderId="10" xfId="0" applyNumberFormat="1" applyFont="1" applyFill="1" applyBorder="1" applyAlignment="1">
      <alignment horizontal="left" vertical="top"/>
    </xf>
    <xf numFmtId="0" fontId="4" fillId="2" borderId="6" xfId="0" applyFont="1" applyFill="1" applyBorder="1" applyAlignment="1">
      <alignment vertical="top" wrapText="1"/>
    </xf>
    <xf numFmtId="164" fontId="2" fillId="2" borderId="6" xfId="0" applyNumberFormat="1" applyFont="1" applyFill="1" applyBorder="1" applyAlignment="1">
      <alignment horizontal="right" vertical="top" wrapText="1"/>
    </xf>
    <xf numFmtId="44" fontId="2" fillId="2" borderId="6" xfId="0" applyNumberFormat="1" applyFont="1" applyFill="1" applyBorder="1" applyAlignment="1">
      <alignment horizontal="center" vertical="top" wrapText="1"/>
    </xf>
    <xf numFmtId="0" fontId="2" fillId="4" borderId="12" xfId="0" applyFont="1" applyFill="1" applyBorder="1" applyAlignment="1">
      <alignment horizontal="left" vertical="top"/>
    </xf>
    <xf numFmtId="0" fontId="6" fillId="4" borderId="12" xfId="0" applyFont="1" applyFill="1" applyBorder="1" applyAlignment="1">
      <alignment vertical="top" wrapText="1"/>
    </xf>
    <xf numFmtId="0" fontId="2" fillId="4" borderId="12" xfId="0" applyFont="1" applyFill="1" applyBorder="1" applyAlignment="1">
      <alignment vertical="top" wrapText="1"/>
    </xf>
    <xf numFmtId="0" fontId="2" fillId="4" borderId="12" xfId="0" applyFont="1" applyFill="1" applyBorder="1" applyAlignment="1">
      <alignment horizontal="right" vertical="top" wrapText="1"/>
    </xf>
    <xf numFmtId="44" fontId="2" fillId="4" borderId="12" xfId="0" applyNumberFormat="1" applyFont="1" applyFill="1" applyBorder="1" applyAlignment="1">
      <alignment horizontal="left" vertical="top" wrapText="1"/>
    </xf>
    <xf numFmtId="44" fontId="2" fillId="4" borderId="12" xfId="0" applyNumberFormat="1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left" vertical="top"/>
    </xf>
    <xf numFmtId="0" fontId="7" fillId="5" borderId="2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164" fontId="3" fillId="5" borderId="2" xfId="0" applyNumberFormat="1" applyFont="1" applyFill="1" applyBorder="1" applyAlignment="1">
      <alignment horizontal="right" vertical="top" wrapText="1"/>
    </xf>
    <xf numFmtId="44" fontId="3" fillId="5" borderId="2" xfId="0" applyNumberFormat="1" applyFont="1" applyFill="1" applyBorder="1" applyAlignment="1">
      <alignment horizontal="center" vertical="top" wrapText="1"/>
    </xf>
    <xf numFmtId="44" fontId="3" fillId="5" borderId="6" xfId="0" applyNumberFormat="1" applyFont="1" applyFill="1" applyBorder="1" applyAlignment="1">
      <alignment horizontal="center" vertical="top" wrapText="1"/>
    </xf>
    <xf numFmtId="44" fontId="3" fillId="5" borderId="9" xfId="0" applyNumberFormat="1" applyFont="1" applyFill="1" applyBorder="1" applyAlignment="1">
      <alignment horizontal="left" vertical="top"/>
    </xf>
    <xf numFmtId="44" fontId="3" fillId="5" borderId="10" xfId="0" applyNumberFormat="1" applyFont="1" applyFill="1" applyBorder="1" applyAlignment="1">
      <alignment horizontal="left" vertical="top"/>
    </xf>
    <xf numFmtId="0" fontId="2" fillId="5" borderId="12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vertical="top" wrapText="1"/>
    </xf>
    <xf numFmtId="0" fontId="2" fillId="5" borderId="12" xfId="0" applyFont="1" applyFill="1" applyBorder="1" applyAlignment="1">
      <alignment vertical="top" wrapText="1"/>
    </xf>
    <xf numFmtId="0" fontId="2" fillId="5" borderId="12" xfId="0" applyFont="1" applyFill="1" applyBorder="1" applyAlignment="1">
      <alignment horizontal="right" vertical="top" wrapText="1"/>
    </xf>
    <xf numFmtId="44" fontId="2" fillId="5" borderId="12" xfId="0" applyNumberFormat="1" applyFont="1" applyFill="1" applyBorder="1" applyAlignment="1">
      <alignment horizontal="left" vertical="top" wrapText="1"/>
    </xf>
    <xf numFmtId="44" fontId="2" fillId="5" borderId="12" xfId="0" applyNumberFormat="1" applyFont="1" applyFill="1" applyBorder="1" applyAlignment="1">
      <alignment horizontal="left" vertical="top"/>
    </xf>
    <xf numFmtId="44" fontId="2" fillId="3" borderId="9" xfId="0" applyNumberFormat="1" applyFont="1" applyFill="1" applyBorder="1" applyAlignment="1">
      <alignment horizontal="left" vertical="top"/>
    </xf>
    <xf numFmtId="0" fontId="2" fillId="6" borderId="12" xfId="0" applyFont="1" applyFill="1" applyBorder="1" applyAlignment="1">
      <alignment horizontal="left" vertical="top"/>
    </xf>
    <xf numFmtId="0" fontId="7" fillId="6" borderId="12" xfId="0" applyFont="1" applyFill="1" applyBorder="1" applyAlignment="1">
      <alignment vertical="top" wrapText="1"/>
    </xf>
    <xf numFmtId="0" fontId="2" fillId="6" borderId="12" xfId="0" applyFont="1" applyFill="1" applyBorder="1" applyAlignment="1">
      <alignment vertical="top" wrapText="1"/>
    </xf>
    <xf numFmtId="164" fontId="2" fillId="6" borderId="12" xfId="0" applyNumberFormat="1" applyFont="1" applyFill="1" applyBorder="1" applyAlignment="1">
      <alignment horizontal="right" vertical="top" wrapText="1"/>
    </xf>
    <xf numFmtId="44" fontId="2" fillId="6" borderId="12" xfId="0" applyNumberFormat="1" applyFont="1" applyFill="1" applyBorder="1" applyAlignment="1">
      <alignment horizontal="center" vertical="top" wrapText="1"/>
    </xf>
    <xf numFmtId="44" fontId="2" fillId="6" borderId="12" xfId="0" applyNumberFormat="1" applyFont="1" applyFill="1" applyBorder="1" applyAlignment="1">
      <alignment horizontal="left" vertical="top"/>
    </xf>
    <xf numFmtId="0" fontId="2" fillId="8" borderId="6" xfId="0" applyFont="1" applyFill="1" applyBorder="1" applyAlignment="1">
      <alignment horizontal="left" vertical="top"/>
    </xf>
    <xf numFmtId="0" fontId="2" fillId="8" borderId="6" xfId="0" applyFont="1" applyFill="1" applyBorder="1" applyAlignment="1">
      <alignment vertical="top" wrapText="1"/>
    </xf>
    <xf numFmtId="164" fontId="2" fillId="8" borderId="6" xfId="0" applyNumberFormat="1" applyFont="1" applyFill="1" applyBorder="1" applyAlignment="1">
      <alignment horizontal="right" vertical="top" wrapText="1"/>
    </xf>
    <xf numFmtId="44" fontId="2" fillId="8" borderId="6" xfId="0" applyNumberFormat="1" applyFont="1" applyFill="1" applyBorder="1" applyAlignment="1">
      <alignment horizontal="center" vertical="top" wrapText="1"/>
    </xf>
    <xf numFmtId="44" fontId="2" fillId="8" borderId="6" xfId="0" applyNumberFormat="1" applyFont="1" applyFill="1" applyBorder="1" applyAlignment="1">
      <alignment horizontal="left" vertical="top"/>
    </xf>
    <xf numFmtId="0" fontId="3" fillId="5" borderId="9" xfId="0" applyFont="1" applyFill="1" applyBorder="1" applyAlignment="1">
      <alignment horizontal="left" vertical="top"/>
    </xf>
    <xf numFmtId="0" fontId="7" fillId="5" borderId="9" xfId="0" applyFont="1" applyFill="1" applyBorder="1" applyAlignment="1">
      <alignment vertical="top" wrapText="1"/>
    </xf>
    <xf numFmtId="0" fontId="3" fillId="5" borderId="9" xfId="0" applyFont="1" applyFill="1" applyBorder="1" applyAlignment="1">
      <alignment vertical="top" wrapText="1"/>
    </xf>
    <xf numFmtId="164" fontId="3" fillId="5" borderId="9" xfId="0" applyNumberFormat="1" applyFont="1" applyFill="1" applyBorder="1" applyAlignment="1">
      <alignment horizontal="right" vertical="top" wrapText="1"/>
    </xf>
    <xf numFmtId="44" fontId="3" fillId="5" borderId="9" xfId="0" applyNumberFormat="1" applyFont="1" applyFill="1" applyBorder="1" applyAlignment="1">
      <alignment horizontal="center" vertical="top" wrapText="1"/>
    </xf>
    <xf numFmtId="0" fontId="2" fillId="7" borderId="14" xfId="0" applyFont="1" applyFill="1" applyBorder="1" applyAlignment="1">
      <alignment horizontal="left" vertical="top"/>
    </xf>
    <xf numFmtId="0" fontId="2" fillId="7" borderId="14" xfId="0" applyFont="1" applyFill="1" applyBorder="1" applyAlignment="1">
      <alignment vertical="top" wrapText="1"/>
    </xf>
    <xf numFmtId="0" fontId="2" fillId="7" borderId="14" xfId="0" applyFont="1" applyFill="1" applyBorder="1" applyAlignment="1">
      <alignment horizontal="right" vertical="top" wrapText="1"/>
    </xf>
    <xf numFmtId="44" fontId="2" fillId="7" borderId="14" xfId="0" applyNumberFormat="1" applyFont="1" applyFill="1" applyBorder="1" applyAlignment="1">
      <alignment horizontal="left" vertical="top" wrapText="1"/>
    </xf>
    <xf numFmtId="44" fontId="2" fillId="7" borderId="14" xfId="0" applyNumberFormat="1" applyFont="1" applyFill="1" applyBorder="1" applyAlignment="1">
      <alignment horizontal="left" vertical="top"/>
    </xf>
    <xf numFmtId="0" fontId="7" fillId="4" borderId="2" xfId="0" applyFont="1" applyFill="1" applyBorder="1" applyAlignment="1">
      <alignment vertical="top" wrapText="1"/>
    </xf>
    <xf numFmtId="0" fontId="7" fillId="4" borderId="9" xfId="0" applyFont="1" applyFill="1" applyBorder="1" applyAlignment="1">
      <alignment vertical="top" wrapText="1"/>
    </xf>
    <xf numFmtId="44" fontId="3" fillId="2" borderId="11" xfId="0" applyNumberFormat="1" applyFont="1" applyFill="1" applyBorder="1" applyAlignment="1">
      <alignment horizontal="left" vertical="top" wrapText="1"/>
    </xf>
    <xf numFmtId="44" fontId="3" fillId="2" borderId="1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vertical="top" wrapText="1"/>
    </xf>
    <xf numFmtId="0" fontId="6" fillId="8" borderId="13" xfId="0" applyFont="1" applyFill="1" applyBorder="1" applyAlignment="1">
      <alignment vertical="top" wrapText="1"/>
    </xf>
    <xf numFmtId="0" fontId="7" fillId="8" borderId="1" xfId="0" applyFont="1" applyFill="1" applyBorder="1" applyAlignment="1">
      <alignment vertical="top" wrapText="1"/>
    </xf>
    <xf numFmtId="0" fontId="0" fillId="0" borderId="0" xfId="0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7" fillId="8" borderId="16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164" fontId="2" fillId="0" borderId="1" xfId="0" applyNumberFormat="1" applyFont="1" applyFill="1" applyBorder="1" applyAlignment="1">
      <alignment horizontal="right" vertical="top" wrapText="1"/>
    </xf>
    <xf numFmtId="44" fontId="2" fillId="0" borderId="1" xfId="0" applyNumberFormat="1" applyFont="1" applyFill="1" applyBorder="1" applyAlignment="1">
      <alignment horizontal="center" vertical="top" wrapText="1"/>
    </xf>
    <xf numFmtId="44" fontId="2" fillId="0" borderId="1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164" fontId="2" fillId="6" borderId="1" xfId="0" applyNumberFormat="1" applyFont="1" applyFill="1" applyBorder="1" applyAlignment="1">
      <alignment horizontal="right" vertical="top" wrapText="1"/>
    </xf>
    <xf numFmtId="44" fontId="2" fillId="6" borderId="1" xfId="0" applyNumberFormat="1" applyFont="1" applyFill="1" applyBorder="1" applyAlignment="1">
      <alignment horizontal="center" vertical="top" wrapText="1"/>
    </xf>
    <xf numFmtId="44" fontId="2" fillId="6" borderId="21" xfId="0" applyNumberFormat="1" applyFont="1" applyFill="1" applyBorder="1" applyAlignment="1">
      <alignment horizontal="left" vertical="top"/>
    </xf>
    <xf numFmtId="44" fontId="2" fillId="6" borderId="11" xfId="0" applyNumberFormat="1" applyFont="1" applyFill="1" applyBorder="1" applyAlignment="1">
      <alignment horizontal="left" vertical="top"/>
    </xf>
    <xf numFmtId="44" fontId="2" fillId="6" borderId="22" xfId="0" applyNumberFormat="1" applyFont="1" applyFill="1" applyBorder="1" applyAlignment="1">
      <alignment horizontal="left" vertical="top"/>
    </xf>
    <xf numFmtId="0" fontId="2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righ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44" fontId="2" fillId="2" borderId="1" xfId="0" applyNumberFormat="1" applyFont="1" applyFill="1" applyBorder="1" applyAlignment="1">
      <alignment horizontal="center" vertical="top" wrapText="1"/>
    </xf>
    <xf numFmtId="44" fontId="2" fillId="2" borderId="21" xfId="0" applyNumberFormat="1" applyFont="1" applyFill="1" applyBorder="1" applyAlignment="1">
      <alignment horizontal="left" vertical="top"/>
    </xf>
    <xf numFmtId="44" fontId="2" fillId="2" borderId="11" xfId="0" applyNumberFormat="1" applyFont="1" applyFill="1" applyBorder="1" applyAlignment="1">
      <alignment horizontal="left" vertical="top"/>
    </xf>
    <xf numFmtId="0" fontId="3" fillId="8" borderId="5" xfId="0" applyFont="1" applyFill="1" applyBorder="1" applyAlignment="1">
      <alignment horizontal="left" vertical="top"/>
    </xf>
    <xf numFmtId="0" fontId="3" fillId="8" borderId="8" xfId="0" applyFont="1" applyFill="1" applyBorder="1" applyAlignment="1">
      <alignment vertical="top" wrapText="1"/>
    </xf>
    <xf numFmtId="164" fontId="3" fillId="8" borderId="7" xfId="0" applyNumberFormat="1" applyFont="1" applyFill="1" applyBorder="1" applyAlignment="1">
      <alignment horizontal="right" vertical="top" wrapText="1"/>
    </xf>
    <xf numFmtId="44" fontId="3" fillId="8" borderId="3" xfId="0" applyNumberFormat="1" applyFont="1" applyFill="1" applyBorder="1" applyAlignment="1">
      <alignment horizontal="center" vertical="top" wrapText="1"/>
    </xf>
    <xf numFmtId="44" fontId="3" fillId="8" borderId="6" xfId="0" applyNumberFormat="1" applyFont="1" applyFill="1" applyBorder="1" applyAlignment="1">
      <alignment horizontal="left" vertical="top"/>
    </xf>
    <xf numFmtId="0" fontId="3" fillId="8" borderId="2" xfId="0" applyFont="1" applyFill="1" applyBorder="1" applyAlignment="1">
      <alignment vertical="top" wrapText="1"/>
    </xf>
    <xf numFmtId="164" fontId="3" fillId="8" borderId="2" xfId="0" applyNumberFormat="1" applyFont="1" applyFill="1" applyBorder="1" applyAlignment="1">
      <alignment horizontal="right" vertical="top" wrapText="1"/>
    </xf>
    <xf numFmtId="44" fontId="3" fillId="8" borderId="2" xfId="0" applyNumberFormat="1" applyFont="1" applyFill="1" applyBorder="1" applyAlignment="1">
      <alignment horizontal="center" vertical="top" wrapText="1"/>
    </xf>
    <xf numFmtId="44" fontId="3" fillId="8" borderId="9" xfId="0" applyNumberFormat="1" applyFont="1" applyFill="1" applyBorder="1" applyAlignment="1">
      <alignment horizontal="left" vertical="top"/>
    </xf>
    <xf numFmtId="0" fontId="3" fillId="8" borderId="15" xfId="0" applyFont="1" applyFill="1" applyBorder="1" applyAlignment="1">
      <alignment horizontal="left" vertical="top"/>
    </xf>
    <xf numFmtId="0" fontId="3" fillId="8" borderId="17" xfId="0" applyFont="1" applyFill="1" applyBorder="1" applyAlignment="1">
      <alignment vertical="top" wrapText="1"/>
    </xf>
    <xf numFmtId="164" fontId="3" fillId="8" borderId="18" xfId="0" applyNumberFormat="1" applyFont="1" applyFill="1" applyBorder="1" applyAlignment="1">
      <alignment horizontal="right" vertical="top" wrapText="1"/>
    </xf>
    <xf numFmtId="44" fontId="3" fillId="8" borderId="19" xfId="0" applyNumberFormat="1" applyFont="1" applyFill="1" applyBorder="1" applyAlignment="1">
      <alignment horizontal="center" vertical="top" wrapText="1"/>
    </xf>
    <xf numFmtId="44" fontId="3" fillId="8" borderId="20" xfId="0" applyNumberFormat="1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left" vertical="top"/>
    </xf>
    <xf numFmtId="0" fontId="7" fillId="7" borderId="2" xfId="0" applyFont="1" applyFill="1" applyBorder="1" applyAlignment="1">
      <alignment vertical="top" wrapText="1"/>
    </xf>
    <xf numFmtId="0" fontId="3" fillId="7" borderId="2" xfId="0" applyFont="1" applyFill="1" applyBorder="1" applyAlignment="1">
      <alignment vertical="top" wrapText="1"/>
    </xf>
    <xf numFmtId="164" fontId="3" fillId="7" borderId="2" xfId="0" applyNumberFormat="1" applyFont="1" applyFill="1" applyBorder="1" applyAlignment="1">
      <alignment horizontal="right" vertical="top" wrapText="1"/>
    </xf>
    <xf numFmtId="44" fontId="3" fillId="7" borderId="2" xfId="0" applyNumberFormat="1" applyFont="1" applyFill="1" applyBorder="1" applyAlignment="1">
      <alignment horizontal="center" vertical="top" wrapText="1"/>
    </xf>
    <xf numFmtId="44" fontId="3" fillId="7" borderId="6" xfId="0" applyNumberFormat="1" applyFont="1" applyFill="1" applyBorder="1" applyAlignment="1">
      <alignment horizontal="left" vertical="top"/>
    </xf>
    <xf numFmtId="44" fontId="3" fillId="7" borderId="9" xfId="0" applyNumberFormat="1" applyFont="1" applyFill="1" applyBorder="1" applyAlignment="1">
      <alignment horizontal="left" vertical="top"/>
    </xf>
    <xf numFmtId="0" fontId="3" fillId="7" borderId="9" xfId="0" applyFont="1" applyFill="1" applyBorder="1" applyAlignment="1">
      <alignment horizontal="left" vertical="top"/>
    </xf>
    <xf numFmtId="0" fontId="7" fillId="7" borderId="9" xfId="0" applyFont="1" applyFill="1" applyBorder="1" applyAlignment="1">
      <alignment vertical="top" wrapText="1"/>
    </xf>
    <xf numFmtId="0" fontId="3" fillId="7" borderId="9" xfId="0" applyFont="1" applyFill="1" applyBorder="1" applyAlignment="1">
      <alignment vertical="top" wrapText="1"/>
    </xf>
    <xf numFmtId="164" fontId="3" fillId="7" borderId="9" xfId="0" applyNumberFormat="1" applyFont="1" applyFill="1" applyBorder="1" applyAlignment="1">
      <alignment horizontal="right" vertical="top" wrapText="1"/>
    </xf>
    <xf numFmtId="44" fontId="3" fillId="7" borderId="9" xfId="0" applyNumberFormat="1" applyFont="1" applyFill="1" applyBorder="1" applyAlignment="1">
      <alignment horizontal="center" vertical="top" wrapText="1"/>
    </xf>
    <xf numFmtId="44" fontId="3" fillId="7" borderId="10" xfId="0" applyNumberFormat="1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vertical="top" wrapText="1"/>
    </xf>
    <xf numFmtId="164" fontId="3" fillId="4" borderId="2" xfId="0" applyNumberFormat="1" applyFont="1" applyFill="1" applyBorder="1" applyAlignment="1">
      <alignment horizontal="right" vertical="top" wrapText="1"/>
    </xf>
    <xf numFmtId="44" fontId="3" fillId="4" borderId="2" xfId="0" applyNumberFormat="1" applyFont="1" applyFill="1" applyBorder="1" applyAlignment="1">
      <alignment horizontal="center" vertical="top" wrapText="1"/>
    </xf>
    <xf numFmtId="44" fontId="3" fillId="4" borderId="6" xfId="0" applyNumberFormat="1" applyFont="1" applyFill="1" applyBorder="1" applyAlignment="1">
      <alignment horizontal="left" vertical="top"/>
    </xf>
    <xf numFmtId="44" fontId="3" fillId="4" borderId="9" xfId="0" applyNumberFormat="1" applyFont="1" applyFill="1" applyBorder="1" applyAlignment="1">
      <alignment horizontal="left" vertical="top"/>
    </xf>
    <xf numFmtId="0" fontId="3" fillId="4" borderId="9" xfId="0" applyFont="1" applyFill="1" applyBorder="1" applyAlignment="1">
      <alignment horizontal="left" vertical="top"/>
    </xf>
    <xf numFmtId="0" fontId="3" fillId="4" borderId="9" xfId="0" applyFont="1" applyFill="1" applyBorder="1" applyAlignment="1">
      <alignment vertical="top" wrapText="1"/>
    </xf>
    <xf numFmtId="164" fontId="3" fillId="4" borderId="9" xfId="0" applyNumberFormat="1" applyFont="1" applyFill="1" applyBorder="1" applyAlignment="1">
      <alignment horizontal="right" vertical="top" wrapText="1"/>
    </xf>
    <xf numFmtId="44" fontId="3" fillId="4" borderId="9" xfId="0" applyNumberFormat="1" applyFont="1" applyFill="1" applyBorder="1" applyAlignment="1">
      <alignment horizontal="center" vertical="top" wrapText="1"/>
    </xf>
    <xf numFmtId="44" fontId="3" fillId="4" borderId="10" xfId="0" applyNumberFormat="1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horizontal="right" vertical="top" wrapText="1"/>
    </xf>
    <xf numFmtId="44" fontId="3" fillId="9" borderId="1" xfId="0" applyNumberFormat="1" applyFont="1" applyFill="1" applyBorder="1" applyAlignment="1">
      <alignment horizontal="center" vertical="top" wrapText="1"/>
    </xf>
    <xf numFmtId="44" fontId="3" fillId="9" borderId="21" xfId="0" applyNumberFormat="1" applyFont="1" applyFill="1" applyBorder="1" applyAlignment="1">
      <alignment horizontal="left" vertical="top"/>
    </xf>
    <xf numFmtId="0" fontId="3" fillId="9" borderId="2" xfId="0" applyFont="1" applyFill="1" applyBorder="1" applyAlignment="1">
      <alignment vertical="top" wrapText="1"/>
    </xf>
    <xf numFmtId="164" fontId="3" fillId="9" borderId="2" xfId="0" applyNumberFormat="1" applyFont="1" applyFill="1" applyBorder="1" applyAlignment="1">
      <alignment horizontal="right" vertical="top" wrapText="1"/>
    </xf>
    <xf numFmtId="44" fontId="3" fillId="9" borderId="2" xfId="0" applyNumberFormat="1" applyFont="1" applyFill="1" applyBorder="1" applyAlignment="1">
      <alignment horizontal="center" vertical="top" wrapText="1"/>
    </xf>
    <xf numFmtId="44" fontId="3" fillId="9" borderId="11" xfId="0" applyNumberFormat="1" applyFont="1" applyFill="1" applyBorder="1" applyAlignment="1">
      <alignment horizontal="left" vertical="top"/>
    </xf>
    <xf numFmtId="44" fontId="3" fillId="9" borderId="22" xfId="0" applyNumberFormat="1" applyFont="1" applyFill="1" applyBorder="1" applyAlignment="1">
      <alignment horizontal="left" vertical="top"/>
    </xf>
    <xf numFmtId="0" fontId="2" fillId="0" borderId="23" xfId="0" applyFont="1" applyFill="1" applyBorder="1" applyAlignment="1">
      <alignment horizontal="left" vertical="top"/>
    </xf>
    <xf numFmtId="0" fontId="7" fillId="0" borderId="24" xfId="0" applyFont="1" applyFill="1" applyBorder="1" applyAlignment="1">
      <alignment vertical="top" wrapText="1"/>
    </xf>
    <xf numFmtId="0" fontId="2" fillId="0" borderId="23" xfId="0" applyFont="1" applyFill="1" applyBorder="1" applyAlignment="1">
      <alignment vertical="top" wrapText="1"/>
    </xf>
    <xf numFmtId="164" fontId="2" fillId="0" borderId="23" xfId="0" applyNumberFormat="1" applyFont="1" applyFill="1" applyBorder="1" applyAlignment="1">
      <alignment horizontal="right" vertical="top" wrapText="1"/>
    </xf>
    <xf numFmtId="44" fontId="2" fillId="0" borderId="23" xfId="0" applyNumberFormat="1" applyFont="1" applyFill="1" applyBorder="1" applyAlignment="1">
      <alignment horizontal="center" vertical="top" wrapText="1"/>
    </xf>
    <xf numFmtId="44" fontId="2" fillId="0" borderId="23" xfId="0" applyNumberFormat="1" applyFont="1" applyFill="1" applyBorder="1" applyAlignment="1">
      <alignment horizontal="left" vertical="top"/>
    </xf>
    <xf numFmtId="0" fontId="2" fillId="2" borderId="21" xfId="0" applyFont="1" applyFill="1" applyBorder="1" applyAlignment="1">
      <alignment horizontal="left" vertical="top"/>
    </xf>
    <xf numFmtId="0" fontId="2" fillId="0" borderId="21" xfId="0" applyFont="1" applyBorder="1" applyAlignment="1">
      <alignment vertical="top" wrapText="1"/>
    </xf>
    <xf numFmtId="0" fontId="2" fillId="2" borderId="21" xfId="0" applyFont="1" applyFill="1" applyBorder="1" applyAlignment="1">
      <alignment vertical="top" wrapText="1"/>
    </xf>
    <xf numFmtId="0" fontId="2" fillId="0" borderId="21" xfId="0" applyFont="1" applyBorder="1" applyAlignment="1">
      <alignment horizontal="right" vertical="top" wrapText="1"/>
    </xf>
    <xf numFmtId="44" fontId="2" fillId="2" borderId="21" xfId="0" applyNumberFormat="1" applyFont="1" applyFill="1" applyBorder="1" applyAlignment="1">
      <alignment horizontal="center" vertical="top" wrapText="1"/>
    </xf>
    <xf numFmtId="0" fontId="2" fillId="9" borderId="25" xfId="0" applyFont="1" applyFill="1" applyBorder="1" applyAlignment="1">
      <alignment horizontal="left" vertical="top"/>
    </xf>
    <xf numFmtId="44" fontId="5" fillId="9" borderId="25" xfId="0" applyNumberFormat="1" applyFont="1" applyFill="1" applyBorder="1" applyAlignment="1">
      <alignment horizontal="left" vertical="top" wrapText="1"/>
    </xf>
    <xf numFmtId="44" fontId="2" fillId="9" borderId="25" xfId="0" applyNumberFormat="1" applyFont="1" applyFill="1" applyBorder="1" applyAlignment="1">
      <alignment horizontal="left" vertical="top"/>
    </xf>
    <xf numFmtId="0" fontId="3" fillId="9" borderId="11" xfId="0" applyFont="1" applyFill="1" applyBorder="1" applyAlignment="1">
      <alignment horizontal="left" vertical="top"/>
    </xf>
    <xf numFmtId="0" fontId="3" fillId="9" borderId="11" xfId="0" applyFont="1" applyFill="1" applyBorder="1" applyAlignment="1">
      <alignment vertical="top" wrapText="1"/>
    </xf>
    <xf numFmtId="0" fontId="3" fillId="9" borderId="11" xfId="0" applyFont="1" applyFill="1" applyBorder="1" applyAlignment="1">
      <alignment horizontal="right" vertical="top" wrapText="1"/>
    </xf>
    <xf numFmtId="44" fontId="3" fillId="9" borderId="11" xfId="0" applyNumberFormat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vertical="top" wrapText="1"/>
    </xf>
    <xf numFmtId="0" fontId="3" fillId="0" borderId="2" xfId="0" applyFont="1" applyBorder="1" applyAlignment="1">
      <alignment horizontal="right" vertical="top" wrapText="1"/>
    </xf>
    <xf numFmtId="44" fontId="3" fillId="2" borderId="2" xfId="0" applyNumberFormat="1" applyFont="1" applyFill="1" applyBorder="1" applyAlignment="1">
      <alignment horizontal="center" vertical="top" wrapText="1"/>
    </xf>
    <xf numFmtId="44" fontId="3" fillId="2" borderId="6" xfId="0" applyNumberFormat="1" applyFont="1" applyFill="1" applyBorder="1" applyAlignment="1">
      <alignment horizontal="left" vertical="top"/>
    </xf>
    <xf numFmtId="44" fontId="2" fillId="2" borderId="26" xfId="0" applyNumberFormat="1" applyFont="1" applyFill="1" applyBorder="1" applyAlignment="1">
      <alignment horizontal="left" vertical="top"/>
    </xf>
    <xf numFmtId="0" fontId="4" fillId="0" borderId="6" xfId="0" applyFont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4" fillId="2" borderId="21" xfId="0" applyFont="1" applyFill="1" applyBorder="1" applyAlignment="1">
      <alignment vertical="top" wrapText="1"/>
    </xf>
    <xf numFmtId="0" fontId="6" fillId="8" borderId="14" xfId="0" applyFont="1" applyFill="1" applyBorder="1" applyAlignment="1">
      <alignment vertical="top" wrapText="1"/>
    </xf>
    <xf numFmtId="0" fontId="7" fillId="0" borderId="21" xfId="0" applyFont="1" applyFill="1" applyBorder="1" applyAlignment="1">
      <alignment vertical="top" wrapText="1"/>
    </xf>
    <xf numFmtId="0" fontId="7" fillId="8" borderId="11" xfId="0" applyFont="1" applyFill="1" applyBorder="1" applyAlignment="1">
      <alignment vertical="top" wrapText="1"/>
    </xf>
    <xf numFmtId="0" fontId="0" fillId="2" borderId="0" xfId="0" applyFill="1" applyAlignment="1">
      <alignment horizontal="left" vertical="top" wrapText="1"/>
    </xf>
    <xf numFmtId="0" fontId="2" fillId="2" borderId="2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top"/>
    </xf>
    <xf numFmtId="0" fontId="6" fillId="10" borderId="1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9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quotePrefix="1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2" xfId="0" quotePrefix="1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" xfId="0" quotePrefix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5" xfId="0" quotePrefix="1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quotePrefix="1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3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left" vertical="center"/>
    </xf>
    <xf numFmtId="44" fontId="2" fillId="2" borderId="21" xfId="0" applyNumberFormat="1" applyFont="1" applyFill="1" applyBorder="1" applyAlignment="1">
      <alignment horizontal="left" vertical="center" wrapText="1"/>
    </xf>
    <xf numFmtId="44" fontId="3" fillId="2" borderId="11" xfId="0" applyNumberFormat="1" applyFont="1" applyFill="1" applyBorder="1" applyAlignment="1">
      <alignment horizontal="center" vertical="center" wrapText="1"/>
    </xf>
    <xf numFmtId="44" fontId="2" fillId="5" borderId="12" xfId="0" applyNumberFormat="1" applyFont="1" applyFill="1" applyBorder="1" applyAlignment="1">
      <alignment horizontal="left" vertical="center" wrapText="1"/>
    </xf>
    <xf numFmtId="44" fontId="2" fillId="2" borderId="6" xfId="0" applyNumberFormat="1" applyFont="1" applyFill="1" applyBorder="1" applyAlignment="1">
      <alignment horizontal="left" vertical="center" wrapText="1"/>
    </xf>
    <xf numFmtId="44" fontId="2" fillId="4" borderId="2" xfId="0" applyNumberFormat="1" applyFont="1" applyFill="1" applyBorder="1" applyAlignment="1" applyProtection="1">
      <alignment horizontal="right" vertical="center" wrapText="1"/>
      <protection locked="0"/>
    </xf>
    <xf numFmtId="44" fontId="2" fillId="0" borderId="2" xfId="0" applyNumberFormat="1" applyFont="1" applyFill="1" applyBorder="1" applyAlignment="1" applyProtection="1">
      <alignment horizontal="right" vertical="center" wrapText="1"/>
    </xf>
    <xf numFmtId="44" fontId="4" fillId="4" borderId="2" xfId="0" applyNumberFormat="1" applyFont="1" applyFill="1" applyBorder="1" applyAlignment="1" applyProtection="1">
      <alignment horizontal="right" vertical="center" wrapText="1"/>
      <protection locked="0"/>
    </xf>
    <xf numFmtId="44" fontId="4" fillId="0" borderId="2" xfId="0" applyNumberFormat="1" applyFont="1" applyFill="1" applyBorder="1" applyAlignment="1" applyProtection="1">
      <alignment horizontal="right" vertical="center" wrapText="1"/>
    </xf>
    <xf numFmtId="44" fontId="3" fillId="5" borderId="2" xfId="0" applyNumberFormat="1" applyFont="1" applyFill="1" applyBorder="1" applyAlignment="1">
      <alignment horizontal="right" vertical="center" wrapText="1"/>
    </xf>
    <xf numFmtId="44" fontId="3" fillId="5" borderId="2" xfId="0" applyNumberFormat="1" applyFont="1" applyFill="1" applyBorder="1" applyAlignment="1">
      <alignment horizontal="right" vertical="center"/>
    </xf>
    <xf numFmtId="44" fontId="3" fillId="5" borderId="9" xfId="0" applyNumberFormat="1" applyFont="1" applyFill="1" applyBorder="1" applyAlignment="1">
      <alignment horizontal="right" vertical="center" wrapText="1"/>
    </xf>
    <xf numFmtId="44" fontId="2" fillId="10" borderId="12" xfId="0" applyNumberFormat="1" applyFont="1" applyFill="1" applyBorder="1" applyAlignment="1">
      <alignment horizontal="right" vertical="center" wrapText="1"/>
    </xf>
    <xf numFmtId="44" fontId="2" fillId="4" borderId="6" xfId="0" applyNumberFormat="1" applyFont="1" applyFill="1" applyBorder="1" applyAlignment="1" applyProtection="1">
      <alignment horizontal="right" vertical="center" wrapText="1"/>
      <protection locked="0"/>
    </xf>
    <xf numFmtId="44" fontId="3" fillId="10" borderId="2" xfId="0" applyNumberFormat="1" applyFont="1" applyFill="1" applyBorder="1" applyAlignment="1">
      <alignment horizontal="right" vertical="center" wrapText="1"/>
    </xf>
    <xf numFmtId="44" fontId="3" fillId="10" borderId="2" xfId="0" applyNumberFormat="1" applyFont="1" applyFill="1" applyBorder="1" applyAlignment="1">
      <alignment horizontal="right" vertical="center"/>
    </xf>
    <xf numFmtId="44" fontId="3" fillId="10" borderId="9" xfId="0" applyNumberFormat="1" applyFont="1" applyFill="1" applyBorder="1" applyAlignment="1">
      <alignment horizontal="right" vertical="center" wrapText="1"/>
    </xf>
    <xf numFmtId="44" fontId="2" fillId="6" borderId="12" xfId="0" applyNumberFormat="1" applyFont="1" applyFill="1" applyBorder="1" applyAlignment="1">
      <alignment horizontal="right" vertical="center" wrapText="1"/>
    </xf>
    <xf numFmtId="44" fontId="2" fillId="7" borderId="14" xfId="0" applyNumberFormat="1" applyFont="1" applyFill="1" applyBorder="1" applyAlignment="1">
      <alignment horizontal="right" vertical="center" wrapText="1"/>
    </xf>
    <xf numFmtId="44" fontId="2" fillId="4" borderId="6" xfId="0" applyNumberFormat="1" applyFont="1" applyFill="1" applyBorder="1" applyAlignment="1" applyProtection="1">
      <alignment horizontal="right" vertical="center"/>
      <protection locked="0"/>
    </xf>
    <xf numFmtId="44" fontId="2" fillId="4" borderId="2" xfId="0" applyNumberFormat="1" applyFont="1" applyFill="1" applyBorder="1" applyAlignment="1" applyProtection="1">
      <alignment horizontal="right" vertical="center"/>
      <protection locked="0"/>
    </xf>
    <xf numFmtId="44" fontId="3" fillId="7" borderId="2" xfId="0" applyNumberFormat="1" applyFont="1" applyFill="1" applyBorder="1" applyAlignment="1">
      <alignment horizontal="right" vertical="center"/>
    </xf>
    <xf numFmtId="44" fontId="3" fillId="7" borderId="9" xfId="0" applyNumberFormat="1" applyFont="1" applyFill="1" applyBorder="1" applyAlignment="1">
      <alignment horizontal="right" vertical="center"/>
    </xf>
    <xf numFmtId="44" fontId="2" fillId="8" borderId="14" xfId="0" applyNumberFormat="1" applyFont="1" applyFill="1" applyBorder="1" applyAlignment="1">
      <alignment horizontal="right" vertical="center" wrapText="1"/>
    </xf>
    <xf numFmtId="44" fontId="2" fillId="4" borderId="3" xfId="0" applyNumberFormat="1" applyFont="1" applyFill="1" applyBorder="1" applyAlignment="1" applyProtection="1">
      <alignment horizontal="right" vertical="center"/>
      <protection locked="0"/>
    </xf>
    <xf numFmtId="44" fontId="3" fillId="8" borderId="3" xfId="0" applyNumberFormat="1" applyFont="1" applyFill="1" applyBorder="1" applyAlignment="1">
      <alignment horizontal="right" vertical="center" wrapText="1"/>
    </xf>
    <xf numFmtId="44" fontId="3" fillId="8" borderId="2" xfId="0" applyNumberFormat="1" applyFont="1" applyFill="1" applyBorder="1" applyAlignment="1">
      <alignment horizontal="right" vertical="center"/>
    </xf>
    <xf numFmtId="44" fontId="3" fillId="8" borderId="35" xfId="0" applyNumberFormat="1" applyFont="1" applyFill="1" applyBorder="1" applyAlignment="1">
      <alignment horizontal="right" vertical="center" wrapText="1"/>
    </xf>
    <xf numFmtId="44" fontId="2" fillId="0" borderId="21" xfId="0" applyNumberFormat="1" applyFont="1" applyFill="1" applyBorder="1" applyAlignment="1">
      <alignment horizontal="right" vertical="center" wrapText="1"/>
    </xf>
    <xf numFmtId="44" fontId="2" fillId="6" borderId="2" xfId="0" applyNumberFormat="1" applyFont="1" applyFill="1" applyBorder="1" applyAlignment="1">
      <alignment horizontal="right" vertical="center"/>
    </xf>
    <xf numFmtId="44" fontId="2" fillId="0" borderId="23" xfId="0" applyNumberFormat="1" applyFont="1" applyFill="1" applyBorder="1" applyAlignment="1">
      <alignment horizontal="right" vertical="center" wrapText="1"/>
    </xf>
    <xf numFmtId="44" fontId="5" fillId="9" borderId="25" xfId="0" applyNumberFormat="1" applyFont="1" applyFill="1" applyBorder="1" applyAlignment="1">
      <alignment horizontal="right" vertical="center" wrapText="1"/>
    </xf>
    <xf numFmtId="44" fontId="2" fillId="4" borderId="21" xfId="0" applyNumberFormat="1" applyFont="1" applyFill="1" applyBorder="1" applyAlignment="1" applyProtection="1">
      <alignment horizontal="right" vertical="center" wrapText="1"/>
      <protection locked="0"/>
    </xf>
    <xf numFmtId="44" fontId="2" fillId="4" borderId="1" xfId="0" applyNumberFormat="1" applyFont="1" applyFill="1" applyBorder="1" applyAlignment="1" applyProtection="1">
      <alignment horizontal="right" vertical="center" wrapText="1"/>
      <protection locked="0"/>
    </xf>
    <xf numFmtId="44" fontId="3" fillId="9" borderId="1" xfId="0" applyNumberFormat="1" applyFont="1" applyFill="1" applyBorder="1" applyAlignment="1">
      <alignment horizontal="right" vertical="center" wrapText="1"/>
    </xf>
    <xf numFmtId="44" fontId="3" fillId="9" borderId="2" xfId="0" applyNumberFormat="1" applyFont="1" applyFill="1" applyBorder="1" applyAlignment="1">
      <alignment horizontal="right" vertical="center"/>
    </xf>
    <xf numFmtId="44" fontId="3" fillId="9" borderId="11" xfId="0" applyNumberFormat="1" applyFont="1" applyFill="1" applyBorder="1" applyAlignment="1">
      <alignment horizontal="right" vertical="center" wrapText="1"/>
    </xf>
    <xf numFmtId="44" fontId="2" fillId="2" borderId="6" xfId="0" applyNumberFormat="1" applyFont="1" applyFill="1" applyBorder="1" applyAlignment="1">
      <alignment horizontal="right" vertical="center" wrapText="1"/>
    </xf>
    <xf numFmtId="44" fontId="3" fillId="2" borderId="2" xfId="0" applyNumberFormat="1" applyFont="1" applyFill="1" applyBorder="1" applyAlignment="1">
      <alignment horizontal="right" vertical="center"/>
    </xf>
    <xf numFmtId="44" fontId="2" fillId="2" borderId="2" xfId="0" applyNumberFormat="1" applyFont="1" applyFill="1" applyBorder="1" applyAlignment="1">
      <alignment horizontal="right" vertical="center"/>
    </xf>
    <xf numFmtId="44" fontId="2" fillId="2" borderId="2" xfId="0" applyNumberFormat="1" applyFont="1" applyFill="1" applyBorder="1" applyAlignment="1">
      <alignment horizontal="right" vertical="center" wrapText="1"/>
    </xf>
    <xf numFmtId="44" fontId="2" fillId="2" borderId="0" xfId="0" applyNumberFormat="1" applyFont="1" applyFill="1" applyAlignment="1">
      <alignment horizontal="right" vertical="center"/>
    </xf>
    <xf numFmtId="44" fontId="2" fillId="2" borderId="0" xfId="0" applyNumberFormat="1" applyFont="1" applyFill="1" applyAlignment="1">
      <alignment horizontal="left" vertical="center"/>
    </xf>
    <xf numFmtId="44" fontId="2" fillId="2" borderId="41" xfId="0" applyNumberFormat="1" applyFont="1" applyFill="1" applyBorder="1" applyAlignment="1">
      <alignment horizontal="right" vertical="center" wrapText="1"/>
    </xf>
    <xf numFmtId="44" fontId="3" fillId="2" borderId="11" xfId="0" applyNumberFormat="1" applyFont="1" applyFill="1" applyBorder="1" applyAlignment="1">
      <alignment horizontal="center" vertical="center"/>
    </xf>
    <xf numFmtId="44" fontId="2" fillId="5" borderId="12" xfId="0" applyNumberFormat="1" applyFont="1" applyFill="1" applyBorder="1" applyAlignment="1">
      <alignment horizontal="left" vertical="center"/>
    </xf>
    <xf numFmtId="44" fontId="2" fillId="2" borderId="6" xfId="0" applyNumberFormat="1" applyFont="1" applyFill="1" applyBorder="1" applyAlignment="1">
      <alignment horizontal="left" vertical="center"/>
    </xf>
    <xf numFmtId="44" fontId="2" fillId="2" borderId="9" xfId="0" applyNumberFormat="1" applyFont="1" applyFill="1" applyBorder="1" applyAlignment="1">
      <alignment horizontal="right" vertical="center"/>
    </xf>
    <xf numFmtId="44" fontId="3" fillId="5" borderId="27" xfId="0" applyNumberFormat="1" applyFont="1" applyFill="1" applyBorder="1" applyAlignment="1">
      <alignment horizontal="right" vertical="center"/>
    </xf>
    <xf numFmtId="44" fontId="3" fillId="5" borderId="12" xfId="0" applyNumberFormat="1" applyFont="1" applyFill="1" applyBorder="1" applyAlignment="1">
      <alignment horizontal="right" vertical="center"/>
    </xf>
    <xf numFmtId="44" fontId="3" fillId="5" borderId="10" xfId="0" applyNumberFormat="1" applyFont="1" applyFill="1" applyBorder="1" applyAlignment="1">
      <alignment horizontal="right" vertical="center"/>
    </xf>
    <xf numFmtId="44" fontId="2" fillId="10" borderId="12" xfId="0" applyNumberFormat="1" applyFont="1" applyFill="1" applyBorder="1" applyAlignment="1">
      <alignment horizontal="right" vertical="center"/>
    </xf>
    <xf numFmtId="44" fontId="2" fillId="2" borderId="6" xfId="0" applyNumberFormat="1" applyFont="1" applyFill="1" applyBorder="1" applyAlignment="1">
      <alignment horizontal="right" vertical="center"/>
    </xf>
    <xf numFmtId="44" fontId="2" fillId="0" borderId="2" xfId="0" applyNumberFormat="1" applyFont="1" applyBorder="1" applyAlignment="1">
      <alignment horizontal="right" vertical="center"/>
    </xf>
    <xf numFmtId="44" fontId="3" fillId="10" borderId="6" xfId="0" applyNumberFormat="1" applyFont="1" applyFill="1" applyBorder="1" applyAlignment="1">
      <alignment horizontal="right" vertical="center"/>
    </xf>
    <xf numFmtId="44" fontId="3" fillId="10" borderId="9" xfId="0" applyNumberFormat="1" applyFont="1" applyFill="1" applyBorder="1" applyAlignment="1">
      <alignment horizontal="right" vertical="center"/>
    </xf>
    <xf numFmtId="44" fontId="3" fillId="10" borderId="10" xfId="0" applyNumberFormat="1" applyFont="1" applyFill="1" applyBorder="1" applyAlignment="1">
      <alignment horizontal="right" vertical="center"/>
    </xf>
    <xf numFmtId="44" fontId="2" fillId="6" borderId="12" xfId="0" applyNumberFormat="1" applyFont="1" applyFill="1" applyBorder="1" applyAlignment="1">
      <alignment horizontal="right" vertical="center"/>
    </xf>
    <xf numFmtId="44" fontId="2" fillId="7" borderId="14" xfId="0" applyNumberFormat="1" applyFont="1" applyFill="1" applyBorder="1" applyAlignment="1">
      <alignment horizontal="right" vertical="center"/>
    </xf>
    <xf numFmtId="44" fontId="2" fillId="2" borderId="36" xfId="0" applyNumberFormat="1" applyFont="1" applyFill="1" applyBorder="1" applyAlignment="1">
      <alignment horizontal="right" vertical="center"/>
    </xf>
    <xf numFmtId="44" fontId="2" fillId="3" borderId="9" xfId="0" applyNumberFormat="1" applyFont="1" applyFill="1" applyBorder="1" applyAlignment="1">
      <alignment horizontal="right" vertical="center"/>
    </xf>
    <xf numFmtId="44" fontId="3" fillId="7" borderId="6" xfId="0" applyNumberFormat="1" applyFont="1" applyFill="1" applyBorder="1" applyAlignment="1">
      <alignment horizontal="right" vertical="center"/>
    </xf>
    <xf numFmtId="44" fontId="3" fillId="7" borderId="14" xfId="0" applyNumberFormat="1" applyFont="1" applyFill="1" applyBorder="1" applyAlignment="1">
      <alignment horizontal="right" vertical="center"/>
    </xf>
    <xf numFmtId="44" fontId="2" fillId="8" borderId="12" xfId="0" applyNumberFormat="1" applyFont="1" applyFill="1" applyBorder="1" applyAlignment="1">
      <alignment horizontal="right" vertical="center"/>
    </xf>
    <xf numFmtId="44" fontId="2" fillId="3" borderId="6" xfId="0" applyNumberFormat="1" applyFont="1" applyFill="1" applyBorder="1" applyAlignment="1">
      <alignment horizontal="right" vertical="center"/>
    </xf>
    <xf numFmtId="44" fontId="2" fillId="3" borderId="2" xfId="0" applyNumberFormat="1" applyFont="1" applyFill="1" applyBorder="1" applyAlignment="1">
      <alignment horizontal="right" vertical="center"/>
    </xf>
    <xf numFmtId="44" fontId="2" fillId="3" borderId="36" xfId="0" applyNumberFormat="1" applyFont="1" applyFill="1" applyBorder="1" applyAlignment="1">
      <alignment horizontal="right" vertical="center"/>
    </xf>
    <xf numFmtId="44" fontId="3" fillId="8" borderId="6" xfId="0" applyNumberFormat="1" applyFont="1" applyFill="1" applyBorder="1" applyAlignment="1">
      <alignment horizontal="right" vertical="center"/>
    </xf>
    <xf numFmtId="44" fontId="3" fillId="8" borderId="9" xfId="0" applyNumberFormat="1" applyFont="1" applyFill="1" applyBorder="1" applyAlignment="1">
      <alignment horizontal="right" vertical="center"/>
    </xf>
    <xf numFmtId="44" fontId="3" fillId="8" borderId="14" xfId="0" applyNumberFormat="1" applyFont="1" applyFill="1" applyBorder="1" applyAlignment="1">
      <alignment horizontal="right" vertical="center"/>
    </xf>
    <xf numFmtId="44" fontId="2" fillId="0" borderId="28" xfId="0" applyNumberFormat="1" applyFont="1" applyFill="1" applyBorder="1" applyAlignment="1">
      <alignment horizontal="right" vertical="center"/>
    </xf>
    <xf numFmtId="44" fontId="3" fillId="6" borderId="2" xfId="0" applyNumberFormat="1" applyFont="1" applyFill="1" applyBorder="1" applyAlignment="1">
      <alignment horizontal="right" vertical="center"/>
    </xf>
    <xf numFmtId="44" fontId="3" fillId="6" borderId="9" xfId="0" applyNumberFormat="1" applyFont="1" applyFill="1" applyBorder="1" applyAlignment="1">
      <alignment horizontal="right" vertical="center"/>
    </xf>
    <xf numFmtId="44" fontId="3" fillId="6" borderId="10" xfId="0" applyNumberFormat="1" applyFont="1" applyFill="1" applyBorder="1" applyAlignment="1">
      <alignment horizontal="right" vertical="center"/>
    </xf>
    <xf numFmtId="44" fontId="2" fillId="0" borderId="23" xfId="0" applyNumberFormat="1" applyFont="1" applyFill="1" applyBorder="1" applyAlignment="1">
      <alignment horizontal="right" vertical="center"/>
    </xf>
    <xf numFmtId="44" fontId="2" fillId="9" borderId="25" xfId="0" applyNumberFormat="1" applyFont="1" applyFill="1" applyBorder="1" applyAlignment="1">
      <alignment horizontal="right" vertical="center"/>
    </xf>
    <xf numFmtId="44" fontId="2" fillId="2" borderId="21" xfId="0" applyNumberFormat="1" applyFont="1" applyFill="1" applyBorder="1" applyAlignment="1">
      <alignment horizontal="right" vertical="center"/>
    </xf>
    <xf numFmtId="44" fontId="2" fillId="2" borderId="11" xfId="0" applyNumberFormat="1" applyFont="1" applyFill="1" applyBorder="1" applyAlignment="1">
      <alignment horizontal="right" vertical="center"/>
    </xf>
    <xf numFmtId="44" fontId="3" fillId="9" borderId="21" xfId="0" applyNumberFormat="1" applyFont="1" applyFill="1" applyBorder="1" applyAlignment="1">
      <alignment horizontal="right" vertical="center"/>
    </xf>
    <xf numFmtId="44" fontId="3" fillId="9" borderId="11" xfId="0" applyNumberFormat="1" applyFont="1" applyFill="1" applyBorder="1" applyAlignment="1">
      <alignment horizontal="right" vertical="center"/>
    </xf>
    <xf numFmtId="44" fontId="3" fillId="9" borderId="22" xfId="0" applyNumberFormat="1" applyFont="1" applyFill="1" applyBorder="1" applyAlignment="1">
      <alignment horizontal="right" vertical="center"/>
    </xf>
    <xf numFmtId="44" fontId="2" fillId="2" borderId="26" xfId="0" applyNumberFormat="1" applyFont="1" applyFill="1" applyBorder="1" applyAlignment="1">
      <alignment horizontal="right" vertical="center"/>
    </xf>
    <xf numFmtId="44" fontId="3" fillId="2" borderId="6" xfId="0" applyNumberFormat="1" applyFont="1" applyFill="1" applyBorder="1" applyAlignment="1">
      <alignment horizontal="right" vertical="center"/>
    </xf>
    <xf numFmtId="44" fontId="3" fillId="2" borderId="9" xfId="0" applyNumberFormat="1" applyFont="1" applyFill="1" applyBorder="1" applyAlignment="1">
      <alignment horizontal="right" vertical="center"/>
    </xf>
    <xf numFmtId="44" fontId="3" fillId="2" borderId="10" xfId="0" applyNumberFormat="1" applyFont="1" applyFill="1" applyBorder="1" applyAlignment="1">
      <alignment horizontal="right" vertical="center"/>
    </xf>
    <xf numFmtId="164" fontId="2" fillId="0" borderId="2" xfId="0" applyNumberFormat="1" applyFont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164" fontId="3" fillId="5" borderId="9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3" fillId="10" borderId="2" xfId="0" applyNumberFormat="1" applyFont="1" applyFill="1" applyBorder="1" applyAlignment="1">
      <alignment horizontal="center" vertical="center" wrapText="1"/>
    </xf>
    <xf numFmtId="164" fontId="3" fillId="10" borderId="9" xfId="0" applyNumberFormat="1" applyFont="1" applyFill="1" applyBorder="1" applyAlignment="1">
      <alignment horizontal="center" vertical="center" wrapText="1"/>
    </xf>
    <xf numFmtId="164" fontId="2" fillId="6" borderId="12" xfId="0" applyNumberFormat="1" applyFont="1" applyFill="1" applyBorder="1" applyAlignment="1">
      <alignment horizontal="center" vertical="center" wrapText="1"/>
    </xf>
    <xf numFmtId="164" fontId="3" fillId="7" borderId="2" xfId="0" applyNumberFormat="1" applyFont="1" applyFill="1" applyBorder="1" applyAlignment="1">
      <alignment horizontal="center" vertical="center" wrapText="1"/>
    </xf>
    <xf numFmtId="164" fontId="3" fillId="7" borderId="9" xfId="0" applyNumberFormat="1" applyFont="1" applyFill="1" applyBorder="1" applyAlignment="1">
      <alignment horizontal="center" vertical="center" wrapText="1"/>
    </xf>
    <xf numFmtId="164" fontId="2" fillId="8" borderId="14" xfId="0" applyNumberFormat="1" applyFont="1" applyFill="1" applyBorder="1" applyAlignment="1">
      <alignment horizontal="center" vertical="center" wrapText="1"/>
    </xf>
    <xf numFmtId="164" fontId="2" fillId="2" borderId="31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164" fontId="3" fillId="8" borderId="7" xfId="0" applyNumberFormat="1" applyFont="1" applyFill="1" applyBorder="1" applyAlignment="1">
      <alignment horizontal="center" vertical="center" wrapText="1"/>
    </xf>
    <xf numFmtId="164" fontId="3" fillId="8" borderId="2" xfId="0" applyNumberFormat="1" applyFont="1" applyFill="1" applyBorder="1" applyAlignment="1">
      <alignment horizontal="center" vertical="center" wrapText="1"/>
    </xf>
    <xf numFmtId="164" fontId="3" fillId="8" borderId="34" xfId="0" applyNumberFormat="1" applyFont="1" applyFill="1" applyBorder="1" applyAlignment="1">
      <alignment horizontal="center" vertical="center" wrapText="1"/>
    </xf>
    <xf numFmtId="164" fontId="2" fillId="0" borderId="21" xfId="0" applyNumberFormat="1" applyFont="1" applyFill="1" applyBorder="1" applyAlignment="1">
      <alignment horizontal="center" vertical="center" wrapText="1"/>
    </xf>
    <xf numFmtId="164" fontId="2" fillId="6" borderId="2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3" fillId="9" borderId="2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4" fontId="2" fillId="2" borderId="47" xfId="0" applyNumberFormat="1" applyFont="1" applyFill="1" applyBorder="1" applyAlignment="1">
      <alignment horizontal="right" vertical="center" wrapText="1"/>
    </xf>
    <xf numFmtId="0" fontId="3" fillId="9" borderId="25" xfId="0" applyFont="1" applyFill="1" applyBorder="1" applyAlignment="1">
      <alignment horizontal="left" vertical="top" wrapText="1"/>
    </xf>
    <xf numFmtId="0" fontId="2" fillId="2" borderId="43" xfId="0" applyFont="1" applyFill="1" applyBorder="1" applyAlignment="1">
      <alignment horizontal="center" vertical="top"/>
    </xf>
    <xf numFmtId="0" fontId="2" fillId="2" borderId="44" xfId="0" applyFont="1" applyFill="1" applyBorder="1" applyAlignment="1">
      <alignment horizontal="center" vertical="top"/>
    </xf>
    <xf numFmtId="0" fontId="2" fillId="2" borderId="45" xfId="0" applyFont="1" applyFill="1" applyBorder="1" applyAlignment="1">
      <alignment horizontal="center" vertical="top"/>
    </xf>
    <xf numFmtId="0" fontId="2" fillId="2" borderId="37" xfId="0" applyFont="1" applyFill="1" applyBorder="1" applyAlignment="1" applyProtection="1">
      <alignment horizontal="left" vertical="top" wrapText="1"/>
      <protection locked="0"/>
    </xf>
    <xf numFmtId="0" fontId="2" fillId="2" borderId="38" xfId="0" applyFont="1" applyFill="1" applyBorder="1" applyAlignment="1" applyProtection="1">
      <alignment horizontal="left" vertical="top" wrapText="1"/>
      <protection locked="0"/>
    </xf>
    <xf numFmtId="0" fontId="2" fillId="2" borderId="39" xfId="0" applyFont="1" applyFill="1" applyBorder="1" applyAlignment="1" applyProtection="1">
      <alignment horizontal="left" vertical="top" wrapText="1"/>
      <protection locked="0"/>
    </xf>
    <xf numFmtId="0" fontId="2" fillId="2" borderId="48" xfId="0" applyFont="1" applyFill="1" applyBorder="1" applyAlignment="1" applyProtection="1">
      <alignment horizontal="left" vertical="top" wrapText="1"/>
      <protection locked="0"/>
    </xf>
    <xf numFmtId="0" fontId="2" fillId="2" borderId="49" xfId="0" applyFont="1" applyFill="1" applyBorder="1" applyAlignment="1" applyProtection="1">
      <alignment horizontal="left" vertical="top" wrapText="1"/>
      <protection locked="0"/>
    </xf>
    <xf numFmtId="0" fontId="2" fillId="2" borderId="50" xfId="0" applyFont="1" applyFill="1" applyBorder="1" applyAlignment="1" applyProtection="1">
      <alignment horizontal="left" vertical="top" wrapText="1"/>
      <protection locked="0"/>
    </xf>
    <xf numFmtId="0" fontId="2" fillId="2" borderId="40" xfId="0" applyFont="1" applyFill="1" applyBorder="1" applyAlignment="1" applyProtection="1">
      <alignment horizontal="left" vertical="top"/>
      <protection locked="0"/>
    </xf>
    <xf numFmtId="0" fontId="2" fillId="2" borderId="42" xfId="0" applyFont="1" applyFill="1" applyBorder="1" applyAlignment="1" applyProtection="1">
      <alignment horizontal="left" vertical="top"/>
      <protection locked="0"/>
    </xf>
    <xf numFmtId="0" fontId="2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tabSelected="1" zoomScaleNormal="100" zoomScaleSheetLayoutView="100" workbookViewId="0">
      <selection activeCell="F4" sqref="F4"/>
    </sheetView>
  </sheetViews>
  <sheetFormatPr defaultColWidth="9.33203125" defaultRowHeight="13.2" x14ac:dyDescent="0.25"/>
  <cols>
    <col min="1" max="1" width="9.33203125" style="254"/>
    <col min="2" max="2" width="64.33203125" style="3" customWidth="1"/>
    <col min="3" max="3" width="6.109375" style="254" bestFit="1" customWidth="1"/>
    <col min="4" max="4" width="6.44140625" style="254" bestFit="1" customWidth="1"/>
    <col min="5" max="5" width="17" style="329" customWidth="1"/>
    <col min="6" max="6" width="21.33203125" style="329" customWidth="1"/>
    <col min="7" max="9" width="9.33203125" style="1"/>
    <col min="10" max="10" width="10.44140625" style="1" customWidth="1"/>
    <col min="11" max="16384" width="9.33203125" style="1"/>
  </cols>
  <sheetData>
    <row r="1" spans="1:10" ht="19.2" customHeight="1" x14ac:dyDescent="0.25">
      <c r="A1" s="216" t="s">
        <v>147</v>
      </c>
      <c r="B1" s="212" t="s">
        <v>148</v>
      </c>
      <c r="C1" s="220"/>
      <c r="D1" s="220"/>
      <c r="E1" s="287"/>
      <c r="F1" s="287"/>
    </row>
    <row r="2" spans="1:10" ht="13.8" thickBot="1" x14ac:dyDescent="0.3">
      <c r="A2" s="217"/>
      <c r="B2" s="400"/>
      <c r="C2" s="401"/>
      <c r="D2" s="401"/>
      <c r="E2" s="401"/>
      <c r="F2" s="402"/>
    </row>
    <row r="3" spans="1:10" x14ac:dyDescent="0.25">
      <c r="A3" s="218" t="s">
        <v>149</v>
      </c>
      <c r="B3" s="409"/>
      <c r="C3" s="410"/>
      <c r="D3" s="410"/>
      <c r="E3" s="410"/>
      <c r="F3" s="287"/>
    </row>
    <row r="4" spans="1:10" s="210" customFormat="1" ht="40.200000000000003" thickBot="1" x14ac:dyDescent="0.3">
      <c r="A4" s="219" t="s">
        <v>150</v>
      </c>
      <c r="B4" s="403"/>
      <c r="C4" s="404"/>
      <c r="D4" s="404"/>
      <c r="E4" s="405"/>
      <c r="F4" s="398" t="s">
        <v>151</v>
      </c>
    </row>
    <row r="5" spans="1:10" s="210" customFormat="1" ht="40.200000000000003" thickBot="1" x14ac:dyDescent="0.3">
      <c r="A5" s="219" t="s">
        <v>150</v>
      </c>
      <c r="B5" s="406"/>
      <c r="C5" s="407"/>
      <c r="D5" s="407"/>
      <c r="E5" s="408"/>
      <c r="F5" s="330" t="s">
        <v>152</v>
      </c>
    </row>
    <row r="6" spans="1:10" ht="12.9" customHeight="1" x14ac:dyDescent="0.25">
      <c r="A6" s="220"/>
      <c r="B6" s="211"/>
      <c r="C6" s="255"/>
      <c r="D6" s="255"/>
      <c r="E6" s="288"/>
      <c r="F6" s="287"/>
    </row>
    <row r="7" spans="1:10" ht="13.8" thickBot="1" x14ac:dyDescent="0.3">
      <c r="A7" s="217"/>
      <c r="B7" s="50" t="s">
        <v>0</v>
      </c>
      <c r="C7" s="256" t="s">
        <v>1</v>
      </c>
      <c r="D7" s="256" t="s">
        <v>2</v>
      </c>
      <c r="E7" s="289" t="s">
        <v>3</v>
      </c>
      <c r="F7" s="331" t="s">
        <v>4</v>
      </c>
      <c r="J7" s="5"/>
    </row>
    <row r="8" spans="1:10" ht="12" customHeight="1" thickBot="1" x14ac:dyDescent="0.3">
      <c r="A8" s="221"/>
      <c r="B8" s="75" t="s">
        <v>5</v>
      </c>
      <c r="C8" s="257"/>
      <c r="D8" s="257"/>
      <c r="E8" s="290"/>
      <c r="F8" s="332"/>
    </row>
    <row r="9" spans="1:10" ht="12" customHeight="1" x14ac:dyDescent="0.25">
      <c r="A9" s="222"/>
      <c r="B9" s="48" t="s">
        <v>6</v>
      </c>
      <c r="C9" s="258"/>
      <c r="D9" s="258"/>
      <c r="E9" s="291"/>
      <c r="F9" s="333"/>
    </row>
    <row r="10" spans="1:10" ht="12" customHeight="1" x14ac:dyDescent="0.25">
      <c r="A10" s="223">
        <v>1.1000000000000001</v>
      </c>
      <c r="B10" s="12" t="s">
        <v>7</v>
      </c>
      <c r="C10" s="259" t="s">
        <v>8</v>
      </c>
      <c r="D10" s="259">
        <v>1</v>
      </c>
      <c r="E10" s="292"/>
      <c r="F10" s="326">
        <f>E10*D10</f>
        <v>0</v>
      </c>
    </row>
    <row r="11" spans="1:10" ht="12" customHeight="1" x14ac:dyDescent="0.25">
      <c r="A11" s="223">
        <v>1.2</v>
      </c>
      <c r="B11" s="12" t="s">
        <v>9</v>
      </c>
      <c r="C11" s="259" t="s">
        <v>8</v>
      </c>
      <c r="D11" s="259">
        <v>1</v>
      </c>
      <c r="E11" s="292"/>
      <c r="F11" s="326">
        <f t="shared" ref="F11:F18" si="0">E11*D11</f>
        <v>0</v>
      </c>
    </row>
    <row r="12" spans="1:10" ht="13.5" customHeight="1" x14ac:dyDescent="0.25">
      <c r="A12" s="223">
        <v>1.3</v>
      </c>
      <c r="B12" s="35" t="s">
        <v>10</v>
      </c>
      <c r="C12" s="260" t="s">
        <v>8</v>
      </c>
      <c r="D12" s="372">
        <v>1</v>
      </c>
      <c r="E12" s="292"/>
      <c r="F12" s="326">
        <f t="shared" si="0"/>
        <v>0</v>
      </c>
      <c r="J12" s="22"/>
    </row>
    <row r="13" spans="1:10" ht="12" customHeight="1" x14ac:dyDescent="0.25">
      <c r="A13" s="223">
        <v>1.4</v>
      </c>
      <c r="B13" s="12" t="s">
        <v>11</v>
      </c>
      <c r="C13" s="259" t="s">
        <v>12</v>
      </c>
      <c r="D13" s="259">
        <v>2000</v>
      </c>
      <c r="E13" s="292"/>
      <c r="F13" s="326">
        <f t="shared" si="0"/>
        <v>0</v>
      </c>
      <c r="J13" s="22"/>
    </row>
    <row r="14" spans="1:10" ht="12" customHeight="1" x14ac:dyDescent="0.25">
      <c r="A14" s="223">
        <v>1.5</v>
      </c>
      <c r="B14" s="12" t="s">
        <v>13</v>
      </c>
      <c r="C14" s="259" t="s">
        <v>12</v>
      </c>
      <c r="D14" s="259">
        <v>850</v>
      </c>
      <c r="E14" s="292"/>
      <c r="F14" s="326">
        <f t="shared" si="0"/>
        <v>0</v>
      </c>
    </row>
    <row r="15" spans="1:10" ht="12" customHeight="1" x14ac:dyDescent="0.25">
      <c r="A15" s="223">
        <v>1.6</v>
      </c>
      <c r="B15" s="12" t="s">
        <v>14</v>
      </c>
      <c r="C15" s="259" t="s">
        <v>8</v>
      </c>
      <c r="D15" s="259">
        <v>1</v>
      </c>
      <c r="E15" s="292"/>
      <c r="F15" s="326">
        <f t="shared" si="0"/>
        <v>0</v>
      </c>
      <c r="J15" s="22"/>
    </row>
    <row r="16" spans="1:10" ht="12" customHeight="1" x14ac:dyDescent="0.25">
      <c r="A16" s="223">
        <v>1.7</v>
      </c>
      <c r="B16" s="35" t="s">
        <v>15</v>
      </c>
      <c r="C16" s="259" t="s">
        <v>12</v>
      </c>
      <c r="D16" s="259">
        <v>450</v>
      </c>
      <c r="E16" s="292"/>
      <c r="F16" s="326">
        <f>E16*D16</f>
        <v>0</v>
      </c>
      <c r="J16" s="22"/>
    </row>
    <row r="17" spans="1:10" ht="12" customHeight="1" x14ac:dyDescent="0.25">
      <c r="A17" s="224" t="s">
        <v>16</v>
      </c>
      <c r="B17" s="12" t="s">
        <v>17</v>
      </c>
      <c r="C17" s="259" t="s">
        <v>8</v>
      </c>
      <c r="D17" s="259">
        <v>1</v>
      </c>
      <c r="E17" s="292"/>
      <c r="F17" s="326">
        <f t="shared" si="0"/>
        <v>0</v>
      </c>
    </row>
    <row r="18" spans="1:10" ht="12" customHeight="1" x14ac:dyDescent="0.25">
      <c r="A18" s="224">
        <v>1.9</v>
      </c>
      <c r="B18" s="12" t="s">
        <v>18</v>
      </c>
      <c r="C18" s="259" t="s">
        <v>19</v>
      </c>
      <c r="D18" s="259">
        <v>150</v>
      </c>
      <c r="E18" s="292"/>
      <c r="F18" s="326">
        <f t="shared" si="0"/>
        <v>0</v>
      </c>
    </row>
    <row r="19" spans="1:10" ht="12" customHeight="1" x14ac:dyDescent="0.25">
      <c r="A19" s="224"/>
      <c r="B19" s="23" t="s">
        <v>20</v>
      </c>
      <c r="C19" s="259"/>
      <c r="D19" s="259"/>
      <c r="E19" s="293"/>
      <c r="F19" s="326"/>
    </row>
    <row r="20" spans="1:10" ht="12" customHeight="1" x14ac:dyDescent="0.25">
      <c r="A20" s="223">
        <v>2.1</v>
      </c>
      <c r="B20" s="21" t="s">
        <v>21</v>
      </c>
      <c r="C20" s="261" t="s">
        <v>22</v>
      </c>
      <c r="D20" s="373">
        <v>450</v>
      </c>
      <c r="E20" s="292"/>
      <c r="F20" s="326">
        <f t="shared" ref="F20:F25" si="1">E20*D20</f>
        <v>0</v>
      </c>
      <c r="G20" s="22"/>
      <c r="J20" s="22"/>
    </row>
    <row r="21" spans="1:10" ht="12" customHeight="1" x14ac:dyDescent="0.25">
      <c r="A21" s="223">
        <v>2.2000000000000002</v>
      </c>
      <c r="B21" s="21" t="s">
        <v>23</v>
      </c>
      <c r="C21" s="259" t="s">
        <v>24</v>
      </c>
      <c r="D21" s="374">
        <v>4564</v>
      </c>
      <c r="E21" s="292"/>
      <c r="F21" s="326">
        <f t="shared" si="1"/>
        <v>0</v>
      </c>
      <c r="J21" s="22"/>
    </row>
    <row r="22" spans="1:10" ht="12" customHeight="1" x14ac:dyDescent="0.25">
      <c r="A22" s="223">
        <v>2.2999999999999998</v>
      </c>
      <c r="B22" s="21" t="s">
        <v>25</v>
      </c>
      <c r="C22" s="259" t="s">
        <v>26</v>
      </c>
      <c r="D22" s="374">
        <v>5389</v>
      </c>
      <c r="E22" s="292"/>
      <c r="F22" s="326">
        <f t="shared" si="1"/>
        <v>0</v>
      </c>
      <c r="J22" s="22"/>
    </row>
    <row r="23" spans="1:10" ht="12" customHeight="1" x14ac:dyDescent="0.25">
      <c r="A23" s="223">
        <v>2.4</v>
      </c>
      <c r="B23" s="21" t="s">
        <v>27</v>
      </c>
      <c r="C23" s="259" t="s">
        <v>26</v>
      </c>
      <c r="D23" s="374">
        <v>1045</v>
      </c>
      <c r="E23" s="292"/>
      <c r="F23" s="326">
        <f>E23*D23</f>
        <v>0</v>
      </c>
      <c r="J23" s="22"/>
    </row>
    <row r="24" spans="1:10" ht="12" customHeight="1" x14ac:dyDescent="0.25">
      <c r="A24" s="223">
        <v>2.5</v>
      </c>
      <c r="B24" s="17" t="s">
        <v>28</v>
      </c>
      <c r="C24" s="261" t="s">
        <v>22</v>
      </c>
      <c r="D24" s="374">
        <v>80</v>
      </c>
      <c r="E24" s="292"/>
      <c r="F24" s="326">
        <f>E24*D24</f>
        <v>0</v>
      </c>
    </row>
    <row r="25" spans="1:10" ht="12" customHeight="1" x14ac:dyDescent="0.25">
      <c r="A25" s="223">
        <v>2.6</v>
      </c>
      <c r="B25" s="12" t="s">
        <v>29</v>
      </c>
      <c r="C25" s="259" t="s">
        <v>12</v>
      </c>
      <c r="D25" s="374">
        <v>2942</v>
      </c>
      <c r="E25" s="292"/>
      <c r="F25" s="326">
        <f t="shared" si="1"/>
        <v>0</v>
      </c>
    </row>
    <row r="26" spans="1:10" ht="12" customHeight="1" x14ac:dyDescent="0.25">
      <c r="A26" s="223">
        <v>2.7</v>
      </c>
      <c r="B26" s="12" t="s">
        <v>30</v>
      </c>
      <c r="C26" s="259" t="s">
        <v>12</v>
      </c>
      <c r="D26" s="374">
        <v>88</v>
      </c>
      <c r="E26" s="292"/>
      <c r="F26" s="326">
        <f t="shared" ref="F26:F30" si="2">E26*D26</f>
        <v>0</v>
      </c>
    </row>
    <row r="27" spans="1:10" ht="12" customHeight="1" x14ac:dyDescent="0.25">
      <c r="A27" s="223">
        <v>2.8</v>
      </c>
      <c r="B27" s="20" t="s">
        <v>31</v>
      </c>
      <c r="C27" s="261" t="s">
        <v>26</v>
      </c>
      <c r="D27" s="373">
        <v>75</v>
      </c>
      <c r="E27" s="294"/>
      <c r="F27" s="326">
        <f t="shared" si="2"/>
        <v>0</v>
      </c>
    </row>
    <row r="28" spans="1:10" ht="12" customHeight="1" x14ac:dyDescent="0.25">
      <c r="A28" s="223">
        <v>2.9</v>
      </c>
      <c r="B28" s="20" t="s">
        <v>32</v>
      </c>
      <c r="C28" s="261" t="s">
        <v>26</v>
      </c>
      <c r="D28" s="373">
        <v>252</v>
      </c>
      <c r="E28" s="294"/>
      <c r="F28" s="326">
        <f t="shared" si="2"/>
        <v>0</v>
      </c>
      <c r="J28" s="22"/>
    </row>
    <row r="29" spans="1:10" ht="12" customHeight="1" x14ac:dyDescent="0.25">
      <c r="A29" s="224" t="s">
        <v>33</v>
      </c>
      <c r="B29" s="20" t="s">
        <v>34</v>
      </c>
      <c r="C29" s="261" t="s">
        <v>35</v>
      </c>
      <c r="D29" s="372">
        <v>491</v>
      </c>
      <c r="E29" s="294"/>
      <c r="F29" s="326">
        <f t="shared" si="2"/>
        <v>0</v>
      </c>
      <c r="J29" s="22"/>
    </row>
    <row r="30" spans="1:10" ht="12" customHeight="1" x14ac:dyDescent="0.25">
      <c r="A30" s="224" t="s">
        <v>36</v>
      </c>
      <c r="B30" s="20" t="s">
        <v>37</v>
      </c>
      <c r="C30" s="261" t="s">
        <v>8</v>
      </c>
      <c r="D30" s="375">
        <v>1</v>
      </c>
      <c r="E30" s="294"/>
      <c r="F30" s="326">
        <f t="shared" si="2"/>
        <v>0</v>
      </c>
    </row>
    <row r="31" spans="1:10" ht="12" customHeight="1" x14ac:dyDescent="0.25">
      <c r="A31" s="223"/>
      <c r="B31" s="23" t="s">
        <v>38</v>
      </c>
      <c r="C31" s="261"/>
      <c r="D31" s="375"/>
      <c r="E31" s="295"/>
      <c r="F31" s="326"/>
    </row>
    <row r="32" spans="1:10" ht="12" customHeight="1" x14ac:dyDescent="0.25">
      <c r="A32" s="223">
        <v>3.1</v>
      </c>
      <c r="B32" s="20" t="s">
        <v>39</v>
      </c>
      <c r="C32" s="261" t="s">
        <v>8</v>
      </c>
      <c r="D32" s="373">
        <v>1</v>
      </c>
      <c r="E32" s="294"/>
      <c r="F32" s="326">
        <f t="shared" ref="F32" si="3">E32*D32</f>
        <v>0</v>
      </c>
    </row>
    <row r="33" spans="1:10" ht="12" customHeight="1" x14ac:dyDescent="0.25">
      <c r="A33" s="223">
        <v>3.2</v>
      </c>
      <c r="B33" s="204" t="s">
        <v>40</v>
      </c>
      <c r="C33" s="261" t="s">
        <v>8</v>
      </c>
      <c r="D33" s="372">
        <v>1</v>
      </c>
      <c r="E33" s="292"/>
      <c r="F33" s="326">
        <f>E33*D33</f>
        <v>0</v>
      </c>
    </row>
    <row r="34" spans="1:10" ht="12" customHeight="1" x14ac:dyDescent="0.25">
      <c r="A34" s="223"/>
      <c r="B34" s="23" t="s">
        <v>41</v>
      </c>
      <c r="C34" s="259"/>
      <c r="D34" s="375"/>
      <c r="E34" s="293"/>
      <c r="F34" s="326"/>
      <c r="J34" s="22"/>
    </row>
    <row r="35" spans="1:10" ht="12" customHeight="1" x14ac:dyDescent="0.25">
      <c r="A35" s="223">
        <v>4.0999999999999996</v>
      </c>
      <c r="B35" s="17" t="s">
        <v>42</v>
      </c>
      <c r="C35" s="259" t="s">
        <v>43</v>
      </c>
      <c r="D35" s="373">
        <v>5639</v>
      </c>
      <c r="E35" s="292"/>
      <c r="F35" s="326">
        <f>E35*D35</f>
        <v>0</v>
      </c>
      <c r="J35" s="22"/>
    </row>
    <row r="36" spans="1:10" ht="12" customHeight="1" x14ac:dyDescent="0.25">
      <c r="A36" s="223">
        <v>4.2</v>
      </c>
      <c r="B36" s="12" t="s">
        <v>44</v>
      </c>
      <c r="C36" s="261" t="s">
        <v>12</v>
      </c>
      <c r="D36" s="373">
        <v>5117</v>
      </c>
      <c r="E36" s="292"/>
      <c r="F36" s="326">
        <f>E36*D36</f>
        <v>0</v>
      </c>
      <c r="J36" s="22"/>
    </row>
    <row r="37" spans="1:10" ht="12" customHeight="1" thickBot="1" x14ac:dyDescent="0.3">
      <c r="A37" s="223">
        <v>4.3</v>
      </c>
      <c r="B37" s="17" t="s">
        <v>45</v>
      </c>
      <c r="C37" s="259" t="s">
        <v>46</v>
      </c>
      <c r="D37" s="372">
        <v>10</v>
      </c>
      <c r="E37" s="292"/>
      <c r="F37" s="334">
        <f>E37*D37</f>
        <v>0</v>
      </c>
      <c r="J37" s="22"/>
    </row>
    <row r="38" spans="1:10" s="54" customFormat="1" ht="12" customHeight="1" x14ac:dyDescent="0.25">
      <c r="A38" s="225"/>
      <c r="B38" s="67" t="s">
        <v>47</v>
      </c>
      <c r="C38" s="262"/>
      <c r="D38" s="376"/>
      <c r="E38" s="296"/>
      <c r="F38" s="335">
        <f>SUM(F10:F37)</f>
        <v>0</v>
      </c>
    </row>
    <row r="39" spans="1:10" s="54" customFormat="1" ht="12" customHeight="1" thickBot="1" x14ac:dyDescent="0.3">
      <c r="A39" s="225">
        <v>4.4000000000000004</v>
      </c>
      <c r="B39" s="67" t="s">
        <v>48</v>
      </c>
      <c r="C39" s="262" t="s">
        <v>8</v>
      </c>
      <c r="D39" s="376">
        <v>1</v>
      </c>
      <c r="E39" s="297">
        <f>+F38*0.1</f>
        <v>0</v>
      </c>
      <c r="F39" s="336">
        <f>+D39*E39</f>
        <v>0</v>
      </c>
    </row>
    <row r="40" spans="1:10" s="54" customFormat="1" ht="12" customHeight="1" thickBot="1" x14ac:dyDescent="0.3">
      <c r="A40" s="226"/>
      <c r="B40" s="93" t="s">
        <v>49</v>
      </c>
      <c r="C40" s="263"/>
      <c r="D40" s="377"/>
      <c r="E40" s="298"/>
      <c r="F40" s="337">
        <f>SUM(F38:F39)</f>
        <v>0</v>
      </c>
    </row>
    <row r="41" spans="1:10" ht="12" customHeight="1" thickBot="1" x14ac:dyDescent="0.3">
      <c r="A41" s="227"/>
      <c r="B41" s="213" t="s">
        <v>50</v>
      </c>
      <c r="C41" s="264"/>
      <c r="D41" s="264"/>
      <c r="E41" s="299"/>
      <c r="F41" s="338"/>
    </row>
    <row r="42" spans="1:10" ht="12" customHeight="1" x14ac:dyDescent="0.25">
      <c r="A42" s="222">
        <v>5.0999999999999996</v>
      </c>
      <c r="B42" s="57" t="s">
        <v>51</v>
      </c>
      <c r="C42" s="258" t="s">
        <v>52</v>
      </c>
      <c r="D42" s="378">
        <v>1007</v>
      </c>
      <c r="E42" s="300"/>
      <c r="F42" s="339">
        <f t="shared" ref="F42:F55" si="4">E42*D42</f>
        <v>0</v>
      </c>
      <c r="J42" s="22"/>
    </row>
    <row r="43" spans="1:10" ht="12" customHeight="1" x14ac:dyDescent="0.25">
      <c r="A43" s="222">
        <v>5.2</v>
      </c>
      <c r="B43" s="57" t="s">
        <v>53</v>
      </c>
      <c r="C43" s="258" t="s">
        <v>12</v>
      </c>
      <c r="D43" s="378">
        <v>89</v>
      </c>
      <c r="E43" s="300"/>
      <c r="F43" s="339">
        <f>E43*D43</f>
        <v>0</v>
      </c>
      <c r="J43" s="22"/>
    </row>
    <row r="44" spans="1:10" ht="12" customHeight="1" x14ac:dyDescent="0.25">
      <c r="A44" s="223">
        <v>5.3</v>
      </c>
      <c r="B44" s="12" t="s">
        <v>54</v>
      </c>
      <c r="C44" s="259" t="s">
        <v>52</v>
      </c>
      <c r="D44" s="375">
        <v>154</v>
      </c>
      <c r="E44" s="292"/>
      <c r="F44" s="326">
        <f>E44*D44</f>
        <v>0</v>
      </c>
      <c r="J44" s="22"/>
    </row>
    <row r="45" spans="1:10" ht="12" customHeight="1" x14ac:dyDescent="0.25">
      <c r="A45" s="223">
        <v>5.4</v>
      </c>
      <c r="B45" s="12" t="s">
        <v>55</v>
      </c>
      <c r="C45" s="259" t="s">
        <v>12</v>
      </c>
      <c r="D45" s="375">
        <v>8</v>
      </c>
      <c r="E45" s="292"/>
      <c r="F45" s="326">
        <f t="shared" ref="F45:F46" si="5">E45*D45</f>
        <v>0</v>
      </c>
      <c r="J45" s="22"/>
    </row>
    <row r="46" spans="1:10" ht="12" customHeight="1" x14ac:dyDescent="0.25">
      <c r="A46" s="223">
        <v>5.5</v>
      </c>
      <c r="B46" s="12" t="s">
        <v>56</v>
      </c>
      <c r="C46" s="259" t="s">
        <v>8</v>
      </c>
      <c r="D46" s="375">
        <v>1</v>
      </c>
      <c r="E46" s="292"/>
      <c r="F46" s="326">
        <f t="shared" si="5"/>
        <v>0</v>
      </c>
      <c r="J46" s="22"/>
    </row>
    <row r="47" spans="1:10" ht="12" customHeight="1" x14ac:dyDescent="0.25">
      <c r="A47" s="223">
        <v>5.6</v>
      </c>
      <c r="B47" s="20" t="s">
        <v>57</v>
      </c>
      <c r="C47" s="259" t="s">
        <v>46</v>
      </c>
      <c r="D47" s="375">
        <v>2</v>
      </c>
      <c r="E47" s="292"/>
      <c r="F47" s="326">
        <f t="shared" si="4"/>
        <v>0</v>
      </c>
      <c r="J47" s="22"/>
    </row>
    <row r="48" spans="1:10" ht="12" customHeight="1" x14ac:dyDescent="0.25">
      <c r="A48" s="223">
        <v>5.7</v>
      </c>
      <c r="B48" s="20" t="s">
        <v>58</v>
      </c>
      <c r="C48" s="259" t="s">
        <v>46</v>
      </c>
      <c r="D48" s="375">
        <v>4</v>
      </c>
      <c r="E48" s="292"/>
      <c r="F48" s="326">
        <f t="shared" si="4"/>
        <v>0</v>
      </c>
      <c r="J48" s="22"/>
    </row>
    <row r="49" spans="1:10" ht="13.5" customHeight="1" x14ac:dyDescent="0.25">
      <c r="A49" s="223">
        <v>5.8</v>
      </c>
      <c r="B49" s="20" t="s">
        <v>59</v>
      </c>
      <c r="C49" s="259" t="s">
        <v>46</v>
      </c>
      <c r="D49" s="372">
        <v>1</v>
      </c>
      <c r="E49" s="292"/>
      <c r="F49" s="326">
        <f t="shared" si="4"/>
        <v>0</v>
      </c>
      <c r="J49" s="22"/>
    </row>
    <row r="50" spans="1:10" ht="12" customHeight="1" x14ac:dyDescent="0.25">
      <c r="A50" s="223">
        <v>5.9</v>
      </c>
      <c r="B50" s="8" t="s">
        <v>60</v>
      </c>
      <c r="C50" s="259" t="s">
        <v>52</v>
      </c>
      <c r="D50" s="372">
        <v>1069</v>
      </c>
      <c r="E50" s="292"/>
      <c r="F50" s="326">
        <f t="shared" si="4"/>
        <v>0</v>
      </c>
      <c r="J50" s="22"/>
    </row>
    <row r="51" spans="1:10" ht="12" customHeight="1" x14ac:dyDescent="0.25">
      <c r="A51" s="228">
        <v>5.0999999999999996</v>
      </c>
      <c r="B51" s="8" t="s">
        <v>61</v>
      </c>
      <c r="C51" s="259" t="s">
        <v>12</v>
      </c>
      <c r="D51" s="372">
        <v>95</v>
      </c>
      <c r="E51" s="292"/>
      <c r="F51" s="326">
        <f t="shared" si="4"/>
        <v>0</v>
      </c>
      <c r="J51" s="22"/>
    </row>
    <row r="52" spans="1:10" ht="12" customHeight="1" x14ac:dyDescent="0.25">
      <c r="A52" s="229">
        <v>5.1100000000000003</v>
      </c>
      <c r="B52" s="8" t="s">
        <v>62</v>
      </c>
      <c r="C52" s="259" t="s">
        <v>46</v>
      </c>
      <c r="D52" s="372">
        <v>7</v>
      </c>
      <c r="E52" s="292"/>
      <c r="F52" s="326">
        <f t="shared" si="4"/>
        <v>0</v>
      </c>
      <c r="J52" s="22"/>
    </row>
    <row r="53" spans="1:10" ht="12.75" customHeight="1" x14ac:dyDescent="0.25">
      <c r="A53" s="229">
        <v>5.12</v>
      </c>
      <c r="B53" s="17" t="s">
        <v>63</v>
      </c>
      <c r="C53" s="259" t="s">
        <v>64</v>
      </c>
      <c r="D53" s="372">
        <v>1</v>
      </c>
      <c r="E53" s="292"/>
      <c r="F53" s="340">
        <f t="shared" si="4"/>
        <v>0</v>
      </c>
      <c r="J53" s="22"/>
    </row>
    <row r="54" spans="1:10" ht="12.75" customHeight="1" x14ac:dyDescent="0.25">
      <c r="A54" s="229">
        <v>5.13</v>
      </c>
      <c r="B54" s="17" t="s">
        <v>65</v>
      </c>
      <c r="C54" s="259" t="s">
        <v>64</v>
      </c>
      <c r="D54" s="372">
        <v>1</v>
      </c>
      <c r="E54" s="292"/>
      <c r="F54" s="340">
        <f t="shared" si="4"/>
        <v>0</v>
      </c>
      <c r="J54" s="22"/>
    </row>
    <row r="55" spans="1:10" ht="12" customHeight="1" thickBot="1" x14ac:dyDescent="0.3">
      <c r="A55" s="229">
        <v>5.14</v>
      </c>
      <c r="B55" s="17" t="s">
        <v>66</v>
      </c>
      <c r="C55" s="259" t="s">
        <v>8</v>
      </c>
      <c r="D55" s="375">
        <v>1</v>
      </c>
      <c r="E55" s="292"/>
      <c r="F55" s="334">
        <f t="shared" si="4"/>
        <v>0</v>
      </c>
    </row>
    <row r="56" spans="1:10" s="54" customFormat="1" ht="12" customHeight="1" x14ac:dyDescent="0.25">
      <c r="A56" s="230"/>
      <c r="B56" s="214" t="s">
        <v>67</v>
      </c>
      <c r="C56" s="265"/>
      <c r="D56" s="379"/>
      <c r="E56" s="301"/>
      <c r="F56" s="341">
        <f>SUM(F42:F55)</f>
        <v>0</v>
      </c>
    </row>
    <row r="57" spans="1:10" s="54" customFormat="1" ht="12" customHeight="1" thickBot="1" x14ac:dyDescent="0.3">
      <c r="A57" s="231" t="s">
        <v>68</v>
      </c>
      <c r="B57" s="214" t="s">
        <v>69</v>
      </c>
      <c r="C57" s="265" t="s">
        <v>8</v>
      </c>
      <c r="D57" s="379">
        <v>1</v>
      </c>
      <c r="E57" s="302">
        <f>+F56*0.1</f>
        <v>0</v>
      </c>
      <c r="F57" s="342">
        <f>+D57*E57</f>
        <v>0</v>
      </c>
    </row>
    <row r="58" spans="1:10" s="54" customFormat="1" ht="12" customHeight="1" thickBot="1" x14ac:dyDescent="0.3">
      <c r="A58" s="232"/>
      <c r="B58" s="215" t="s">
        <v>70</v>
      </c>
      <c r="C58" s="266"/>
      <c r="D58" s="380"/>
      <c r="E58" s="303"/>
      <c r="F58" s="343">
        <f>SUM(F56:F57)</f>
        <v>0</v>
      </c>
    </row>
    <row r="59" spans="1:10" ht="12" customHeight="1" thickBot="1" x14ac:dyDescent="0.3">
      <c r="A59" s="233"/>
      <c r="B59" s="82" t="s">
        <v>71</v>
      </c>
      <c r="C59" s="267"/>
      <c r="D59" s="381"/>
      <c r="E59" s="304"/>
      <c r="F59" s="344"/>
    </row>
    <row r="60" spans="1:10" ht="12" customHeight="1" thickBot="1" x14ac:dyDescent="0.3">
      <c r="A60" s="234"/>
      <c r="B60" s="98" t="s">
        <v>72</v>
      </c>
      <c r="C60" s="268"/>
      <c r="D60" s="268"/>
      <c r="E60" s="305"/>
      <c r="F60" s="345"/>
    </row>
    <row r="61" spans="1:10" ht="12" customHeight="1" x14ac:dyDescent="0.25">
      <c r="A61" s="222">
        <v>6.1</v>
      </c>
      <c r="B61" s="28" t="s">
        <v>73</v>
      </c>
      <c r="C61" s="258" t="s">
        <v>12</v>
      </c>
      <c r="D61" s="258">
        <v>695</v>
      </c>
      <c r="E61" s="306"/>
      <c r="F61" s="339">
        <f>E61*D61</f>
        <v>0</v>
      </c>
    </row>
    <row r="62" spans="1:10" ht="12" customHeight="1" x14ac:dyDescent="0.25">
      <c r="A62" s="223">
        <v>6.2</v>
      </c>
      <c r="B62" s="17" t="s">
        <v>74</v>
      </c>
      <c r="C62" s="259" t="s">
        <v>46</v>
      </c>
      <c r="D62" s="375">
        <v>3</v>
      </c>
      <c r="E62" s="307"/>
      <c r="F62" s="326">
        <f>E62*D62</f>
        <v>0</v>
      </c>
    </row>
    <row r="63" spans="1:10" ht="12" customHeight="1" x14ac:dyDescent="0.25">
      <c r="A63" s="223">
        <v>6.3</v>
      </c>
      <c r="B63" s="17" t="s">
        <v>75</v>
      </c>
      <c r="C63" s="259" t="s">
        <v>46</v>
      </c>
      <c r="D63" s="375">
        <v>4</v>
      </c>
      <c r="E63" s="307"/>
      <c r="F63" s="326">
        <f>E63*D63</f>
        <v>0</v>
      </c>
      <c r="J63" s="22"/>
    </row>
    <row r="64" spans="1:10" ht="12" customHeight="1" x14ac:dyDescent="0.25">
      <c r="A64" s="223">
        <v>6.4</v>
      </c>
      <c r="B64" s="17" t="s">
        <v>76</v>
      </c>
      <c r="C64" s="259" t="s">
        <v>64</v>
      </c>
      <c r="D64" s="375">
        <v>4</v>
      </c>
      <c r="E64" s="307"/>
      <c r="F64" s="346">
        <f>E64*D64</f>
        <v>0</v>
      </c>
      <c r="J64" s="22"/>
    </row>
    <row r="65" spans="1:10" ht="12" customHeight="1" thickBot="1" x14ac:dyDescent="0.3">
      <c r="A65" s="223">
        <v>6.5</v>
      </c>
      <c r="B65" s="17" t="s">
        <v>77</v>
      </c>
      <c r="C65" s="259" t="s">
        <v>8</v>
      </c>
      <c r="D65" s="375">
        <v>1</v>
      </c>
      <c r="E65" s="307"/>
      <c r="F65" s="347">
        <f>E65*D65</f>
        <v>0</v>
      </c>
      <c r="J65" s="22"/>
    </row>
    <row r="66" spans="1:10" s="54" customFormat="1" ht="12" customHeight="1" x14ac:dyDescent="0.25">
      <c r="A66" s="235"/>
      <c r="B66" s="148" t="s">
        <v>78</v>
      </c>
      <c r="C66" s="269"/>
      <c r="D66" s="382"/>
      <c r="E66" s="308"/>
      <c r="F66" s="348">
        <f>SUM(F61:F65)</f>
        <v>0</v>
      </c>
    </row>
    <row r="67" spans="1:10" s="54" customFormat="1" ht="12" customHeight="1" thickBot="1" x14ac:dyDescent="0.3">
      <c r="A67" s="236" t="s">
        <v>79</v>
      </c>
      <c r="B67" s="148" t="s">
        <v>80</v>
      </c>
      <c r="C67" s="269" t="s">
        <v>8</v>
      </c>
      <c r="D67" s="382">
        <v>1</v>
      </c>
      <c r="E67" s="308">
        <f>+F66*0.1</f>
        <v>0</v>
      </c>
      <c r="F67" s="309">
        <f>+D67*E67</f>
        <v>0</v>
      </c>
    </row>
    <row r="68" spans="1:10" s="54" customFormat="1" ht="12" customHeight="1" thickBot="1" x14ac:dyDescent="0.3">
      <c r="A68" s="237"/>
      <c r="B68" s="155" t="s">
        <v>81</v>
      </c>
      <c r="C68" s="270"/>
      <c r="D68" s="383"/>
      <c r="E68" s="309"/>
      <c r="F68" s="349">
        <f>SUM(F66:F67)</f>
        <v>0</v>
      </c>
    </row>
    <row r="69" spans="1:10" ht="12" customHeight="1" thickBot="1" x14ac:dyDescent="0.3">
      <c r="A69" s="238"/>
      <c r="B69" s="207" t="s">
        <v>82</v>
      </c>
      <c r="C69" s="271"/>
      <c r="D69" s="384"/>
      <c r="E69" s="310"/>
      <c r="F69" s="350"/>
      <c r="J69" s="22"/>
    </row>
    <row r="70" spans="1:10" ht="12" customHeight="1" x14ac:dyDescent="0.25">
      <c r="A70" s="239">
        <v>7.1</v>
      </c>
      <c r="B70" s="206" t="s">
        <v>83</v>
      </c>
      <c r="C70" s="272" t="s">
        <v>8</v>
      </c>
      <c r="D70" s="385">
        <v>1</v>
      </c>
      <c r="E70" s="306"/>
      <c r="F70" s="351">
        <f t="shared" ref="F70:F79" si="6">E70*D70</f>
        <v>0</v>
      </c>
      <c r="J70" s="22"/>
    </row>
    <row r="71" spans="1:10" ht="12" customHeight="1" x14ac:dyDescent="0.25">
      <c r="A71" s="240">
        <v>7.2</v>
      </c>
      <c r="B71" s="106" t="s">
        <v>84</v>
      </c>
      <c r="C71" s="273" t="s">
        <v>8</v>
      </c>
      <c r="D71" s="386">
        <v>1</v>
      </c>
      <c r="E71" s="307"/>
      <c r="F71" s="352">
        <f t="shared" si="6"/>
        <v>0</v>
      </c>
      <c r="J71" s="22"/>
    </row>
    <row r="72" spans="1:10" ht="12" customHeight="1" x14ac:dyDescent="0.25">
      <c r="A72" s="240">
        <v>7.3</v>
      </c>
      <c r="B72" s="106" t="s">
        <v>85</v>
      </c>
      <c r="C72" s="274" t="s">
        <v>8</v>
      </c>
      <c r="D72" s="386">
        <v>1</v>
      </c>
      <c r="E72" s="311"/>
      <c r="F72" s="352">
        <f t="shared" si="6"/>
        <v>0</v>
      </c>
      <c r="J72" s="22"/>
    </row>
    <row r="73" spans="1:10" ht="12" customHeight="1" x14ac:dyDescent="0.25">
      <c r="A73" s="240">
        <v>7.4</v>
      </c>
      <c r="B73" s="106" t="s">
        <v>86</v>
      </c>
      <c r="C73" s="275" t="s">
        <v>64</v>
      </c>
      <c r="D73" s="386">
        <v>2</v>
      </c>
      <c r="E73" s="311"/>
      <c r="F73" s="352">
        <f t="shared" si="6"/>
        <v>0</v>
      </c>
      <c r="J73" s="22"/>
    </row>
    <row r="74" spans="1:10" ht="12" customHeight="1" x14ac:dyDescent="0.25">
      <c r="A74" s="240">
        <v>7.5</v>
      </c>
      <c r="B74" s="106" t="s">
        <v>143</v>
      </c>
      <c r="C74" s="275" t="s">
        <v>64</v>
      </c>
      <c r="D74" s="386">
        <v>2</v>
      </c>
      <c r="E74" s="311"/>
      <c r="F74" s="353">
        <f t="shared" si="6"/>
        <v>0</v>
      </c>
      <c r="J74" s="22"/>
    </row>
    <row r="75" spans="1:10" ht="12" customHeight="1" x14ac:dyDescent="0.25">
      <c r="A75" s="240">
        <v>7.6</v>
      </c>
      <c r="B75" s="106" t="s">
        <v>144</v>
      </c>
      <c r="C75" s="275" t="s">
        <v>64</v>
      </c>
      <c r="D75" s="386">
        <v>8</v>
      </c>
      <c r="E75" s="311"/>
      <c r="F75" s="353">
        <f t="shared" si="6"/>
        <v>0</v>
      </c>
      <c r="J75" s="22"/>
    </row>
    <row r="76" spans="1:10" ht="12" customHeight="1" x14ac:dyDescent="0.25">
      <c r="A76" s="240">
        <v>7.7</v>
      </c>
      <c r="B76" s="106" t="s">
        <v>145</v>
      </c>
      <c r="C76" s="275" t="s">
        <v>64</v>
      </c>
      <c r="D76" s="386">
        <v>8</v>
      </c>
      <c r="E76" s="311"/>
      <c r="F76" s="353">
        <f t="shared" si="6"/>
        <v>0</v>
      </c>
      <c r="J76" s="22"/>
    </row>
    <row r="77" spans="1:10" ht="12" customHeight="1" x14ac:dyDescent="0.25">
      <c r="A77" s="240">
        <v>7.8</v>
      </c>
      <c r="B77" s="106" t="s">
        <v>146</v>
      </c>
      <c r="C77" s="275" t="s">
        <v>64</v>
      </c>
      <c r="D77" s="386">
        <v>2</v>
      </c>
      <c r="E77" s="311"/>
      <c r="F77" s="353">
        <f t="shared" si="6"/>
        <v>0</v>
      </c>
      <c r="J77" s="22"/>
    </row>
    <row r="78" spans="1:10" ht="12" customHeight="1" x14ac:dyDescent="0.25">
      <c r="A78" s="240">
        <v>7.9</v>
      </c>
      <c r="B78" s="106" t="s">
        <v>87</v>
      </c>
      <c r="C78" s="275" t="s">
        <v>8</v>
      </c>
      <c r="D78" s="386">
        <v>1</v>
      </c>
      <c r="E78" s="311"/>
      <c r="F78" s="353">
        <f t="shared" si="6"/>
        <v>0</v>
      </c>
      <c r="J78" s="22"/>
    </row>
    <row r="79" spans="1:10" ht="12" customHeight="1" thickBot="1" x14ac:dyDescent="0.3">
      <c r="A79" s="241">
        <v>7.1</v>
      </c>
      <c r="B79" s="106" t="s">
        <v>88</v>
      </c>
      <c r="C79" s="275" t="s">
        <v>64</v>
      </c>
      <c r="D79" s="386">
        <v>4</v>
      </c>
      <c r="E79" s="311"/>
      <c r="F79" s="347">
        <f t="shared" si="6"/>
        <v>0</v>
      </c>
      <c r="J79" s="22"/>
    </row>
    <row r="80" spans="1:10" s="54" customFormat="1" ht="12" customHeight="1" x14ac:dyDescent="0.25">
      <c r="A80" s="242"/>
      <c r="B80" s="108" t="s">
        <v>89</v>
      </c>
      <c r="C80" s="276"/>
      <c r="D80" s="387"/>
      <c r="E80" s="312"/>
      <c r="F80" s="354">
        <f>SUM(F70:F79)</f>
        <v>0</v>
      </c>
    </row>
    <row r="81" spans="1:10" s="54" customFormat="1" ht="12" customHeight="1" thickBot="1" x14ac:dyDescent="0.3">
      <c r="A81" s="243">
        <v>7.7</v>
      </c>
      <c r="B81" s="108" t="s">
        <v>90</v>
      </c>
      <c r="C81" s="277" t="s">
        <v>8</v>
      </c>
      <c r="D81" s="388">
        <v>1</v>
      </c>
      <c r="E81" s="313">
        <f>+F80*0.1</f>
        <v>0</v>
      </c>
      <c r="F81" s="355">
        <f>+D81*E81</f>
        <v>0</v>
      </c>
    </row>
    <row r="82" spans="1:10" s="54" customFormat="1" ht="12" customHeight="1" thickBot="1" x14ac:dyDescent="0.3">
      <c r="A82" s="244"/>
      <c r="B82" s="209" t="s">
        <v>91</v>
      </c>
      <c r="C82" s="278"/>
      <c r="D82" s="389"/>
      <c r="E82" s="314"/>
      <c r="F82" s="356">
        <f>SUM(F80:F81)</f>
        <v>0</v>
      </c>
    </row>
    <row r="83" spans="1:10" s="109" customFormat="1" ht="6" customHeight="1" thickBot="1" x14ac:dyDescent="0.3">
      <c r="A83" s="245"/>
      <c r="B83" s="208"/>
      <c r="C83" s="279"/>
      <c r="D83" s="390"/>
      <c r="E83" s="315"/>
      <c r="F83" s="357"/>
      <c r="J83" s="110"/>
    </row>
    <row r="84" spans="1:10" ht="12" customHeight="1" x14ac:dyDescent="0.25">
      <c r="A84" s="246"/>
      <c r="B84" s="205" t="s">
        <v>92</v>
      </c>
      <c r="C84" s="280"/>
      <c r="D84" s="391"/>
      <c r="E84" s="316"/>
      <c r="F84" s="358">
        <f>+F66+F80</f>
        <v>0</v>
      </c>
      <c r="J84" s="22"/>
    </row>
    <row r="85" spans="1:10" ht="12" customHeight="1" thickBot="1" x14ac:dyDescent="0.3">
      <c r="A85" s="246"/>
      <c r="B85" s="205" t="s">
        <v>93</v>
      </c>
      <c r="C85" s="280"/>
      <c r="D85" s="391"/>
      <c r="E85" s="316"/>
      <c r="F85" s="359">
        <f>+F67+F81</f>
        <v>0</v>
      </c>
      <c r="J85" s="22"/>
    </row>
    <row r="86" spans="1:10" ht="12" customHeight="1" thickBot="1" x14ac:dyDescent="0.3">
      <c r="A86" s="246"/>
      <c r="B86" s="205" t="s">
        <v>94</v>
      </c>
      <c r="C86" s="280"/>
      <c r="D86" s="391"/>
      <c r="E86" s="316"/>
      <c r="F86" s="360">
        <f>+F68+F82</f>
        <v>0</v>
      </c>
      <c r="J86" s="22"/>
    </row>
    <row r="87" spans="1:10" s="109" customFormat="1" ht="3.75" customHeight="1" thickTop="1" thickBot="1" x14ac:dyDescent="0.3">
      <c r="A87" s="247"/>
      <c r="B87" s="182"/>
      <c r="C87" s="281"/>
      <c r="D87" s="392"/>
      <c r="E87" s="317"/>
      <c r="F87" s="361"/>
      <c r="J87" s="110"/>
    </row>
    <row r="88" spans="1:10" ht="12" customHeight="1" thickBot="1" x14ac:dyDescent="0.3">
      <c r="A88" s="248"/>
      <c r="B88" s="399" t="s">
        <v>95</v>
      </c>
      <c r="C88" s="399"/>
      <c r="D88" s="399"/>
      <c r="E88" s="318"/>
      <c r="F88" s="362"/>
    </row>
    <row r="89" spans="1:10" ht="12" customHeight="1" x14ac:dyDescent="0.25">
      <c r="A89" s="249">
        <v>8.1</v>
      </c>
      <c r="B89" s="188" t="s">
        <v>96</v>
      </c>
      <c r="C89" s="255" t="s">
        <v>52</v>
      </c>
      <c r="D89" s="393">
        <v>1100</v>
      </c>
      <c r="E89" s="319"/>
      <c r="F89" s="363">
        <f>E89*D89</f>
        <v>0</v>
      </c>
    </row>
    <row r="90" spans="1:10" ht="12" customHeight="1" thickBot="1" x14ac:dyDescent="0.3">
      <c r="A90" s="220">
        <v>8.1999999999999993</v>
      </c>
      <c r="B90" s="128" t="s">
        <v>97</v>
      </c>
      <c r="C90" s="282" t="s">
        <v>46</v>
      </c>
      <c r="D90" s="394">
        <v>6</v>
      </c>
      <c r="E90" s="320"/>
      <c r="F90" s="364">
        <f>E90*D90</f>
        <v>0</v>
      </c>
    </row>
    <row r="91" spans="1:10" s="54" customFormat="1" ht="12" customHeight="1" x14ac:dyDescent="0.25">
      <c r="A91" s="250"/>
      <c r="B91" s="172" t="s">
        <v>98</v>
      </c>
      <c r="C91" s="283"/>
      <c r="D91" s="283"/>
      <c r="E91" s="321"/>
      <c r="F91" s="365">
        <f>SUM(F89:F90)</f>
        <v>0</v>
      </c>
    </row>
    <row r="92" spans="1:10" s="54" customFormat="1" ht="12" customHeight="1" thickBot="1" x14ac:dyDescent="0.3">
      <c r="A92" s="251" t="s">
        <v>99</v>
      </c>
      <c r="B92" s="172" t="s">
        <v>100</v>
      </c>
      <c r="C92" s="284" t="s">
        <v>8</v>
      </c>
      <c r="D92" s="395">
        <v>1</v>
      </c>
      <c r="E92" s="322">
        <f>+F91*0.1</f>
        <v>0</v>
      </c>
      <c r="F92" s="366">
        <f>+D92*E92</f>
        <v>0</v>
      </c>
    </row>
    <row r="93" spans="1:10" s="54" customFormat="1" ht="12" customHeight="1" thickBot="1" x14ac:dyDescent="0.3">
      <c r="A93" s="252"/>
      <c r="B93" s="196" t="s">
        <v>101</v>
      </c>
      <c r="C93" s="285"/>
      <c r="D93" s="285"/>
      <c r="E93" s="323"/>
      <c r="F93" s="367">
        <f>SUM(F91:F92)</f>
        <v>0</v>
      </c>
    </row>
    <row r="94" spans="1:10" ht="7.5" customHeight="1" thickTop="1" thickBot="1" x14ac:dyDescent="0.3">
      <c r="A94" s="222"/>
      <c r="B94" s="126"/>
      <c r="C94" s="258"/>
      <c r="D94" s="396"/>
      <c r="E94" s="324"/>
      <c r="F94" s="368"/>
    </row>
    <row r="95" spans="1:10" s="54" customFormat="1" x14ac:dyDescent="0.25">
      <c r="A95" s="253"/>
      <c r="B95" s="13" t="s">
        <v>102</v>
      </c>
      <c r="C95" s="286"/>
      <c r="D95" s="397"/>
      <c r="E95" s="325"/>
      <c r="F95" s="369">
        <f>+F38+F56+F84+F91</f>
        <v>0</v>
      </c>
    </row>
    <row r="96" spans="1:10" s="54" customFormat="1" ht="12" customHeight="1" thickBot="1" x14ac:dyDescent="0.3">
      <c r="A96" s="253"/>
      <c r="B96" s="13" t="s">
        <v>103</v>
      </c>
      <c r="C96" s="286"/>
      <c r="D96" s="397"/>
      <c r="E96" s="325"/>
      <c r="F96" s="370">
        <f>+F39+F57+F85+F92</f>
        <v>0</v>
      </c>
    </row>
    <row r="97" spans="1:6" s="54" customFormat="1" ht="12" customHeight="1" thickBot="1" x14ac:dyDescent="0.3">
      <c r="A97" s="253"/>
      <c r="B97" s="13" t="s">
        <v>104</v>
      </c>
      <c r="C97" s="286"/>
      <c r="D97" s="397"/>
      <c r="E97" s="325"/>
      <c r="F97" s="371">
        <f>+F40+F58+F86+F93</f>
        <v>0</v>
      </c>
    </row>
    <row r="98" spans="1:6" ht="5.25" customHeight="1" thickTop="1" thickBot="1" x14ac:dyDescent="0.3">
      <c r="A98" s="223"/>
      <c r="B98" s="13"/>
      <c r="C98" s="259"/>
      <c r="D98" s="260"/>
      <c r="E98" s="326"/>
      <c r="F98" s="368"/>
    </row>
    <row r="99" spans="1:6" ht="12" customHeight="1" thickBot="1" x14ac:dyDescent="0.3">
      <c r="A99" s="223"/>
      <c r="B99" s="13" t="s">
        <v>105</v>
      </c>
      <c r="C99" s="259"/>
      <c r="D99" s="260"/>
      <c r="E99" s="327"/>
      <c r="F99" s="371">
        <f>SUM(F95:F96)</f>
        <v>0</v>
      </c>
    </row>
    <row r="100" spans="1:6" ht="13.8" thickTop="1" x14ac:dyDescent="0.25">
      <c r="E100" s="328"/>
      <c r="F100" s="328"/>
    </row>
    <row r="101" spans="1:6" x14ac:dyDescent="0.25">
      <c r="E101" s="328"/>
      <c r="F101" s="328"/>
    </row>
    <row r="102" spans="1:6" x14ac:dyDescent="0.25">
      <c r="E102" s="328"/>
      <c r="F102" s="328"/>
    </row>
    <row r="103" spans="1:6" x14ac:dyDescent="0.25">
      <c r="E103" s="328"/>
      <c r="F103" s="328"/>
    </row>
    <row r="104" spans="1:6" x14ac:dyDescent="0.25">
      <c r="E104" s="328"/>
      <c r="F104" s="328"/>
    </row>
    <row r="105" spans="1:6" x14ac:dyDescent="0.25">
      <c r="E105" s="328"/>
      <c r="F105" s="328"/>
    </row>
    <row r="106" spans="1:6" x14ac:dyDescent="0.25">
      <c r="E106" s="328"/>
      <c r="F106" s="328"/>
    </row>
    <row r="107" spans="1:6" x14ac:dyDescent="0.25">
      <c r="E107" s="328"/>
      <c r="F107" s="328"/>
    </row>
    <row r="108" spans="1:6" x14ac:dyDescent="0.25">
      <c r="E108" s="328"/>
      <c r="F108" s="328"/>
    </row>
  </sheetData>
  <sheetProtection algorithmName="SHA-512" hashValue="WKBIdY87eIjSDIxNB/JPrj53b9WLZqNgInmFAQAIlkWWEhrr2BaNfajnklcvCFuUKymfPwcd/N1eGRYgwaIENw==" saltValue="0+4yYdqBT1JYLQN+nluwHw==" spinCount="100000" sheet="1" objects="1" scenarios="1"/>
  <mergeCells count="5">
    <mergeCell ref="B88:D88"/>
    <mergeCell ref="B2:F2"/>
    <mergeCell ref="B4:E4"/>
    <mergeCell ref="B5:E5"/>
    <mergeCell ref="B3:E3"/>
  </mergeCells>
  <pageMargins left="0.7" right="0.7" top="0.75" bottom="0.75" header="0.3" footer="0.3"/>
  <pageSetup scale="76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3"/>
  <sheetViews>
    <sheetView view="pageBreakPreview" topLeftCell="A56" zoomScaleNormal="100" zoomScaleSheetLayoutView="100" workbookViewId="0">
      <selection activeCell="J93" sqref="J93"/>
    </sheetView>
  </sheetViews>
  <sheetFormatPr defaultColWidth="9.33203125" defaultRowHeight="13.2" x14ac:dyDescent="0.25"/>
  <cols>
    <col min="1" max="1" width="9.33203125" style="5"/>
    <col min="2" max="2" width="64.33203125" style="3" customWidth="1"/>
    <col min="3" max="3" width="7.77734375" style="3" customWidth="1"/>
    <col min="4" max="4" width="8.109375" style="4" customWidth="1"/>
    <col min="5" max="5" width="17" style="2" customWidth="1"/>
    <col min="6" max="6" width="21.33203125" style="2" customWidth="1"/>
    <col min="7" max="9" width="9.33203125" style="1"/>
    <col min="10" max="10" width="10.44140625" style="1" customWidth="1"/>
    <col min="11" max="16384" width="9.33203125" style="1"/>
  </cols>
  <sheetData>
    <row r="1" spans="1:10" ht="12.9" customHeight="1" x14ac:dyDescent="0.25">
      <c r="B1" s="411"/>
      <c r="C1" s="411"/>
      <c r="D1" s="411"/>
      <c r="E1" s="33"/>
    </row>
    <row r="2" spans="1:10" ht="13.8" thickBot="1" x14ac:dyDescent="0.3">
      <c r="A2" s="49"/>
      <c r="B2" s="50" t="s">
        <v>0</v>
      </c>
      <c r="C2" s="51" t="s">
        <v>1</v>
      </c>
      <c r="D2" s="52" t="s">
        <v>2</v>
      </c>
      <c r="E2" s="104" t="s">
        <v>3</v>
      </c>
      <c r="F2" s="105" t="s">
        <v>4</v>
      </c>
      <c r="J2" s="5"/>
    </row>
    <row r="3" spans="1:10" ht="12" customHeight="1" thickBot="1" x14ac:dyDescent="0.3">
      <c r="A3" s="74"/>
      <c r="B3" s="75" t="s">
        <v>5</v>
      </c>
      <c r="C3" s="76"/>
      <c r="D3" s="77"/>
      <c r="E3" s="78"/>
      <c r="F3" s="79"/>
    </row>
    <row r="4" spans="1:10" ht="12" customHeight="1" x14ac:dyDescent="0.25">
      <c r="A4" s="30"/>
      <c r="B4" s="48" t="s">
        <v>6</v>
      </c>
      <c r="C4" s="28"/>
      <c r="D4" s="29"/>
      <c r="E4" s="27"/>
      <c r="F4" s="26"/>
    </row>
    <row r="5" spans="1:10" ht="12" customHeight="1" x14ac:dyDescent="0.25">
      <c r="A5" s="10">
        <v>1.1000000000000001</v>
      </c>
      <c r="B5" s="12" t="s">
        <v>7</v>
      </c>
      <c r="C5" s="12" t="s">
        <v>8</v>
      </c>
      <c r="D5" s="15">
        <v>1</v>
      </c>
      <c r="E5" s="7">
        <v>55000</v>
      </c>
      <c r="F5" s="6">
        <f t="shared" ref="F5:F15" si="0">E5*D5</f>
        <v>55000</v>
      </c>
    </row>
    <row r="6" spans="1:10" ht="12" customHeight="1" x14ac:dyDescent="0.25">
      <c r="A6" s="10">
        <v>1.2</v>
      </c>
      <c r="B6" s="12" t="s">
        <v>9</v>
      </c>
      <c r="C6" s="12" t="s">
        <v>8</v>
      </c>
      <c r="D6" s="15">
        <v>1</v>
      </c>
      <c r="E6" s="7">
        <v>33000</v>
      </c>
      <c r="F6" s="6">
        <f t="shared" si="0"/>
        <v>33000</v>
      </c>
    </row>
    <row r="7" spans="1:10" ht="13.5" customHeight="1" x14ac:dyDescent="0.25">
      <c r="A7" s="10">
        <v>1.3</v>
      </c>
      <c r="B7" s="35" t="s">
        <v>10</v>
      </c>
      <c r="C7" s="8" t="s">
        <v>8</v>
      </c>
      <c r="D7" s="19">
        <v>1</v>
      </c>
      <c r="E7" s="7">
        <v>175000</v>
      </c>
      <c r="F7" s="6">
        <f t="shared" si="0"/>
        <v>175000</v>
      </c>
      <c r="J7" s="22"/>
    </row>
    <row r="8" spans="1:10" ht="12" customHeight="1" x14ac:dyDescent="0.25">
      <c r="A8" s="10">
        <v>1.4</v>
      </c>
      <c r="B8" s="12" t="s">
        <v>106</v>
      </c>
      <c r="C8" s="12" t="s">
        <v>8</v>
      </c>
      <c r="D8" s="15">
        <v>1</v>
      </c>
      <c r="E8" s="7">
        <v>22000</v>
      </c>
      <c r="F8" s="6">
        <f t="shared" si="0"/>
        <v>22000</v>
      </c>
      <c r="J8" s="22"/>
    </row>
    <row r="9" spans="1:10" ht="12" customHeight="1" x14ac:dyDescent="0.25">
      <c r="A9" s="10">
        <v>1.5</v>
      </c>
      <c r="B9" s="12" t="s">
        <v>107</v>
      </c>
      <c r="C9" s="12" t="s">
        <v>8</v>
      </c>
      <c r="D9" s="15">
        <v>1</v>
      </c>
      <c r="E9" s="7">
        <v>15000</v>
      </c>
      <c r="F9" s="6">
        <f t="shared" si="0"/>
        <v>15000</v>
      </c>
    </row>
    <row r="10" spans="1:10" ht="12" customHeight="1" x14ac:dyDescent="0.25">
      <c r="A10" s="10">
        <v>1.6</v>
      </c>
      <c r="B10" s="12" t="s">
        <v>14</v>
      </c>
      <c r="C10" s="12" t="s">
        <v>8</v>
      </c>
      <c r="D10" s="15">
        <v>1</v>
      </c>
      <c r="E10" s="7">
        <v>12000</v>
      </c>
      <c r="F10" s="6">
        <f t="shared" si="0"/>
        <v>12000</v>
      </c>
      <c r="J10" s="22"/>
    </row>
    <row r="11" spans="1:10" ht="12" customHeight="1" x14ac:dyDescent="0.25">
      <c r="A11" s="10">
        <v>1.7</v>
      </c>
      <c r="B11" s="12" t="s">
        <v>117</v>
      </c>
      <c r="C11" s="12" t="s">
        <v>19</v>
      </c>
      <c r="D11" s="15">
        <v>100</v>
      </c>
      <c r="E11" s="36">
        <v>25</v>
      </c>
      <c r="F11" s="37">
        <f t="shared" si="0"/>
        <v>2500</v>
      </c>
      <c r="J11" s="22"/>
    </row>
    <row r="12" spans="1:10" ht="12" customHeight="1" x14ac:dyDescent="0.25">
      <c r="A12" s="10">
        <v>1.8</v>
      </c>
      <c r="B12" s="35" t="s">
        <v>15</v>
      </c>
      <c r="C12" s="12" t="s">
        <v>12</v>
      </c>
      <c r="D12" s="15">
        <v>450</v>
      </c>
      <c r="E12" s="7">
        <v>10</v>
      </c>
      <c r="F12" s="6">
        <f t="shared" si="0"/>
        <v>4500</v>
      </c>
      <c r="J12" s="22"/>
    </row>
    <row r="13" spans="1:10" ht="12" customHeight="1" x14ac:dyDescent="0.25">
      <c r="A13" s="10">
        <v>1.9</v>
      </c>
      <c r="B13" s="35" t="s">
        <v>118</v>
      </c>
      <c r="C13" s="12" t="s">
        <v>12</v>
      </c>
      <c r="D13" s="15">
        <v>870</v>
      </c>
      <c r="E13" s="7">
        <v>12</v>
      </c>
      <c r="F13" s="6">
        <f t="shared" si="0"/>
        <v>10440</v>
      </c>
      <c r="J13" s="22"/>
    </row>
    <row r="14" spans="1:10" ht="12" customHeight="1" x14ac:dyDescent="0.25">
      <c r="A14" s="10" t="s">
        <v>119</v>
      </c>
      <c r="B14" s="12" t="s">
        <v>120</v>
      </c>
      <c r="C14" s="12" t="s">
        <v>19</v>
      </c>
      <c r="D14" s="15">
        <v>600</v>
      </c>
      <c r="E14" s="14">
        <v>22</v>
      </c>
      <c r="F14" s="6">
        <f t="shared" si="0"/>
        <v>13200</v>
      </c>
    </row>
    <row r="15" spans="1:10" ht="12" customHeight="1" x14ac:dyDescent="0.25">
      <c r="A15" s="10" t="s">
        <v>121</v>
      </c>
      <c r="B15" s="12" t="s">
        <v>17</v>
      </c>
      <c r="C15" s="12" t="s">
        <v>8</v>
      </c>
      <c r="D15" s="15">
        <v>1</v>
      </c>
      <c r="E15" s="14">
        <v>15000</v>
      </c>
      <c r="F15" s="6">
        <f t="shared" si="0"/>
        <v>15000</v>
      </c>
    </row>
    <row r="16" spans="1:10" ht="12" customHeight="1" x14ac:dyDescent="0.25">
      <c r="A16" s="10"/>
      <c r="B16" s="23" t="s">
        <v>20</v>
      </c>
      <c r="C16" s="12"/>
      <c r="D16" s="15"/>
      <c r="E16" s="14"/>
      <c r="F16" s="6"/>
    </row>
    <row r="17" spans="1:10" ht="12" customHeight="1" x14ac:dyDescent="0.25">
      <c r="A17" s="10">
        <v>2.1</v>
      </c>
      <c r="B17" s="21" t="s">
        <v>108</v>
      </c>
      <c r="C17" s="17" t="s">
        <v>22</v>
      </c>
      <c r="D17" s="39">
        <v>764</v>
      </c>
      <c r="E17" s="11">
        <v>120</v>
      </c>
      <c r="F17" s="6">
        <f t="shared" ref="F17:F27" si="1">E17*D17</f>
        <v>91680</v>
      </c>
      <c r="G17" s="22"/>
      <c r="J17" s="22"/>
    </row>
    <row r="18" spans="1:10" ht="12" customHeight="1" x14ac:dyDescent="0.25">
      <c r="A18" s="10">
        <v>2.2000000000000002</v>
      </c>
      <c r="B18" s="21" t="s">
        <v>23</v>
      </c>
      <c r="C18" s="12" t="s">
        <v>24</v>
      </c>
      <c r="D18" s="40">
        <v>4564</v>
      </c>
      <c r="E18" s="18">
        <v>25</v>
      </c>
      <c r="F18" s="6">
        <f t="shared" si="1"/>
        <v>114100</v>
      </c>
      <c r="J18" s="22"/>
    </row>
    <row r="19" spans="1:10" ht="12" customHeight="1" x14ac:dyDescent="0.25">
      <c r="A19" s="10">
        <v>2.2999999999999998</v>
      </c>
      <c r="B19" s="21" t="s">
        <v>122</v>
      </c>
      <c r="C19" s="12" t="s">
        <v>22</v>
      </c>
      <c r="D19" s="40">
        <v>80</v>
      </c>
      <c r="E19" s="18">
        <v>120</v>
      </c>
      <c r="F19" s="6">
        <f t="shared" si="1"/>
        <v>9600</v>
      </c>
      <c r="J19" s="22"/>
    </row>
    <row r="20" spans="1:10" ht="12" customHeight="1" x14ac:dyDescent="0.25">
      <c r="A20" s="10">
        <v>2.4</v>
      </c>
      <c r="B20" s="21" t="s">
        <v>123</v>
      </c>
      <c r="C20" s="12" t="s">
        <v>26</v>
      </c>
      <c r="D20" s="40">
        <v>1100</v>
      </c>
      <c r="E20" s="18">
        <v>6</v>
      </c>
      <c r="F20" s="6">
        <f t="shared" si="1"/>
        <v>6600</v>
      </c>
      <c r="J20" s="22"/>
    </row>
    <row r="21" spans="1:10" ht="12" customHeight="1" x14ac:dyDescent="0.25">
      <c r="A21" s="10">
        <v>2.5</v>
      </c>
      <c r="B21" s="12" t="s">
        <v>109</v>
      </c>
      <c r="C21" s="12" t="s">
        <v>24</v>
      </c>
      <c r="D21" s="40">
        <v>5315</v>
      </c>
      <c r="E21" s="18">
        <v>12</v>
      </c>
      <c r="F21" s="6">
        <f t="shared" si="1"/>
        <v>63780</v>
      </c>
    </row>
    <row r="22" spans="1:10" ht="12" customHeight="1" x14ac:dyDescent="0.25">
      <c r="A22" s="10">
        <v>2.6</v>
      </c>
      <c r="B22" s="12" t="s">
        <v>29</v>
      </c>
      <c r="C22" s="12" t="s">
        <v>12</v>
      </c>
      <c r="D22" s="40">
        <v>2700</v>
      </c>
      <c r="E22" s="18">
        <v>22</v>
      </c>
      <c r="F22" s="6">
        <f t="shared" si="1"/>
        <v>59400</v>
      </c>
    </row>
    <row r="23" spans="1:10" ht="12" customHeight="1" x14ac:dyDescent="0.25">
      <c r="A23" s="10">
        <v>2.7</v>
      </c>
      <c r="B23" s="12" t="s">
        <v>30</v>
      </c>
      <c r="C23" s="12" t="s">
        <v>12</v>
      </c>
      <c r="D23" s="40">
        <v>88</v>
      </c>
      <c r="E23" s="18">
        <v>32</v>
      </c>
      <c r="F23" s="6">
        <f t="shared" si="1"/>
        <v>2816</v>
      </c>
    </row>
    <row r="24" spans="1:10" ht="12" customHeight="1" x14ac:dyDescent="0.25">
      <c r="A24" s="10">
        <v>2.8</v>
      </c>
      <c r="B24" s="20" t="s">
        <v>124</v>
      </c>
      <c r="C24" s="17" t="s">
        <v>26</v>
      </c>
      <c r="D24" s="39">
        <v>75</v>
      </c>
      <c r="E24" s="38">
        <v>45</v>
      </c>
      <c r="F24" s="6">
        <f t="shared" si="1"/>
        <v>3375</v>
      </c>
    </row>
    <row r="25" spans="1:10" ht="12" customHeight="1" x14ac:dyDescent="0.25">
      <c r="A25" s="10">
        <v>2.9</v>
      </c>
      <c r="B25" s="20" t="s">
        <v>32</v>
      </c>
      <c r="C25" s="17" t="s">
        <v>26</v>
      </c>
      <c r="D25" s="39">
        <v>250</v>
      </c>
      <c r="E25" s="38">
        <v>65</v>
      </c>
      <c r="F25" s="6">
        <f t="shared" si="1"/>
        <v>16250</v>
      </c>
      <c r="J25" s="22"/>
    </row>
    <row r="26" spans="1:10" ht="12" customHeight="1" x14ac:dyDescent="0.25">
      <c r="A26" s="10" t="s">
        <v>125</v>
      </c>
      <c r="B26" s="20" t="s">
        <v>34</v>
      </c>
      <c r="C26" s="17" t="s">
        <v>35</v>
      </c>
      <c r="D26" s="19">
        <v>491</v>
      </c>
      <c r="E26" s="38">
        <v>12</v>
      </c>
      <c r="F26" s="6">
        <f t="shared" si="1"/>
        <v>5892</v>
      </c>
      <c r="J26" s="22"/>
    </row>
    <row r="27" spans="1:10" ht="12" customHeight="1" x14ac:dyDescent="0.25">
      <c r="A27" s="10" t="s">
        <v>126</v>
      </c>
      <c r="B27" s="20" t="s">
        <v>127</v>
      </c>
      <c r="C27" s="17" t="s">
        <v>8</v>
      </c>
      <c r="D27" s="16">
        <v>1</v>
      </c>
      <c r="E27" s="25">
        <v>4500</v>
      </c>
      <c r="F27" s="6">
        <f t="shared" si="1"/>
        <v>4500</v>
      </c>
    </row>
    <row r="28" spans="1:10" ht="12" customHeight="1" x14ac:dyDescent="0.25">
      <c r="A28" s="10"/>
      <c r="B28" s="23" t="s">
        <v>38</v>
      </c>
      <c r="C28" s="17"/>
      <c r="D28" s="16"/>
      <c r="E28" s="25"/>
      <c r="F28" s="6"/>
    </row>
    <row r="29" spans="1:10" ht="12" customHeight="1" x14ac:dyDescent="0.25">
      <c r="A29" s="10">
        <v>3.1</v>
      </c>
      <c r="B29" s="20" t="s">
        <v>110</v>
      </c>
      <c r="C29" s="12" t="s">
        <v>52</v>
      </c>
      <c r="D29" s="19">
        <v>1260</v>
      </c>
      <c r="E29" s="11">
        <v>20</v>
      </c>
      <c r="F29" s="6">
        <f>E29*D29</f>
        <v>25200</v>
      </c>
    </row>
    <row r="30" spans="1:10" ht="12" customHeight="1" x14ac:dyDescent="0.25">
      <c r="A30" s="10">
        <v>3.2</v>
      </c>
      <c r="B30" s="20" t="s">
        <v>111</v>
      </c>
      <c r="C30" s="12" t="s">
        <v>52</v>
      </c>
      <c r="D30" s="19">
        <v>2120</v>
      </c>
      <c r="E30" s="11">
        <v>10</v>
      </c>
      <c r="F30" s="6">
        <f>E30*D30</f>
        <v>21200</v>
      </c>
    </row>
    <row r="31" spans="1:10" ht="12" customHeight="1" x14ac:dyDescent="0.25">
      <c r="A31" s="10">
        <v>3.3</v>
      </c>
      <c r="B31" s="20" t="s">
        <v>112</v>
      </c>
      <c r="C31" s="17" t="s">
        <v>64</v>
      </c>
      <c r="D31" s="19">
        <v>18</v>
      </c>
      <c r="E31" s="25">
        <v>300</v>
      </c>
      <c r="F31" s="6">
        <f>E31*D31</f>
        <v>5400</v>
      </c>
    </row>
    <row r="32" spans="1:10" ht="12" customHeight="1" x14ac:dyDescent="0.25">
      <c r="A32" s="10">
        <v>3.4</v>
      </c>
      <c r="B32" s="20" t="s">
        <v>113</v>
      </c>
      <c r="C32" s="17" t="s">
        <v>64</v>
      </c>
      <c r="D32" s="19">
        <v>44</v>
      </c>
      <c r="E32" s="24">
        <v>210</v>
      </c>
      <c r="F32" s="6">
        <f>E32*D32</f>
        <v>9240</v>
      </c>
      <c r="J32" s="22"/>
    </row>
    <row r="33" spans="1:10" ht="12" customHeight="1" x14ac:dyDescent="0.25">
      <c r="A33" s="10">
        <v>3.5</v>
      </c>
      <c r="B33" s="20" t="s">
        <v>114</v>
      </c>
      <c r="C33" s="20" t="s">
        <v>12</v>
      </c>
      <c r="D33" s="19">
        <v>140</v>
      </c>
      <c r="E33" s="24">
        <v>1</v>
      </c>
      <c r="F33" s="6">
        <f>E33*D33</f>
        <v>140</v>
      </c>
      <c r="J33" s="22"/>
    </row>
    <row r="34" spans="1:10" ht="12" customHeight="1" x14ac:dyDescent="0.25">
      <c r="A34" s="10"/>
      <c r="B34" s="23" t="s">
        <v>41</v>
      </c>
      <c r="C34" s="12"/>
      <c r="D34" s="16"/>
      <c r="E34" s="11"/>
      <c r="F34" s="6"/>
      <c r="J34" s="22"/>
    </row>
    <row r="35" spans="1:10" ht="12" customHeight="1" x14ac:dyDescent="0.25">
      <c r="A35" s="10">
        <v>4.0999999999999996</v>
      </c>
      <c r="B35" s="17" t="s">
        <v>42</v>
      </c>
      <c r="C35" s="12" t="s">
        <v>43</v>
      </c>
      <c r="D35" s="39">
        <v>2447</v>
      </c>
      <c r="E35" s="11">
        <v>10</v>
      </c>
      <c r="F35" s="6">
        <f>E35*D35</f>
        <v>24470</v>
      </c>
      <c r="J35" s="22"/>
    </row>
    <row r="36" spans="1:10" ht="12" customHeight="1" x14ac:dyDescent="0.25">
      <c r="A36" s="10">
        <v>4.2</v>
      </c>
      <c r="B36" s="12" t="s">
        <v>44</v>
      </c>
      <c r="C36" s="12" t="s">
        <v>43</v>
      </c>
      <c r="D36" s="39">
        <v>1000</v>
      </c>
      <c r="E36" s="11">
        <v>10</v>
      </c>
      <c r="F36" s="6">
        <f>E36*D36</f>
        <v>10000</v>
      </c>
      <c r="J36" s="22"/>
    </row>
    <row r="37" spans="1:10" ht="12" customHeight="1" x14ac:dyDescent="0.25">
      <c r="A37" s="10">
        <v>4.3</v>
      </c>
      <c r="B37" s="12" t="s">
        <v>128</v>
      </c>
      <c r="C37" s="12" t="s">
        <v>35</v>
      </c>
      <c r="D37" s="39">
        <v>410</v>
      </c>
      <c r="E37" s="11">
        <v>15</v>
      </c>
      <c r="F37" s="6">
        <f>E37*D37</f>
        <v>6150</v>
      </c>
      <c r="J37" s="22"/>
    </row>
    <row r="38" spans="1:10" ht="12" customHeight="1" thickBot="1" x14ac:dyDescent="0.3">
      <c r="A38" s="10">
        <v>4.4000000000000004</v>
      </c>
      <c r="B38" s="17" t="s">
        <v>45</v>
      </c>
      <c r="C38" s="12" t="s">
        <v>46</v>
      </c>
      <c r="D38" s="19">
        <v>10</v>
      </c>
      <c r="E38" s="11">
        <v>1000</v>
      </c>
      <c r="F38" s="47">
        <f>E38*D38</f>
        <v>10000</v>
      </c>
      <c r="J38" s="22"/>
    </row>
    <row r="39" spans="1:10" s="54" customFormat="1" ht="12" customHeight="1" x14ac:dyDescent="0.25">
      <c r="A39" s="66"/>
      <c r="B39" s="67" t="s">
        <v>47</v>
      </c>
      <c r="C39" s="68"/>
      <c r="D39" s="69"/>
      <c r="E39" s="70"/>
      <c r="F39" s="71">
        <f>SUM(F5:F38)</f>
        <v>847433</v>
      </c>
    </row>
    <row r="40" spans="1:10" s="54" customFormat="1" ht="12" customHeight="1" thickBot="1" x14ac:dyDescent="0.3">
      <c r="A40" s="66">
        <v>4.5</v>
      </c>
      <c r="B40" s="67" t="s">
        <v>48</v>
      </c>
      <c r="C40" s="68" t="s">
        <v>8</v>
      </c>
      <c r="D40" s="69">
        <v>1</v>
      </c>
      <c r="E40" s="70">
        <f>+F39*0.1</f>
        <v>84743.3</v>
      </c>
      <c r="F40" s="72">
        <f>+D40*E40</f>
        <v>84743.3</v>
      </c>
    </row>
    <row r="41" spans="1:10" s="54" customFormat="1" ht="12" customHeight="1" thickBot="1" x14ac:dyDescent="0.3">
      <c r="A41" s="92"/>
      <c r="B41" s="93" t="s">
        <v>49</v>
      </c>
      <c r="C41" s="94"/>
      <c r="D41" s="95"/>
      <c r="E41" s="96"/>
      <c r="F41" s="73">
        <f>SUM(F39:F40)</f>
        <v>932176.3</v>
      </c>
    </row>
    <row r="42" spans="1:10" ht="12" customHeight="1" thickBot="1" x14ac:dyDescent="0.3">
      <c r="A42" s="60"/>
      <c r="B42" s="61" t="s">
        <v>50</v>
      </c>
      <c r="C42" s="62"/>
      <c r="D42" s="63"/>
      <c r="E42" s="64"/>
      <c r="F42" s="65"/>
    </row>
    <row r="43" spans="1:10" ht="12" customHeight="1" x14ac:dyDescent="0.25">
      <c r="A43" s="30">
        <v>5.0999999999999996</v>
      </c>
      <c r="B43" s="57" t="s">
        <v>51</v>
      </c>
      <c r="C43" s="28" t="s">
        <v>52</v>
      </c>
      <c r="D43" s="58">
        <v>1005</v>
      </c>
      <c r="E43" s="59">
        <v>45</v>
      </c>
      <c r="F43" s="26">
        <f t="shared" ref="F43:F55" si="2">E43*D43</f>
        <v>45225</v>
      </c>
      <c r="J43" s="22"/>
    </row>
    <row r="44" spans="1:10" ht="12" customHeight="1" x14ac:dyDescent="0.25">
      <c r="A44" s="10">
        <v>5.2</v>
      </c>
      <c r="B44" s="12" t="s">
        <v>129</v>
      </c>
      <c r="C44" s="12" t="s">
        <v>52</v>
      </c>
      <c r="D44" s="16">
        <v>234</v>
      </c>
      <c r="E44" s="11">
        <v>48</v>
      </c>
      <c r="F44" s="6">
        <f t="shared" si="2"/>
        <v>11232</v>
      </c>
      <c r="J44" s="22"/>
    </row>
    <row r="45" spans="1:10" ht="12" customHeight="1" x14ac:dyDescent="0.25">
      <c r="A45" s="10">
        <v>5.3</v>
      </c>
      <c r="B45" s="20" t="s">
        <v>130</v>
      </c>
      <c r="C45" s="12" t="s">
        <v>46</v>
      </c>
      <c r="D45" s="16">
        <v>1</v>
      </c>
      <c r="E45" s="11">
        <v>4200</v>
      </c>
      <c r="F45" s="6">
        <f t="shared" si="2"/>
        <v>4200</v>
      </c>
      <c r="J45" s="22"/>
    </row>
    <row r="46" spans="1:10" ht="12" customHeight="1" x14ac:dyDescent="0.25">
      <c r="A46" s="10">
        <v>5.4</v>
      </c>
      <c r="B46" s="20" t="s">
        <v>58</v>
      </c>
      <c r="C46" s="12" t="s">
        <v>46</v>
      </c>
      <c r="D46" s="16">
        <v>1</v>
      </c>
      <c r="E46" s="11">
        <v>4200</v>
      </c>
      <c r="F46" s="6">
        <f t="shared" si="2"/>
        <v>4200</v>
      </c>
      <c r="J46" s="22"/>
    </row>
    <row r="47" spans="1:10" ht="13.5" customHeight="1" x14ac:dyDescent="0.25">
      <c r="A47" s="10">
        <v>5.5</v>
      </c>
      <c r="B47" s="20" t="s">
        <v>59</v>
      </c>
      <c r="C47" s="12" t="s">
        <v>46</v>
      </c>
      <c r="D47" s="19">
        <v>1</v>
      </c>
      <c r="E47" s="11">
        <v>4000</v>
      </c>
      <c r="F47" s="6">
        <f t="shared" si="2"/>
        <v>4000</v>
      </c>
      <c r="J47" s="22"/>
    </row>
    <row r="48" spans="1:10" ht="12" customHeight="1" x14ac:dyDescent="0.25">
      <c r="A48" s="10">
        <v>5.6</v>
      </c>
      <c r="B48" s="8" t="s">
        <v>131</v>
      </c>
      <c r="C48" s="12" t="s">
        <v>46</v>
      </c>
      <c r="D48" s="19">
        <v>6</v>
      </c>
      <c r="E48" s="18">
        <v>3800</v>
      </c>
      <c r="F48" s="6">
        <f t="shared" si="2"/>
        <v>22800</v>
      </c>
      <c r="J48" s="22"/>
    </row>
    <row r="49" spans="1:10" ht="12" customHeight="1" x14ac:dyDescent="0.25">
      <c r="A49" s="10">
        <v>5.7</v>
      </c>
      <c r="B49" s="8" t="s">
        <v>132</v>
      </c>
      <c r="C49" s="12" t="s">
        <v>52</v>
      </c>
      <c r="D49" s="19">
        <v>1254</v>
      </c>
      <c r="E49" s="11">
        <v>45</v>
      </c>
      <c r="F49" s="6">
        <f t="shared" si="2"/>
        <v>56430</v>
      </c>
      <c r="J49" s="22"/>
    </row>
    <row r="50" spans="1:10" ht="12" customHeight="1" x14ac:dyDescent="0.25">
      <c r="A50" s="10">
        <v>5.8</v>
      </c>
      <c r="B50" s="8" t="s">
        <v>133</v>
      </c>
      <c r="C50" s="12" t="s">
        <v>12</v>
      </c>
      <c r="D50" s="19">
        <v>60</v>
      </c>
      <c r="E50" s="11">
        <v>10</v>
      </c>
      <c r="F50" s="6">
        <f t="shared" si="2"/>
        <v>600</v>
      </c>
      <c r="J50" s="22"/>
    </row>
    <row r="51" spans="1:10" ht="12" customHeight="1" x14ac:dyDescent="0.25">
      <c r="A51" s="10">
        <v>5.9</v>
      </c>
      <c r="B51" s="8" t="s">
        <v>62</v>
      </c>
      <c r="C51" s="12" t="s">
        <v>46</v>
      </c>
      <c r="D51" s="19">
        <v>5</v>
      </c>
      <c r="E51" s="11">
        <v>600</v>
      </c>
      <c r="F51" s="6">
        <f t="shared" si="2"/>
        <v>3000</v>
      </c>
      <c r="J51" s="22"/>
    </row>
    <row r="52" spans="1:10" ht="12" customHeight="1" x14ac:dyDescent="0.25">
      <c r="A52" s="10" t="s">
        <v>134</v>
      </c>
      <c r="B52" s="8" t="s">
        <v>135</v>
      </c>
      <c r="C52" s="12" t="s">
        <v>46</v>
      </c>
      <c r="D52" s="19">
        <v>1</v>
      </c>
      <c r="E52" s="18">
        <v>1200</v>
      </c>
      <c r="F52" s="6">
        <f t="shared" si="2"/>
        <v>1200</v>
      </c>
      <c r="J52" s="22"/>
    </row>
    <row r="53" spans="1:10" ht="12.75" customHeight="1" x14ac:dyDescent="0.25">
      <c r="A53" s="10" t="s">
        <v>136</v>
      </c>
      <c r="B53" s="17" t="s">
        <v>137</v>
      </c>
      <c r="C53" s="12" t="s">
        <v>64</v>
      </c>
      <c r="D53" s="19">
        <v>1</v>
      </c>
      <c r="E53" s="18">
        <v>1000</v>
      </c>
      <c r="F53" s="34">
        <f t="shared" si="2"/>
        <v>1000</v>
      </c>
      <c r="J53" s="22"/>
    </row>
    <row r="54" spans="1:10" ht="12.75" customHeight="1" x14ac:dyDescent="0.25">
      <c r="A54" s="10" t="s">
        <v>138</v>
      </c>
      <c r="B54" s="17" t="s">
        <v>139</v>
      </c>
      <c r="C54" s="12" t="s">
        <v>64</v>
      </c>
      <c r="D54" s="19">
        <v>1</v>
      </c>
      <c r="E54" s="18">
        <v>1000</v>
      </c>
      <c r="F54" s="34">
        <f t="shared" si="2"/>
        <v>1000</v>
      </c>
      <c r="J54" s="22"/>
    </row>
    <row r="55" spans="1:10" ht="12" customHeight="1" thickBot="1" x14ac:dyDescent="0.3">
      <c r="A55" s="10" t="s">
        <v>140</v>
      </c>
      <c r="B55" s="17" t="s">
        <v>141</v>
      </c>
      <c r="C55" s="12" t="s">
        <v>8</v>
      </c>
      <c r="D55" s="16">
        <v>1</v>
      </c>
      <c r="E55" s="11">
        <v>1500</v>
      </c>
      <c r="F55" s="47">
        <f t="shared" si="2"/>
        <v>1500</v>
      </c>
    </row>
    <row r="56" spans="1:10" s="54" customFormat="1" ht="12" customHeight="1" x14ac:dyDescent="0.25">
      <c r="A56" s="160"/>
      <c r="B56" s="102" t="s">
        <v>67</v>
      </c>
      <c r="C56" s="161"/>
      <c r="D56" s="162"/>
      <c r="E56" s="163"/>
      <c r="F56" s="164">
        <f>SUM(F43:F55)</f>
        <v>156387</v>
      </c>
    </row>
    <row r="57" spans="1:10" s="54" customFormat="1" ht="12" customHeight="1" thickBot="1" x14ac:dyDescent="0.3">
      <c r="A57" s="160">
        <v>5.0999999999999996</v>
      </c>
      <c r="B57" s="102" t="s">
        <v>69</v>
      </c>
      <c r="C57" s="161" t="s">
        <v>8</v>
      </c>
      <c r="D57" s="162">
        <v>1</v>
      </c>
      <c r="E57" s="163">
        <f>+F56*0.1</f>
        <v>15638.7</v>
      </c>
      <c r="F57" s="165">
        <f>+D57*E57</f>
        <v>15638.7</v>
      </c>
    </row>
    <row r="58" spans="1:10" s="54" customFormat="1" ht="12" customHeight="1" thickBot="1" x14ac:dyDescent="0.3">
      <c r="A58" s="166"/>
      <c r="B58" s="103" t="s">
        <v>70</v>
      </c>
      <c r="C58" s="167"/>
      <c r="D58" s="168"/>
      <c r="E58" s="169"/>
      <c r="F58" s="170">
        <f>SUM(F56:F57)</f>
        <v>172025.7</v>
      </c>
    </row>
    <row r="59" spans="1:10" ht="12" customHeight="1" thickBot="1" x14ac:dyDescent="0.3">
      <c r="A59" s="81"/>
      <c r="B59" s="82" t="s">
        <v>71</v>
      </c>
      <c r="C59" s="83"/>
      <c r="D59" s="84"/>
      <c r="E59" s="85"/>
      <c r="F59" s="86"/>
    </row>
    <row r="60" spans="1:10" ht="12" customHeight="1" thickBot="1" x14ac:dyDescent="0.3">
      <c r="A60" s="97"/>
      <c r="B60" s="98" t="s">
        <v>72</v>
      </c>
      <c r="C60" s="98"/>
      <c r="D60" s="99"/>
      <c r="E60" s="100"/>
      <c r="F60" s="101"/>
    </row>
    <row r="61" spans="1:10" ht="12" customHeight="1" x14ac:dyDescent="0.25">
      <c r="A61" s="30">
        <v>6.1</v>
      </c>
      <c r="B61" s="28" t="s">
        <v>142</v>
      </c>
      <c r="C61" s="28" t="s">
        <v>64</v>
      </c>
      <c r="D61" s="29">
        <v>631</v>
      </c>
      <c r="E61" s="27">
        <v>75</v>
      </c>
      <c r="F61" s="26">
        <f>E61*D61</f>
        <v>47325</v>
      </c>
    </row>
    <row r="62" spans="1:10" ht="12" customHeight="1" x14ac:dyDescent="0.25">
      <c r="A62" s="10">
        <v>6.2</v>
      </c>
      <c r="B62" s="17" t="s">
        <v>74</v>
      </c>
      <c r="C62" s="12" t="s">
        <v>46</v>
      </c>
      <c r="D62" s="16">
        <v>3</v>
      </c>
      <c r="E62" s="18">
        <v>4500</v>
      </c>
      <c r="F62" s="6">
        <f>E62*D62</f>
        <v>13500</v>
      </c>
    </row>
    <row r="63" spans="1:10" ht="12" customHeight="1" x14ac:dyDescent="0.25">
      <c r="A63" s="10">
        <v>6.3</v>
      </c>
      <c r="B63" s="17" t="s">
        <v>75</v>
      </c>
      <c r="C63" s="12" t="s">
        <v>46</v>
      </c>
      <c r="D63" s="16">
        <v>2</v>
      </c>
      <c r="E63" s="11">
        <v>1200</v>
      </c>
      <c r="F63" s="6">
        <f>E63*D63</f>
        <v>2400</v>
      </c>
      <c r="J63" s="22"/>
    </row>
    <row r="64" spans="1:10" ht="12" customHeight="1" thickBot="1" x14ac:dyDescent="0.3">
      <c r="A64" s="10">
        <v>6.4</v>
      </c>
      <c r="B64" s="17" t="s">
        <v>76</v>
      </c>
      <c r="C64" s="12" t="s">
        <v>64</v>
      </c>
      <c r="D64" s="16">
        <v>3</v>
      </c>
      <c r="E64" s="41">
        <v>800</v>
      </c>
      <c r="F64" s="80">
        <f>E64*D64</f>
        <v>2400</v>
      </c>
      <c r="J64" s="22"/>
    </row>
    <row r="65" spans="1:10" s="54" customFormat="1" ht="12" customHeight="1" x14ac:dyDescent="0.25">
      <c r="A65" s="147"/>
      <c r="B65" s="148" t="s">
        <v>78</v>
      </c>
      <c r="C65" s="149"/>
      <c r="D65" s="150"/>
      <c r="E65" s="151"/>
      <c r="F65" s="152">
        <f>SUM(F61:F64)</f>
        <v>65625</v>
      </c>
    </row>
    <row r="66" spans="1:10" s="54" customFormat="1" ht="12" customHeight="1" thickBot="1" x14ac:dyDescent="0.3">
      <c r="A66" s="147"/>
      <c r="B66" s="148" t="s">
        <v>80</v>
      </c>
      <c r="C66" s="149" t="s">
        <v>8</v>
      </c>
      <c r="D66" s="150">
        <v>1</v>
      </c>
      <c r="E66" s="151">
        <f>+F65*0.1</f>
        <v>6562.5</v>
      </c>
      <c r="F66" s="153">
        <f>+D66*E66</f>
        <v>6562.5</v>
      </c>
    </row>
    <row r="67" spans="1:10" s="54" customFormat="1" ht="12" customHeight="1" thickBot="1" x14ac:dyDescent="0.3">
      <c r="A67" s="154"/>
      <c r="B67" s="155" t="s">
        <v>81</v>
      </c>
      <c r="C67" s="156"/>
      <c r="D67" s="157"/>
      <c r="E67" s="158"/>
      <c r="F67" s="159">
        <f>SUM(F65:F66)</f>
        <v>72187.5</v>
      </c>
    </row>
    <row r="68" spans="1:10" ht="12" customHeight="1" x14ac:dyDescent="0.25">
      <c r="A68" s="87"/>
      <c r="B68" s="107" t="s">
        <v>82</v>
      </c>
      <c r="C68" s="88"/>
      <c r="D68" s="89"/>
      <c r="E68" s="90"/>
      <c r="F68" s="91"/>
      <c r="J68" s="22"/>
    </row>
    <row r="69" spans="1:10" ht="12" customHeight="1" x14ac:dyDescent="0.25">
      <c r="A69" s="44">
        <v>7.1</v>
      </c>
      <c r="B69" s="106" t="s">
        <v>83</v>
      </c>
      <c r="C69" s="42" t="s">
        <v>8</v>
      </c>
      <c r="D69" s="43">
        <v>1</v>
      </c>
      <c r="E69" s="41">
        <v>12000</v>
      </c>
      <c r="F69" s="37">
        <f>E69*D69</f>
        <v>12000</v>
      </c>
      <c r="J69" s="22"/>
    </row>
    <row r="70" spans="1:10" ht="12" customHeight="1" x14ac:dyDescent="0.25">
      <c r="A70" s="44">
        <v>7.2</v>
      </c>
      <c r="B70" s="106" t="s">
        <v>85</v>
      </c>
      <c r="C70" s="42" t="s">
        <v>8</v>
      </c>
      <c r="D70" s="43">
        <v>1</v>
      </c>
      <c r="E70" s="41">
        <v>4000</v>
      </c>
      <c r="F70" s="37">
        <f>E70*D70</f>
        <v>4000</v>
      </c>
      <c r="J70" s="22"/>
    </row>
    <row r="71" spans="1:10" ht="12" customHeight="1" x14ac:dyDescent="0.25">
      <c r="A71" s="44">
        <v>7.3</v>
      </c>
      <c r="B71" s="106" t="s">
        <v>86</v>
      </c>
      <c r="C71" s="46" t="s">
        <v>64</v>
      </c>
      <c r="D71" s="43">
        <v>2</v>
      </c>
      <c r="E71" s="45">
        <v>15000</v>
      </c>
      <c r="F71" s="37">
        <f>E71*D71</f>
        <v>30000</v>
      </c>
      <c r="J71" s="22"/>
    </row>
    <row r="72" spans="1:10" ht="12" customHeight="1" thickBot="1" x14ac:dyDescent="0.3">
      <c r="A72" s="44">
        <v>6.4</v>
      </c>
      <c r="B72" s="106" t="s">
        <v>87</v>
      </c>
      <c r="C72" s="46" t="s">
        <v>8</v>
      </c>
      <c r="D72" s="43">
        <v>1</v>
      </c>
      <c r="E72" s="45">
        <v>20000</v>
      </c>
      <c r="F72" s="80">
        <f>E72*D72</f>
        <v>20000</v>
      </c>
      <c r="J72" s="22"/>
    </row>
    <row r="73" spans="1:10" s="54" customFormat="1" ht="12" customHeight="1" x14ac:dyDescent="0.25">
      <c r="A73" s="133"/>
      <c r="B73" s="108" t="s">
        <v>89</v>
      </c>
      <c r="C73" s="134"/>
      <c r="D73" s="135"/>
      <c r="E73" s="136"/>
      <c r="F73" s="137">
        <f>SUM(F69:F72)</f>
        <v>66000</v>
      </c>
    </row>
    <row r="74" spans="1:10" s="54" customFormat="1" ht="12" customHeight="1" thickBot="1" x14ac:dyDescent="0.3">
      <c r="A74" s="133"/>
      <c r="B74" s="108" t="s">
        <v>90</v>
      </c>
      <c r="C74" s="138" t="s">
        <v>8</v>
      </c>
      <c r="D74" s="139">
        <v>1</v>
      </c>
      <c r="E74" s="140">
        <f>+F73*0.1</f>
        <v>6600</v>
      </c>
      <c r="F74" s="141">
        <f>+D74*E74</f>
        <v>6600</v>
      </c>
    </row>
    <row r="75" spans="1:10" s="54" customFormat="1" ht="12" customHeight="1" x14ac:dyDescent="0.25">
      <c r="A75" s="142"/>
      <c r="B75" s="111" t="s">
        <v>91</v>
      </c>
      <c r="C75" s="143"/>
      <c r="D75" s="144"/>
      <c r="E75" s="145"/>
      <c r="F75" s="146">
        <f>SUM(F73:F74)</f>
        <v>72600</v>
      </c>
    </row>
    <row r="76" spans="1:10" s="109" customFormat="1" ht="6" customHeight="1" thickBot="1" x14ac:dyDescent="0.3">
      <c r="A76" s="112"/>
      <c r="B76" s="113"/>
      <c r="C76" s="114"/>
      <c r="D76" s="115"/>
      <c r="E76" s="116"/>
      <c r="F76" s="117"/>
      <c r="J76" s="110"/>
    </row>
    <row r="77" spans="1:10" s="109" customFormat="1" ht="12" customHeight="1" x14ac:dyDescent="0.25">
      <c r="A77" s="118"/>
      <c r="B77" s="119" t="s">
        <v>92</v>
      </c>
      <c r="C77" s="120"/>
      <c r="D77" s="121"/>
      <c r="E77" s="122"/>
      <c r="F77" s="123">
        <f>+F65+F73</f>
        <v>131625</v>
      </c>
      <c r="J77" s="110"/>
    </row>
    <row r="78" spans="1:10" s="109" customFormat="1" ht="12" customHeight="1" thickBot="1" x14ac:dyDescent="0.3">
      <c r="A78" s="118"/>
      <c r="B78" s="119" t="s">
        <v>93</v>
      </c>
      <c r="C78" s="120"/>
      <c r="D78" s="121"/>
      <c r="E78" s="122"/>
      <c r="F78" s="124">
        <f t="shared" ref="F78:F79" si="3">+F66+F74</f>
        <v>13162.5</v>
      </c>
      <c r="J78" s="110"/>
    </row>
    <row r="79" spans="1:10" s="109" customFormat="1" ht="12" customHeight="1" thickBot="1" x14ac:dyDescent="0.3">
      <c r="A79" s="118"/>
      <c r="B79" s="119" t="s">
        <v>94</v>
      </c>
      <c r="C79" s="120"/>
      <c r="D79" s="121"/>
      <c r="E79" s="122"/>
      <c r="F79" s="125">
        <f t="shared" si="3"/>
        <v>144787.5</v>
      </c>
      <c r="J79" s="110"/>
    </row>
    <row r="80" spans="1:10" s="109" customFormat="1" ht="3.75" customHeight="1" thickTop="1" thickBot="1" x14ac:dyDescent="0.3">
      <c r="A80" s="181"/>
      <c r="B80" s="182"/>
      <c r="C80" s="183"/>
      <c r="D80" s="184"/>
      <c r="E80" s="185"/>
      <c r="F80" s="186"/>
      <c r="J80" s="110"/>
    </row>
    <row r="81" spans="1:6" ht="12" customHeight="1" thickBot="1" x14ac:dyDescent="0.3">
      <c r="A81" s="192"/>
      <c r="B81" s="399" t="s">
        <v>95</v>
      </c>
      <c r="C81" s="399"/>
      <c r="D81" s="399"/>
      <c r="E81" s="193"/>
      <c r="F81" s="194"/>
    </row>
    <row r="82" spans="1:6" ht="12" customHeight="1" x14ac:dyDescent="0.25">
      <c r="A82" s="187">
        <v>8.1</v>
      </c>
      <c r="B82" s="188" t="s">
        <v>115</v>
      </c>
      <c r="C82" s="189" t="s">
        <v>52</v>
      </c>
      <c r="D82" s="190">
        <v>1100</v>
      </c>
      <c r="E82" s="191">
        <v>35</v>
      </c>
      <c r="F82" s="131">
        <f>E82*D82</f>
        <v>38500</v>
      </c>
    </row>
    <row r="83" spans="1:6" ht="12" customHeight="1" thickBot="1" x14ac:dyDescent="0.3">
      <c r="A83" s="31">
        <v>8.1999999999999993</v>
      </c>
      <c r="B83" s="128" t="s">
        <v>116</v>
      </c>
      <c r="C83" s="32" t="s">
        <v>46</v>
      </c>
      <c r="D83" s="129">
        <v>6</v>
      </c>
      <c r="E83" s="130">
        <v>570</v>
      </c>
      <c r="F83" s="132">
        <f>E83*D83</f>
        <v>3420</v>
      </c>
    </row>
    <row r="84" spans="1:6" s="54" customFormat="1" ht="12" customHeight="1" x14ac:dyDescent="0.25">
      <c r="A84" s="171"/>
      <c r="B84" s="172" t="s">
        <v>98</v>
      </c>
      <c r="C84" s="172"/>
      <c r="D84" s="173"/>
      <c r="E84" s="174"/>
      <c r="F84" s="175">
        <f>SUM(F82:F83)</f>
        <v>41920</v>
      </c>
    </row>
    <row r="85" spans="1:6" s="54" customFormat="1" ht="12" customHeight="1" thickBot="1" x14ac:dyDescent="0.3">
      <c r="A85" s="171">
        <v>8.3000000000000007</v>
      </c>
      <c r="B85" s="172" t="s">
        <v>100</v>
      </c>
      <c r="C85" s="176" t="s">
        <v>8</v>
      </c>
      <c r="D85" s="177">
        <v>1</v>
      </c>
      <c r="E85" s="178">
        <f>+F84*0.1</f>
        <v>4192</v>
      </c>
      <c r="F85" s="179">
        <f>+D85*E85</f>
        <v>4192</v>
      </c>
    </row>
    <row r="86" spans="1:6" s="54" customFormat="1" ht="12" customHeight="1" thickBot="1" x14ac:dyDescent="0.3">
      <c r="A86" s="195"/>
      <c r="B86" s="196" t="s">
        <v>101</v>
      </c>
      <c r="C86" s="196"/>
      <c r="D86" s="197"/>
      <c r="E86" s="198"/>
      <c r="F86" s="180">
        <f>SUM(F84:F85)</f>
        <v>46112</v>
      </c>
    </row>
    <row r="87" spans="1:6" ht="12" customHeight="1" thickTop="1" thickBot="1" x14ac:dyDescent="0.3">
      <c r="A87" s="30"/>
      <c r="B87" s="126"/>
      <c r="C87" s="28"/>
      <c r="D87" s="127"/>
      <c r="E87" s="59"/>
      <c r="F87" s="203"/>
    </row>
    <row r="88" spans="1:6" s="54" customFormat="1" x14ac:dyDescent="0.25">
      <c r="A88" s="53"/>
      <c r="B88" s="13" t="s">
        <v>102</v>
      </c>
      <c r="C88" s="199"/>
      <c r="D88" s="200"/>
      <c r="E88" s="201"/>
      <c r="F88" s="202">
        <f>+F39+F56+F77+F84</f>
        <v>1177365</v>
      </c>
    </row>
    <row r="89" spans="1:6" s="54" customFormat="1" ht="12" customHeight="1" thickBot="1" x14ac:dyDescent="0.3">
      <c r="A89" s="53"/>
      <c r="B89" s="13" t="s">
        <v>103</v>
      </c>
      <c r="C89" s="199" t="s">
        <v>8</v>
      </c>
      <c r="D89" s="200">
        <v>1</v>
      </c>
      <c r="E89" s="201"/>
      <c r="F89" s="55">
        <f>+F40+F57+F78+F85</f>
        <v>117736.5</v>
      </c>
    </row>
    <row r="90" spans="1:6" s="54" customFormat="1" ht="12" customHeight="1" thickBot="1" x14ac:dyDescent="0.3">
      <c r="A90" s="53"/>
      <c r="B90" s="13" t="s">
        <v>104</v>
      </c>
      <c r="C90" s="199"/>
      <c r="D90" s="200"/>
      <c r="E90" s="201"/>
      <c r="F90" s="56">
        <f>+F41+F58+F79+F86</f>
        <v>1295101.5</v>
      </c>
    </row>
    <row r="91" spans="1:6" ht="12" customHeight="1" thickTop="1" thickBot="1" x14ac:dyDescent="0.3">
      <c r="A91" s="10"/>
      <c r="B91" s="13"/>
      <c r="C91" s="12"/>
      <c r="D91" s="9"/>
      <c r="E91" s="11"/>
      <c r="F91" s="203"/>
    </row>
    <row r="92" spans="1:6" ht="12" customHeight="1" thickBot="1" x14ac:dyDescent="0.3">
      <c r="A92" s="10"/>
      <c r="B92" s="13" t="s">
        <v>105</v>
      </c>
      <c r="C92" s="12"/>
      <c r="D92" s="9"/>
      <c r="E92" s="11"/>
      <c r="F92" s="56">
        <f>SUM(F88:F89)</f>
        <v>1295101.5</v>
      </c>
    </row>
    <row r="93" spans="1:6" ht="12" customHeight="1" thickTop="1" x14ac:dyDescent="0.25">
      <c r="A93" s="10"/>
      <c r="B93" s="8"/>
      <c r="C93" s="8"/>
      <c r="D93" s="9"/>
      <c r="E93" s="7"/>
      <c r="F93" s="26"/>
    </row>
  </sheetData>
  <mergeCells count="2">
    <mergeCell ref="B1:D1"/>
    <mergeCell ref="B81:D81"/>
  </mergeCells>
  <pageMargins left="0.7" right="0.7" top="0.75" bottom="0.75" header="0.3" footer="0.3"/>
  <pageSetup scale="76" fitToHeight="2" orientation="portrait" r:id="rId1"/>
  <rowBreaks count="1" manualBreakCount="1">
    <brk id="75" max="5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6656832337B4AA7EAB7F40BB3BBA0" ma:contentTypeVersion="13" ma:contentTypeDescription="Create a new document." ma:contentTypeScope="" ma:versionID="12335e1c381a913ccebad40cbb210a13">
  <xsd:schema xmlns:xsd="http://www.w3.org/2001/XMLSchema" xmlns:xs="http://www.w3.org/2001/XMLSchema" xmlns:p="http://schemas.microsoft.com/office/2006/metadata/properties" xmlns:ns2="0b8a6b25-217d-42ff-a739-8a7fabbe7c64" xmlns:ns3="4f028070-c33d-43a6-b01d-bc6e07153611" targetNamespace="http://schemas.microsoft.com/office/2006/metadata/properties" ma:root="true" ma:fieldsID="4de89d84bba39bdd1069e022d28fe409" ns2:_="" ns3:_="">
    <xsd:import namespace="0b8a6b25-217d-42ff-a739-8a7fabbe7c64"/>
    <xsd:import namespace="4f028070-c33d-43a6-b01d-bc6e07153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a6b25-217d-42ff-a739-8a7fabbe7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28070-c33d-43a6-b01d-bc6e07153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4346CF-86CD-47A9-B6C7-777A1D4F5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a6b25-217d-42ff-a739-8a7fabbe7c64"/>
    <ds:schemaRef ds:uri="4f028070-c33d-43a6-b01d-bc6e07153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429082-04B9-4551-B5CC-519FB61C1E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C2E79AD-FC2F-4B70-A0F2-D4A02800CE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SS Approved</vt:lpstr>
      <vt:lpstr>Sheet 2</vt:lpstr>
      <vt:lpstr>'Sheet 2'!Print_Area</vt:lpstr>
      <vt:lpstr>'SS Approved'!Print_Area</vt:lpstr>
      <vt:lpstr>'Sheet 2'!Print_Titles</vt:lpstr>
      <vt:lpstr>'SS Approved'!Print_Titles</vt:lpstr>
    </vt:vector>
  </TitlesOfParts>
  <Manager/>
  <Company>City of Clearwater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Jennifer.Shannon</dc:creator>
  <cp:keywords/>
  <dc:description/>
  <cp:lastModifiedBy>Windows User</cp:lastModifiedBy>
  <cp:revision/>
  <dcterms:created xsi:type="dcterms:W3CDTF">2017-06-30T18:50:23Z</dcterms:created>
  <dcterms:modified xsi:type="dcterms:W3CDTF">2021-03-08T21:23:05Z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0x010100B606656832337B4AA7EAB7F40BB3BBA0</vt:lpwstr>
  </property>
  <property fmtid="{D5CDD505-2E9C-101B-9397-08002B2CF9AE}" pid="3" name="Order">
    <vt:r8>100</vt:r8>
  </property>
</Properties>
</file>