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y.Sowers\Desktop\Contract Docs\Project # MSB GARAGE\"/>
    </mc:Choice>
  </mc:AlternateContent>
  <xr:revisionPtr revIDLastSave="0" documentId="13_ncr:1_{986FDE8C-58DE-43EF-9C3C-AB4F22A3023A}" xr6:coauthVersionLast="47" xr6:coauthVersionMax="47" xr10:uidLastSave="{00000000-0000-0000-0000-000000000000}"/>
  <bookViews>
    <workbookView xWindow="-120" yWindow="-120" windowWidth="29040" windowHeight="15840" xr2:uid="{6BE0DAE3-271A-4895-83EC-BD000DB0B5C1}"/>
  </bookViews>
  <sheets>
    <sheet name="Bid Tab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1" l="1"/>
  <c r="H53" i="1"/>
  <c r="H50" i="1"/>
  <c r="H48" i="1"/>
  <c r="H46" i="1"/>
  <c r="H44" i="1"/>
  <c r="H42" i="1"/>
  <c r="H37" i="1"/>
  <c r="H34" i="1"/>
  <c r="H26" i="1"/>
  <c r="H24" i="1"/>
  <c r="H21" i="1"/>
  <c r="H18" i="1"/>
  <c r="H16" i="1"/>
  <c r="H13" i="1"/>
  <c r="H10" i="1"/>
  <c r="H9" i="1"/>
  <c r="H5" i="1"/>
  <c r="F66" i="1"/>
  <c r="H66" i="1" s="1"/>
  <c r="F65" i="1"/>
  <c r="H65" i="1" s="1"/>
  <c r="F64" i="1"/>
  <c r="H64" i="1" s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6" i="1"/>
  <c r="H56" i="1" s="1"/>
  <c r="F55" i="1"/>
  <c r="H55" i="1" s="1"/>
  <c r="F54" i="1"/>
  <c r="H54" i="1" s="1"/>
  <c r="F52" i="1"/>
  <c r="H52" i="1" s="1"/>
  <c r="F51" i="1"/>
  <c r="H51" i="1" s="1"/>
  <c r="F49" i="1"/>
  <c r="H49" i="1" s="1"/>
  <c r="F47" i="1"/>
  <c r="H47" i="1" s="1"/>
  <c r="F45" i="1"/>
  <c r="H45" i="1" s="1"/>
  <c r="F43" i="1"/>
  <c r="H43" i="1" s="1"/>
  <c r="F41" i="1"/>
  <c r="H41" i="1" s="1"/>
  <c r="F40" i="1"/>
  <c r="H40" i="1" s="1"/>
  <c r="F39" i="1"/>
  <c r="H39" i="1" s="1"/>
  <c r="F38" i="1"/>
  <c r="H38" i="1" s="1"/>
  <c r="F36" i="1"/>
  <c r="H36" i="1" s="1"/>
  <c r="F35" i="1"/>
  <c r="H35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5" i="1"/>
  <c r="H25" i="1" s="1"/>
  <c r="F23" i="1"/>
  <c r="H23" i="1" s="1"/>
  <c r="F22" i="1"/>
  <c r="H22" i="1" s="1"/>
  <c r="F20" i="1"/>
  <c r="H20" i="1" s="1"/>
  <c r="F19" i="1"/>
  <c r="H19" i="1" s="1"/>
  <c r="F17" i="1"/>
  <c r="H17" i="1" s="1"/>
  <c r="F15" i="1"/>
  <c r="H15" i="1" s="1"/>
  <c r="F14" i="1"/>
  <c r="H14" i="1" s="1"/>
  <c r="F12" i="1"/>
  <c r="H12" i="1" s="1"/>
  <c r="F11" i="1"/>
  <c r="H11" i="1" s="1"/>
  <c r="H67" i="1" l="1"/>
  <c r="G68" i="1" s="1"/>
  <c r="H68" i="1" s="1"/>
  <c r="H69" i="1" s="1"/>
</calcChain>
</file>

<file path=xl/sharedStrings.xml><?xml version="1.0" encoding="utf-8"?>
<sst xmlns="http://schemas.openxmlformats.org/spreadsheetml/2006/main" count="168" uniqueCount="125">
  <si>
    <t>Municipal Parking Garage Rehabilitation 640 Pierce Street  Project # 18-0032-EN</t>
  </si>
  <si>
    <t>ITEM #</t>
  </si>
  <si>
    <t>DESCRIPTION</t>
  </si>
  <si>
    <t>UNITS</t>
  </si>
  <si>
    <t>QTY</t>
  </si>
  <si>
    <t>UNIT PRICE</t>
  </si>
  <si>
    <t>TOTAL</t>
  </si>
  <si>
    <t>1.0</t>
  </si>
  <si>
    <t>GENERAL REQUIREMENTS</t>
  </si>
  <si>
    <t>1.1</t>
  </si>
  <si>
    <t>Project Mobilization</t>
  </si>
  <si>
    <t>LS</t>
  </si>
  <si>
    <t>1.3</t>
  </si>
  <si>
    <t>Concrete Shores and Reshores</t>
  </si>
  <si>
    <t>Incidental to WI 1.1</t>
  </si>
  <si>
    <t>1.4</t>
  </si>
  <si>
    <t>Concrete Reinforcement</t>
  </si>
  <si>
    <t>1.5</t>
  </si>
  <si>
    <t>Temporary Signage</t>
  </si>
  <si>
    <t>1.7</t>
  </si>
  <si>
    <t>General Construction Allowance (20%)</t>
  </si>
  <si>
    <t>FLOOR SURFACE PREPARATION</t>
  </si>
  <si>
    <t>2.6</t>
  </si>
  <si>
    <t>Floor Preparation - Traffic Topping Removal</t>
  </si>
  <si>
    <t>SF</t>
  </si>
  <si>
    <t>2.9</t>
  </si>
  <si>
    <t>Floor Preparation - Curb Demolition</t>
  </si>
  <si>
    <t>EA</t>
  </si>
  <si>
    <t>CONCRETE FLOOR REPAIR</t>
  </si>
  <si>
    <t>3.1</t>
  </si>
  <si>
    <t>Floor Repair - Partial Depth</t>
  </si>
  <si>
    <t>3.11</t>
  </si>
  <si>
    <t>Floor Repair - Slab-on-Grade</t>
  </si>
  <si>
    <t>CONCRETE CEILING REPAIR</t>
  </si>
  <si>
    <t>4.1</t>
  </si>
  <si>
    <t>Ceiling Repair - Partial Depth</t>
  </si>
  <si>
    <t>6.5</t>
  </si>
  <si>
    <t>Column Repair - Grout Pocket</t>
  </si>
  <si>
    <t>6.6</t>
  </si>
  <si>
    <t>Column Repair - Haunch</t>
  </si>
  <si>
    <t>CONCRETE WALL REPAIR</t>
  </si>
  <si>
    <t>7.1</t>
  </si>
  <si>
    <t>Wall Repair - Partial Depth</t>
  </si>
  <si>
    <t>7.5</t>
  </si>
  <si>
    <t>Wall Repair - Grout Pocket</t>
  </si>
  <si>
    <t>PRECAST TEE BEAM REPAIR</t>
  </si>
  <si>
    <t>8.1</t>
  </si>
  <si>
    <t>Tee Beam Repair - Partial Depth</t>
  </si>
  <si>
    <t>CRACK AND JOINT REPAIR</t>
  </si>
  <si>
    <t>11.1</t>
  </si>
  <si>
    <t>Route and Seal Random Cracks</t>
  </si>
  <si>
    <t>LF</t>
  </si>
  <si>
    <t>11.2</t>
  </si>
  <si>
    <t>Repair Crack/Joint Sealant</t>
  </si>
  <si>
    <t>11.3</t>
  </si>
  <si>
    <t>Vertical Joint Sealant</t>
  </si>
  <si>
    <t>11.4</t>
  </si>
  <si>
    <t>Replace Tee-to-Tee Joint Sealant</t>
  </si>
  <si>
    <t>11.5</t>
  </si>
  <si>
    <t>Epoxy Injection</t>
  </si>
  <si>
    <t>11.7</t>
  </si>
  <si>
    <t>Cove Sealant</t>
  </si>
  <si>
    <t>11.8</t>
  </si>
  <si>
    <t>Replace Railing Post Sealant</t>
  </si>
  <si>
    <t>16.1</t>
  </si>
  <si>
    <t>Traffic Coating - Vehicular (Full System)</t>
  </si>
  <si>
    <t>16.2</t>
  </si>
  <si>
    <t>Traffic Coating - Pedestrian - Stairs</t>
  </si>
  <si>
    <t>MECHANICAL - DRAINAGE</t>
  </si>
  <si>
    <t>25.1</t>
  </si>
  <si>
    <t>Mechanical - Allowance</t>
  </si>
  <si>
    <t>25.2</t>
  </si>
  <si>
    <t>Mechanical - Supplementary Floor Drain</t>
  </si>
  <si>
    <t>25.3</t>
  </si>
  <si>
    <t>Mechanical - Pipes and Hangers</t>
  </si>
  <si>
    <t>25.6</t>
  </si>
  <si>
    <t>Mechanical - Clean Out Floor Drains</t>
  </si>
  <si>
    <t>ELECTRICAL - LIGHTING</t>
  </si>
  <si>
    <t>30.2</t>
  </si>
  <si>
    <t>Electrical - Light Fixture Replacement</t>
  </si>
  <si>
    <t>SIGNAGE</t>
  </si>
  <si>
    <t>36.1</t>
  </si>
  <si>
    <t>Replace Signs</t>
  </si>
  <si>
    <t>DOORS, FRAMES AND HARDWARE</t>
  </si>
  <si>
    <t>37.6</t>
  </si>
  <si>
    <t>Replace Door Hardware</t>
  </si>
  <si>
    <t>CONNECTIONS/BEARINGS</t>
  </si>
  <si>
    <t>40.4</t>
  </si>
  <si>
    <t>Supplemental Bearing Support</t>
  </si>
  <si>
    <t>MISCELLANEOUS - METALS</t>
  </si>
  <si>
    <t>43.1</t>
  </si>
  <si>
    <t>Stairwell - Guardrail Post Repair</t>
  </si>
  <si>
    <t>43.2</t>
  </si>
  <si>
    <t>Install Nut on Underside of Bollard</t>
  </si>
  <si>
    <t>MISCELLANEOUS</t>
  </si>
  <si>
    <t>44.1</t>
  </si>
  <si>
    <t>Install Delineators</t>
  </si>
  <si>
    <t>44.2</t>
  </si>
  <si>
    <t>Replace Tee Stem Bearing Pads</t>
  </si>
  <si>
    <t>44.3</t>
  </si>
  <si>
    <t>Install Column Corner Guards</t>
  </si>
  <si>
    <t>PAINTING</t>
  </si>
  <si>
    <t>45.1</t>
  </si>
  <si>
    <t>Paint Traffic Markings</t>
  </si>
  <si>
    <t>45.4</t>
  </si>
  <si>
    <t>Paint Doors and Frames</t>
  </si>
  <si>
    <t>45.7</t>
  </si>
  <si>
    <t>Clean and Paint Bollard Base Plates</t>
  </si>
  <si>
    <t>45.8</t>
  </si>
  <si>
    <t>Clean and Paint Corroded Barrier Cable Hardware</t>
  </si>
  <si>
    <t>45.9</t>
  </si>
  <si>
    <t>Clean and Cold Galvanize Steel Connections</t>
  </si>
  <si>
    <t>45.10</t>
  </si>
  <si>
    <t>Clean and Paint Display Box</t>
  </si>
  <si>
    <t>45.11</t>
  </si>
  <si>
    <t>Paint Drain and Fire Stand Piping</t>
  </si>
  <si>
    <t>45.12</t>
  </si>
  <si>
    <t>Clean and Paint Stair Railings</t>
  </si>
  <si>
    <t>45.14</t>
  </si>
  <si>
    <t>Clean and Paint Metal Pan Stairs</t>
  </si>
  <si>
    <t xml:space="preserve">Subtotal </t>
  </si>
  <si>
    <t>46.0</t>
  </si>
  <si>
    <t>TRAFFIC TOPPING</t>
  </si>
  <si>
    <t>TOTAL CONTRACT</t>
  </si>
  <si>
    <t>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</si>
</sst>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4" fillId="0" borderId="10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44" fontId="4" fillId="0" borderId="11" xfId="0" applyNumberFormat="1" applyFont="1" applyBorder="1" applyAlignment="1">
      <alignment horizontal="center" vertical="center"/>
    </xf>
    <xf numFmtId="44" fontId="4" fillId="0" borderId="14" xfId="0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44" fontId="2" fillId="0" borderId="1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6" xfId="0" applyFont="1" applyBorder="1" applyAlignment="1">
      <alignment horizontal="left" vertical="center" wrapText="1"/>
    </xf>
    <xf numFmtId="44" fontId="4" fillId="0" borderId="11" xfId="0" applyNumberFormat="1" applyFont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43" fontId="4" fillId="0" borderId="9" xfId="1" quotePrefix="1" applyFont="1" applyBorder="1" applyAlignment="1">
      <alignment horizontal="center"/>
    </xf>
    <xf numFmtId="164" fontId="4" fillId="0" borderId="9" xfId="1" quotePrefix="1" applyNumberFormat="1" applyFont="1" applyBorder="1" applyAlignment="1">
      <alignment horizontal="center"/>
    </xf>
    <xf numFmtId="164" fontId="4" fillId="0" borderId="5" xfId="1" quotePrefix="1" applyNumberFormat="1" applyFont="1" applyBorder="1" applyAlignment="1">
      <alignment horizontal="center"/>
    </xf>
    <xf numFmtId="43" fontId="4" fillId="0" borderId="5" xfId="1" quotePrefix="1" applyFont="1" applyBorder="1" applyAlignment="1">
      <alignment horizontal="center"/>
    </xf>
    <xf numFmtId="43" fontId="4" fillId="0" borderId="10" xfId="1" quotePrefix="1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5" fontId="7" fillId="2" borderId="5" xfId="0" quotePrefix="1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vertical="center"/>
    </xf>
    <xf numFmtId="0" fontId="9" fillId="2" borderId="6" xfId="0" applyFont="1" applyFill="1" applyBorder="1" applyAlignment="1">
      <alignment horizontal="right" vertical="center"/>
    </xf>
    <xf numFmtId="44" fontId="9" fillId="2" borderId="11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165" fontId="2" fillId="2" borderId="5" xfId="0" quotePrefix="1" applyNumberFormat="1" applyFont="1" applyFill="1" applyBorder="1" applyAlignment="1">
      <alignment horizontal="center"/>
    </xf>
    <xf numFmtId="0" fontId="8" fillId="2" borderId="6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right" vertical="center"/>
    </xf>
    <xf numFmtId="44" fontId="4" fillId="2" borderId="11" xfId="0" applyNumberFormat="1" applyFont="1" applyFill="1" applyBorder="1" applyAlignment="1">
      <alignment horizontal="center" vertical="center"/>
    </xf>
    <xf numFmtId="165" fontId="2" fillId="2" borderId="13" xfId="0" quotePrefix="1" applyNumberFormat="1" applyFont="1" applyFill="1" applyBorder="1" applyAlignment="1">
      <alignment horizontal="center"/>
    </xf>
    <xf numFmtId="0" fontId="8" fillId="2" borderId="12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vertical="center"/>
    </xf>
    <xf numFmtId="0" fontId="8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right" vertical="center"/>
    </xf>
    <xf numFmtId="0" fontId="2" fillId="2" borderId="5" xfId="0" quotePrefix="1" applyFont="1" applyFill="1" applyBorder="1" applyAlignment="1">
      <alignment horizontal="center"/>
    </xf>
    <xf numFmtId="0" fontId="3" fillId="2" borderId="6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43" fontId="2" fillId="2" borderId="10" xfId="1" quotePrefix="1" applyNumberFormat="1" applyFont="1" applyFill="1" applyBorder="1" applyAlignment="1">
      <alignment horizontal="center"/>
    </xf>
    <xf numFmtId="0" fontId="7" fillId="2" borderId="10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center" vertical="center"/>
    </xf>
    <xf numFmtId="44" fontId="4" fillId="2" borderId="17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left" vertical="center"/>
    </xf>
    <xf numFmtId="0" fontId="5" fillId="2" borderId="10" xfId="0" applyFont="1" applyFill="1" applyBorder="1"/>
    <xf numFmtId="0" fontId="6" fillId="2" borderId="10" xfId="0" applyFont="1" applyFill="1" applyBorder="1" applyAlignment="1">
      <alignment horizontal="right" vertical="center"/>
    </xf>
    <xf numFmtId="44" fontId="2" fillId="2" borderId="18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/>
    </xf>
    <xf numFmtId="0" fontId="4" fillId="2" borderId="6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44" fontId="4" fillId="3" borderId="10" xfId="0" applyNumberFormat="1" applyFont="1" applyFill="1" applyBorder="1" applyAlignment="1" applyProtection="1">
      <alignment horizontal="left" vertical="center"/>
      <protection locked="0"/>
    </xf>
    <xf numFmtId="44" fontId="4" fillId="3" borderId="10" xfId="0" applyNumberFormat="1" applyFont="1" applyFill="1" applyBorder="1" applyAlignment="1" applyProtection="1">
      <alignment horizontal="center" vertical="center"/>
      <protection locked="0"/>
    </xf>
    <xf numFmtId="44" fontId="9" fillId="3" borderId="10" xfId="0" applyNumberFormat="1" applyFont="1" applyFill="1" applyBorder="1" applyAlignment="1" applyProtection="1">
      <alignment horizontal="center" vertical="center"/>
      <protection locked="0"/>
    </xf>
    <xf numFmtId="44" fontId="4" fillId="3" borderId="16" xfId="0" applyNumberFormat="1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 wrapText="1"/>
    </xf>
    <xf numFmtId="0" fontId="3" fillId="2" borderId="7" xfId="0" applyFont="1" applyFill="1" applyBorder="1" applyAlignment="1" applyProtection="1">
      <alignment horizontal="left" vertical="center"/>
    </xf>
    <xf numFmtId="0" fontId="4" fillId="2" borderId="6" xfId="0" applyFont="1" applyFill="1" applyBorder="1" applyAlignment="1" applyProtection="1">
      <alignment vertical="center"/>
    </xf>
    <xf numFmtId="44" fontId="4" fillId="4" borderId="10" xfId="0" applyNumberFormat="1" applyFont="1" applyFill="1" applyBorder="1" applyAlignment="1" applyProtection="1">
      <alignment horizontal="center" vertical="center"/>
    </xf>
    <xf numFmtId="44" fontId="4" fillId="2" borderId="10" xfId="0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257175</xdr:colOff>
      <xdr:row>1</xdr:row>
      <xdr:rowOff>28575</xdr:rowOff>
    </xdr:from>
    <xdr:to>
      <xdr:col>3</xdr:col>
      <xdr:colOff>3000375</xdr:colOff>
      <xdr:row>1</xdr:row>
      <xdr:rowOff>759467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1CACD1-359B-45CF-AB2A-9A10FBD16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0" y="219075"/>
          <a:ext cx="2743200" cy="7308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zabeth.bayly/AppData/Local/Microsoft/Windows/INetCache/Content.Outlook/9E77WV1H/Work%20item%20list%20for%20Draw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WING SCHEDULE"/>
      <sheetName val="BID FORM"/>
      <sheetName val="Cost Opinion"/>
    </sheetNames>
    <sheetDataSet>
      <sheetData sheetId="0">
        <row r="10">
          <cell r="I10">
            <v>50060</v>
          </cell>
        </row>
        <row r="11">
          <cell r="I11">
            <v>2</v>
          </cell>
        </row>
        <row r="13">
          <cell r="I13">
            <v>79</v>
          </cell>
        </row>
        <row r="14">
          <cell r="I14">
            <v>120</v>
          </cell>
        </row>
        <row r="16">
          <cell r="I16">
            <v>22</v>
          </cell>
        </row>
        <row r="18">
          <cell r="I18">
            <v>43</v>
          </cell>
        </row>
        <row r="19">
          <cell r="I19">
            <v>4</v>
          </cell>
        </row>
        <row r="21">
          <cell r="I21">
            <v>4</v>
          </cell>
        </row>
        <row r="22">
          <cell r="I22">
            <v>3</v>
          </cell>
        </row>
        <row r="24">
          <cell r="I24">
            <v>10</v>
          </cell>
        </row>
        <row r="26">
          <cell r="I26">
            <v>75</v>
          </cell>
        </row>
        <row r="27">
          <cell r="I27">
            <v>200</v>
          </cell>
        </row>
        <row r="28">
          <cell r="I28">
            <v>1290</v>
          </cell>
        </row>
        <row r="29">
          <cell r="I29">
            <v>5520</v>
          </cell>
        </row>
        <row r="30">
          <cell r="I30">
            <v>30</v>
          </cell>
        </row>
        <row r="31">
          <cell r="I31">
            <v>4100</v>
          </cell>
        </row>
        <row r="32">
          <cell r="I32">
            <v>1</v>
          </cell>
        </row>
        <row r="34">
          <cell r="I34">
            <v>49560</v>
          </cell>
        </row>
        <row r="35">
          <cell r="I35">
            <v>500</v>
          </cell>
        </row>
        <row r="37">
          <cell r="I37">
            <v>1</v>
          </cell>
        </row>
        <row r="38">
          <cell r="I38">
            <v>4</v>
          </cell>
        </row>
        <row r="39">
          <cell r="I39">
            <v>220</v>
          </cell>
        </row>
        <row r="40">
          <cell r="I40">
            <v>1</v>
          </cell>
        </row>
        <row r="42">
          <cell r="I42">
            <v>1</v>
          </cell>
        </row>
        <row r="44">
          <cell r="I44">
            <v>1</v>
          </cell>
        </row>
        <row r="46">
          <cell r="I46">
            <v>1</v>
          </cell>
        </row>
        <row r="48">
          <cell r="I48">
            <v>10</v>
          </cell>
        </row>
        <row r="50">
          <cell r="I50">
            <v>14</v>
          </cell>
        </row>
        <row r="51">
          <cell r="I51">
            <v>1</v>
          </cell>
        </row>
        <row r="53">
          <cell r="I53">
            <v>8</v>
          </cell>
        </row>
        <row r="54">
          <cell r="I54">
            <v>100</v>
          </cell>
        </row>
        <row r="55">
          <cell r="I55">
            <v>28</v>
          </cell>
        </row>
        <row r="57">
          <cell r="I57">
            <v>49560</v>
          </cell>
        </row>
        <row r="58">
          <cell r="I58">
            <v>7</v>
          </cell>
        </row>
        <row r="59">
          <cell r="I59">
            <v>21</v>
          </cell>
        </row>
        <row r="60">
          <cell r="I60">
            <v>3</v>
          </cell>
        </row>
        <row r="61">
          <cell r="I61">
            <v>30</v>
          </cell>
        </row>
        <row r="62">
          <cell r="I62">
            <v>2</v>
          </cell>
        </row>
        <row r="63">
          <cell r="I63">
            <v>1</v>
          </cell>
        </row>
        <row r="64">
          <cell r="I64">
            <v>1</v>
          </cell>
        </row>
        <row r="65">
          <cell r="I65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B9A5-CF20-4805-AC08-7DBFE1AF398A}">
  <sheetPr>
    <pageSetUpPr fitToPage="1"/>
  </sheetPr>
  <dimension ref="C2:H70"/>
  <sheetViews>
    <sheetView tabSelected="1" zoomScaleNormal="100" workbookViewId="0">
      <selection activeCell="G67" sqref="G67"/>
    </sheetView>
  </sheetViews>
  <sheetFormatPr defaultRowHeight="15" x14ac:dyDescent="0.25"/>
  <cols>
    <col min="3" max="3" width="10.7109375" style="8" customWidth="1"/>
    <col min="4" max="4" width="47.42578125" bestFit="1" customWidth="1"/>
    <col min="5" max="5" width="30.7109375" customWidth="1"/>
    <col min="6" max="6" width="9.7109375" style="6" customWidth="1"/>
    <col min="7" max="7" width="11" bestFit="1" customWidth="1"/>
    <col min="8" max="8" width="15.7109375" customWidth="1"/>
  </cols>
  <sheetData>
    <row r="2" spans="3:8" s="55" customFormat="1" ht="65.099999999999994" customHeight="1" thickBot="1" x14ac:dyDescent="0.3">
      <c r="E2" s="56" t="s">
        <v>0</v>
      </c>
      <c r="F2" s="56"/>
      <c r="G2" s="56"/>
      <c r="H2" s="57"/>
    </row>
    <row r="3" spans="3:8" s="5" customFormat="1" ht="36.75" thickTop="1" x14ac:dyDescent="0.25">
      <c r="C3" s="13" t="s">
        <v>1</v>
      </c>
      <c r="D3" s="14" t="s">
        <v>2</v>
      </c>
      <c r="E3" s="14" t="s">
        <v>3</v>
      </c>
      <c r="F3" s="15" t="s">
        <v>4</v>
      </c>
      <c r="G3" s="62" t="s">
        <v>5</v>
      </c>
      <c r="H3" s="16" t="s">
        <v>6</v>
      </c>
    </row>
    <row r="4" spans="3:8" ht="15.75" x14ac:dyDescent="0.25">
      <c r="C4" s="41" t="s">
        <v>7</v>
      </c>
      <c r="D4" s="39" t="s">
        <v>8</v>
      </c>
      <c r="E4" s="42"/>
      <c r="F4" s="40"/>
      <c r="G4" s="63"/>
      <c r="H4" s="43"/>
    </row>
    <row r="5" spans="3:8" x14ac:dyDescent="0.25">
      <c r="C5" s="17" t="s">
        <v>9</v>
      </c>
      <c r="D5" s="12" t="s">
        <v>10</v>
      </c>
      <c r="E5" s="2" t="s">
        <v>11</v>
      </c>
      <c r="F5" s="22">
        <v>1</v>
      </c>
      <c r="G5" s="58"/>
      <c r="H5" s="10">
        <f>F5*G5</f>
        <v>0</v>
      </c>
    </row>
    <row r="6" spans="3:8" x14ac:dyDescent="0.25">
      <c r="C6" s="17" t="s">
        <v>12</v>
      </c>
      <c r="D6" s="1" t="s">
        <v>13</v>
      </c>
      <c r="E6" s="11" t="s">
        <v>14</v>
      </c>
      <c r="F6" s="53"/>
      <c r="G6" s="64"/>
      <c r="H6" s="54"/>
    </row>
    <row r="7" spans="3:8" x14ac:dyDescent="0.25">
      <c r="C7" s="17" t="s">
        <v>15</v>
      </c>
      <c r="D7" s="1" t="s">
        <v>16</v>
      </c>
      <c r="E7" s="11" t="s">
        <v>14</v>
      </c>
      <c r="F7" s="53"/>
      <c r="G7" s="64"/>
      <c r="H7" s="54"/>
    </row>
    <row r="8" spans="3:8" x14ac:dyDescent="0.25">
      <c r="C8" s="17" t="s">
        <v>17</v>
      </c>
      <c r="D8" s="1" t="s">
        <v>18</v>
      </c>
      <c r="E8" s="11" t="s">
        <v>14</v>
      </c>
      <c r="F8" s="53"/>
      <c r="G8" s="64"/>
      <c r="H8" s="54"/>
    </row>
    <row r="9" spans="3:8" s="8" customFormat="1" x14ac:dyDescent="0.25">
      <c r="C9" s="18" t="s">
        <v>19</v>
      </c>
      <c r="D9" s="9" t="s">
        <v>20</v>
      </c>
      <c r="E9" s="2" t="s">
        <v>11</v>
      </c>
      <c r="F9" s="23">
        <v>1</v>
      </c>
      <c r="G9" s="58"/>
      <c r="H9" s="10">
        <f t="shared" ref="H9:H40" si="0">F9*G9</f>
        <v>0</v>
      </c>
    </row>
    <row r="10" spans="3:8" ht="15.75" x14ac:dyDescent="0.25">
      <c r="C10" s="31">
        <v>2</v>
      </c>
      <c r="D10" s="32" t="s">
        <v>21</v>
      </c>
      <c r="E10" s="33"/>
      <c r="F10" s="40"/>
      <c r="G10" s="59"/>
      <c r="H10" s="35">
        <f t="shared" si="0"/>
        <v>0</v>
      </c>
    </row>
    <row r="11" spans="3:8" x14ac:dyDescent="0.25">
      <c r="C11" s="18" t="s">
        <v>22</v>
      </c>
      <c r="D11" s="1" t="s">
        <v>23</v>
      </c>
      <c r="E11" s="2" t="s">
        <v>24</v>
      </c>
      <c r="F11" s="22">
        <f>'[1]DRAWING SCHEDULE'!I10</f>
        <v>50060</v>
      </c>
      <c r="G11" s="59"/>
      <c r="H11" s="3">
        <f t="shared" si="0"/>
        <v>0</v>
      </c>
    </row>
    <row r="12" spans="3:8" x14ac:dyDescent="0.25">
      <c r="C12" s="18" t="s">
        <v>25</v>
      </c>
      <c r="D12" s="1" t="s">
        <v>26</v>
      </c>
      <c r="E12" s="2" t="s">
        <v>27</v>
      </c>
      <c r="F12" s="22">
        <f>'[1]DRAWING SCHEDULE'!I11</f>
        <v>2</v>
      </c>
      <c r="G12" s="59"/>
      <c r="H12" s="3">
        <f t="shared" si="0"/>
        <v>0</v>
      </c>
    </row>
    <row r="13" spans="3:8" ht="15.75" x14ac:dyDescent="0.25">
      <c r="C13" s="31">
        <v>3</v>
      </c>
      <c r="D13" s="39" t="s">
        <v>28</v>
      </c>
      <c r="E13" s="33"/>
      <c r="F13" s="34"/>
      <c r="G13" s="59"/>
      <c r="H13" s="35">
        <f t="shared" si="0"/>
        <v>0</v>
      </c>
    </row>
    <row r="14" spans="3:8" x14ac:dyDescent="0.25">
      <c r="C14" s="18" t="s">
        <v>29</v>
      </c>
      <c r="D14" s="1" t="s">
        <v>30</v>
      </c>
      <c r="E14" s="2" t="s">
        <v>24</v>
      </c>
      <c r="F14" s="22">
        <f>'[1]DRAWING SCHEDULE'!I13</f>
        <v>79</v>
      </c>
      <c r="G14" s="59"/>
      <c r="H14" s="3">
        <f t="shared" si="0"/>
        <v>0</v>
      </c>
    </row>
    <row r="15" spans="3:8" x14ac:dyDescent="0.25">
      <c r="C15" s="17" t="s">
        <v>31</v>
      </c>
      <c r="D15" s="1" t="s">
        <v>32</v>
      </c>
      <c r="E15" s="2" t="s">
        <v>24</v>
      </c>
      <c r="F15" s="22">
        <f>'[1]DRAWING SCHEDULE'!I14</f>
        <v>120</v>
      </c>
      <c r="G15" s="59"/>
      <c r="H15" s="3">
        <f t="shared" si="0"/>
        <v>0</v>
      </c>
    </row>
    <row r="16" spans="3:8" ht="15.75" x14ac:dyDescent="0.25">
      <c r="C16" s="36">
        <v>4</v>
      </c>
      <c r="D16" s="37" t="s">
        <v>33</v>
      </c>
      <c r="E16" s="38"/>
      <c r="F16" s="34"/>
      <c r="G16" s="59"/>
      <c r="H16" s="35">
        <f t="shared" si="0"/>
        <v>0</v>
      </c>
    </row>
    <row r="17" spans="3:8" x14ac:dyDescent="0.25">
      <c r="C17" s="18" t="s">
        <v>34</v>
      </c>
      <c r="D17" s="1" t="s">
        <v>35</v>
      </c>
      <c r="E17" s="2" t="s">
        <v>24</v>
      </c>
      <c r="F17" s="22">
        <f>'[1]DRAWING SCHEDULE'!I16</f>
        <v>22</v>
      </c>
      <c r="G17" s="59"/>
      <c r="H17" s="3">
        <f t="shared" si="0"/>
        <v>0</v>
      </c>
    </row>
    <row r="18" spans="3:8" ht="15.75" x14ac:dyDescent="0.25">
      <c r="C18" s="31">
        <v>6</v>
      </c>
      <c r="D18" s="32" t="s">
        <v>33</v>
      </c>
      <c r="E18" s="33"/>
      <c r="F18" s="34"/>
      <c r="G18" s="59"/>
      <c r="H18" s="35">
        <f t="shared" si="0"/>
        <v>0</v>
      </c>
    </row>
    <row r="19" spans="3:8" x14ac:dyDescent="0.25">
      <c r="C19" s="18" t="s">
        <v>36</v>
      </c>
      <c r="D19" s="1" t="s">
        <v>37</v>
      </c>
      <c r="E19" s="2" t="s">
        <v>27</v>
      </c>
      <c r="F19" s="22">
        <f>'[1]DRAWING SCHEDULE'!I18</f>
        <v>43</v>
      </c>
      <c r="G19" s="59"/>
      <c r="H19" s="3">
        <f t="shared" si="0"/>
        <v>0</v>
      </c>
    </row>
    <row r="20" spans="3:8" x14ac:dyDescent="0.25">
      <c r="C20" s="18" t="s">
        <v>38</v>
      </c>
      <c r="D20" s="1" t="s">
        <v>39</v>
      </c>
      <c r="E20" s="2" t="s">
        <v>24</v>
      </c>
      <c r="F20" s="22">
        <f>'[1]DRAWING SCHEDULE'!I19</f>
        <v>4</v>
      </c>
      <c r="G20" s="59"/>
      <c r="H20" s="3">
        <f t="shared" si="0"/>
        <v>0</v>
      </c>
    </row>
    <row r="21" spans="3:8" ht="15" customHeight="1" x14ac:dyDescent="0.25">
      <c r="C21" s="24">
        <v>7</v>
      </c>
      <c r="D21" s="25" t="s">
        <v>40</v>
      </c>
      <c r="E21" s="26"/>
      <c r="F21" s="27"/>
      <c r="G21" s="60"/>
      <c r="H21" s="28">
        <f t="shared" si="0"/>
        <v>0</v>
      </c>
    </row>
    <row r="22" spans="3:8" ht="15" customHeight="1" x14ac:dyDescent="0.25">
      <c r="C22" s="18" t="s">
        <v>41</v>
      </c>
      <c r="D22" s="1" t="s">
        <v>42</v>
      </c>
      <c r="E22" s="2" t="s">
        <v>24</v>
      </c>
      <c r="F22" s="22">
        <f>'[1]DRAWING SCHEDULE'!I21</f>
        <v>4</v>
      </c>
      <c r="G22" s="59"/>
      <c r="H22" s="3">
        <f t="shared" si="0"/>
        <v>0</v>
      </c>
    </row>
    <row r="23" spans="3:8" ht="15" customHeight="1" x14ac:dyDescent="0.25">
      <c r="C23" s="18" t="s">
        <v>43</v>
      </c>
      <c r="D23" s="1" t="s">
        <v>44</v>
      </c>
      <c r="E23" s="2" t="s">
        <v>27</v>
      </c>
      <c r="F23" s="22">
        <f>'[1]DRAWING SCHEDULE'!I22</f>
        <v>3</v>
      </c>
      <c r="G23" s="59"/>
      <c r="H23" s="3">
        <f t="shared" si="0"/>
        <v>0</v>
      </c>
    </row>
    <row r="24" spans="3:8" x14ac:dyDescent="0.25">
      <c r="C24" s="24">
        <v>8</v>
      </c>
      <c r="D24" s="25" t="s">
        <v>45</v>
      </c>
      <c r="E24" s="29"/>
      <c r="F24" s="30"/>
      <c r="G24" s="60"/>
      <c r="H24" s="28">
        <f t="shared" si="0"/>
        <v>0</v>
      </c>
    </row>
    <row r="25" spans="3:8" x14ac:dyDescent="0.25">
      <c r="C25" s="18" t="s">
        <v>46</v>
      </c>
      <c r="D25" s="1" t="s">
        <v>47</v>
      </c>
      <c r="E25" s="2" t="s">
        <v>27</v>
      </c>
      <c r="F25" s="22">
        <f>'[1]DRAWING SCHEDULE'!I24</f>
        <v>10</v>
      </c>
      <c r="G25" s="59"/>
      <c r="H25" s="3">
        <f t="shared" si="0"/>
        <v>0</v>
      </c>
    </row>
    <row r="26" spans="3:8" x14ac:dyDescent="0.25">
      <c r="C26" s="24">
        <v>11</v>
      </c>
      <c r="D26" s="25" t="s">
        <v>48</v>
      </c>
      <c r="E26" s="26"/>
      <c r="F26" s="27"/>
      <c r="G26" s="60"/>
      <c r="H26" s="28">
        <f t="shared" si="0"/>
        <v>0</v>
      </c>
    </row>
    <row r="27" spans="3:8" x14ac:dyDescent="0.25">
      <c r="C27" s="18" t="s">
        <v>49</v>
      </c>
      <c r="D27" s="1" t="s">
        <v>50</v>
      </c>
      <c r="E27" s="2" t="s">
        <v>51</v>
      </c>
      <c r="F27" s="22">
        <f>'[1]DRAWING SCHEDULE'!I26</f>
        <v>75</v>
      </c>
      <c r="G27" s="59"/>
      <c r="H27" s="3">
        <f t="shared" si="0"/>
        <v>0</v>
      </c>
    </row>
    <row r="28" spans="3:8" x14ac:dyDescent="0.25">
      <c r="C28" s="18" t="s">
        <v>52</v>
      </c>
      <c r="D28" s="1" t="s">
        <v>53</v>
      </c>
      <c r="E28" s="2" t="s">
        <v>51</v>
      </c>
      <c r="F28" s="22">
        <f>'[1]DRAWING SCHEDULE'!I27</f>
        <v>200</v>
      </c>
      <c r="G28" s="59"/>
      <c r="H28" s="3">
        <f t="shared" si="0"/>
        <v>0</v>
      </c>
    </row>
    <row r="29" spans="3:8" x14ac:dyDescent="0.25">
      <c r="C29" s="18" t="s">
        <v>54</v>
      </c>
      <c r="D29" s="1" t="s">
        <v>55</v>
      </c>
      <c r="E29" s="2" t="s">
        <v>51</v>
      </c>
      <c r="F29" s="22">
        <f>'[1]DRAWING SCHEDULE'!I28</f>
        <v>1290</v>
      </c>
      <c r="G29" s="59"/>
      <c r="H29" s="3">
        <f t="shared" si="0"/>
        <v>0</v>
      </c>
    </row>
    <row r="30" spans="3:8" x14ac:dyDescent="0.25">
      <c r="C30" s="18" t="s">
        <v>56</v>
      </c>
      <c r="D30" s="1" t="s">
        <v>57</v>
      </c>
      <c r="E30" s="2" t="s">
        <v>51</v>
      </c>
      <c r="F30" s="22">
        <f>'[1]DRAWING SCHEDULE'!I29</f>
        <v>5520</v>
      </c>
      <c r="G30" s="59"/>
      <c r="H30" s="3">
        <f t="shared" si="0"/>
        <v>0</v>
      </c>
    </row>
    <row r="31" spans="3:8" ht="15" customHeight="1" x14ac:dyDescent="0.25">
      <c r="C31" s="18" t="s">
        <v>58</v>
      </c>
      <c r="D31" s="1" t="s">
        <v>59</v>
      </c>
      <c r="E31" s="2" t="s">
        <v>51</v>
      </c>
      <c r="F31" s="22">
        <f>'[1]DRAWING SCHEDULE'!I30</f>
        <v>30</v>
      </c>
      <c r="G31" s="59"/>
      <c r="H31" s="3">
        <f t="shared" si="0"/>
        <v>0</v>
      </c>
    </row>
    <row r="32" spans="3:8" x14ac:dyDescent="0.25">
      <c r="C32" s="18" t="s">
        <v>60</v>
      </c>
      <c r="D32" s="1" t="s">
        <v>61</v>
      </c>
      <c r="E32" s="2" t="s">
        <v>51</v>
      </c>
      <c r="F32" s="22">
        <f>'[1]DRAWING SCHEDULE'!I31</f>
        <v>4100</v>
      </c>
      <c r="G32" s="59"/>
      <c r="H32" s="3">
        <f t="shared" si="0"/>
        <v>0</v>
      </c>
    </row>
    <row r="33" spans="3:8" x14ac:dyDescent="0.25">
      <c r="C33" s="18" t="s">
        <v>62</v>
      </c>
      <c r="D33" s="1" t="s">
        <v>63</v>
      </c>
      <c r="E33" s="2" t="s">
        <v>11</v>
      </c>
      <c r="F33" s="22">
        <f>'[1]DRAWING SCHEDULE'!I32</f>
        <v>1</v>
      </c>
      <c r="G33" s="59"/>
      <c r="H33" s="3">
        <f t="shared" si="0"/>
        <v>0</v>
      </c>
    </row>
    <row r="34" spans="3:8" x14ac:dyDescent="0.25">
      <c r="C34" s="24">
        <v>16</v>
      </c>
      <c r="D34" s="25" t="s">
        <v>122</v>
      </c>
      <c r="E34" s="26"/>
      <c r="F34" s="27"/>
      <c r="G34" s="60"/>
      <c r="H34" s="28">
        <f t="shared" si="0"/>
        <v>0</v>
      </c>
    </row>
    <row r="35" spans="3:8" x14ac:dyDescent="0.25">
      <c r="C35" s="18" t="s">
        <v>64</v>
      </c>
      <c r="D35" s="1" t="s">
        <v>65</v>
      </c>
      <c r="E35" s="2" t="s">
        <v>24</v>
      </c>
      <c r="F35" s="22">
        <f>'[1]DRAWING SCHEDULE'!I34</f>
        <v>49560</v>
      </c>
      <c r="G35" s="59"/>
      <c r="H35" s="3">
        <f t="shared" si="0"/>
        <v>0</v>
      </c>
    </row>
    <row r="36" spans="3:8" x14ac:dyDescent="0.25">
      <c r="C36" s="18" t="s">
        <v>66</v>
      </c>
      <c r="D36" s="1" t="s">
        <v>67</v>
      </c>
      <c r="E36" s="2" t="s">
        <v>24</v>
      </c>
      <c r="F36" s="22">
        <f>'[1]DRAWING SCHEDULE'!I35</f>
        <v>500</v>
      </c>
      <c r="G36" s="59"/>
      <c r="H36" s="3">
        <f t="shared" si="0"/>
        <v>0</v>
      </c>
    </row>
    <row r="37" spans="3:8" x14ac:dyDescent="0.25">
      <c r="C37" s="24">
        <v>25</v>
      </c>
      <c r="D37" s="25" t="s">
        <v>68</v>
      </c>
      <c r="E37" s="26"/>
      <c r="F37" s="27"/>
      <c r="G37" s="60"/>
      <c r="H37" s="28">
        <f t="shared" si="0"/>
        <v>0</v>
      </c>
    </row>
    <row r="38" spans="3:8" x14ac:dyDescent="0.25">
      <c r="C38" s="19" t="s">
        <v>69</v>
      </c>
      <c r="D38" s="1" t="s">
        <v>70</v>
      </c>
      <c r="E38" s="2" t="s">
        <v>11</v>
      </c>
      <c r="F38" s="22">
        <f>'[1]DRAWING SCHEDULE'!I37</f>
        <v>1</v>
      </c>
      <c r="G38" s="65">
        <v>5000</v>
      </c>
      <c r="H38" s="3">
        <f t="shared" si="0"/>
        <v>5000</v>
      </c>
    </row>
    <row r="39" spans="3:8" x14ac:dyDescent="0.25">
      <c r="C39" s="19" t="s">
        <v>71</v>
      </c>
      <c r="D39" s="1" t="s">
        <v>72</v>
      </c>
      <c r="E39" s="2" t="s">
        <v>27</v>
      </c>
      <c r="F39" s="22">
        <f>'[1]DRAWING SCHEDULE'!I38</f>
        <v>4</v>
      </c>
      <c r="G39" s="59"/>
      <c r="H39" s="3">
        <f t="shared" si="0"/>
        <v>0</v>
      </c>
    </row>
    <row r="40" spans="3:8" x14ac:dyDescent="0.25">
      <c r="C40" s="19" t="s">
        <v>73</v>
      </c>
      <c r="D40" s="1" t="s">
        <v>74</v>
      </c>
      <c r="E40" s="2" t="s">
        <v>24</v>
      </c>
      <c r="F40" s="22">
        <f>'[1]DRAWING SCHEDULE'!I39</f>
        <v>220</v>
      </c>
      <c r="G40" s="59"/>
      <c r="H40" s="3">
        <f t="shared" si="0"/>
        <v>0</v>
      </c>
    </row>
    <row r="41" spans="3:8" ht="15" customHeight="1" x14ac:dyDescent="0.25">
      <c r="C41" s="19" t="s">
        <v>75</v>
      </c>
      <c r="D41" s="1" t="s">
        <v>76</v>
      </c>
      <c r="E41" s="2" t="s">
        <v>11</v>
      </c>
      <c r="F41" s="22">
        <f>'[1]DRAWING SCHEDULE'!I40</f>
        <v>1</v>
      </c>
      <c r="G41" s="59"/>
      <c r="H41" s="3">
        <f t="shared" ref="H41:H72" si="1">F41*G41</f>
        <v>0</v>
      </c>
    </row>
    <row r="42" spans="3:8" ht="15" customHeight="1" x14ac:dyDescent="0.25">
      <c r="C42" s="24">
        <v>30</v>
      </c>
      <c r="D42" s="25" t="s">
        <v>77</v>
      </c>
      <c r="E42" s="26"/>
      <c r="F42" s="27"/>
      <c r="G42" s="60"/>
      <c r="H42" s="28">
        <f t="shared" si="1"/>
        <v>0</v>
      </c>
    </row>
    <row r="43" spans="3:8" x14ac:dyDescent="0.25">
      <c r="C43" s="19" t="s">
        <v>78</v>
      </c>
      <c r="D43" s="1" t="s">
        <v>79</v>
      </c>
      <c r="E43" s="2" t="s">
        <v>11</v>
      </c>
      <c r="F43" s="22">
        <f>'[1]DRAWING SCHEDULE'!I42</f>
        <v>1</v>
      </c>
      <c r="G43" s="59"/>
      <c r="H43" s="3">
        <f t="shared" si="1"/>
        <v>0</v>
      </c>
    </row>
    <row r="44" spans="3:8" ht="15" customHeight="1" x14ac:dyDescent="0.25">
      <c r="C44" s="24">
        <v>36</v>
      </c>
      <c r="D44" s="25" t="s">
        <v>80</v>
      </c>
      <c r="E44" s="26"/>
      <c r="F44" s="27"/>
      <c r="G44" s="60"/>
      <c r="H44" s="28">
        <f t="shared" si="1"/>
        <v>0</v>
      </c>
    </row>
    <row r="45" spans="3:8" x14ac:dyDescent="0.25">
      <c r="C45" s="19" t="s">
        <v>81</v>
      </c>
      <c r="D45" s="1" t="s">
        <v>82</v>
      </c>
      <c r="E45" s="2" t="s">
        <v>11</v>
      </c>
      <c r="F45" s="22">
        <f>'[1]DRAWING SCHEDULE'!I44</f>
        <v>1</v>
      </c>
      <c r="G45" s="59"/>
      <c r="H45" s="3">
        <f t="shared" si="1"/>
        <v>0</v>
      </c>
    </row>
    <row r="46" spans="3:8" x14ac:dyDescent="0.25">
      <c r="C46" s="24">
        <v>37</v>
      </c>
      <c r="D46" s="25" t="s">
        <v>83</v>
      </c>
      <c r="E46" s="26"/>
      <c r="F46" s="27"/>
      <c r="G46" s="60"/>
      <c r="H46" s="28">
        <f t="shared" si="1"/>
        <v>0</v>
      </c>
    </row>
    <row r="47" spans="3:8" x14ac:dyDescent="0.25">
      <c r="C47" s="19" t="s">
        <v>84</v>
      </c>
      <c r="D47" s="1" t="s">
        <v>85</v>
      </c>
      <c r="E47" s="2" t="s">
        <v>27</v>
      </c>
      <c r="F47" s="22">
        <f>'[1]DRAWING SCHEDULE'!I46</f>
        <v>1</v>
      </c>
      <c r="G47" s="59"/>
      <c r="H47" s="3">
        <f t="shared" si="1"/>
        <v>0</v>
      </c>
    </row>
    <row r="48" spans="3:8" x14ac:dyDescent="0.25">
      <c r="C48" s="24">
        <v>40</v>
      </c>
      <c r="D48" s="25" t="s">
        <v>86</v>
      </c>
      <c r="E48" s="26"/>
      <c r="F48" s="27"/>
      <c r="G48" s="60"/>
      <c r="H48" s="28">
        <f t="shared" si="1"/>
        <v>0</v>
      </c>
    </row>
    <row r="49" spans="3:8" x14ac:dyDescent="0.25">
      <c r="C49" s="19" t="s">
        <v>87</v>
      </c>
      <c r="D49" s="1" t="s">
        <v>88</v>
      </c>
      <c r="E49" s="2" t="s">
        <v>27</v>
      </c>
      <c r="F49" s="22">
        <f>'[1]DRAWING SCHEDULE'!I48</f>
        <v>10</v>
      </c>
      <c r="G49" s="59"/>
      <c r="H49" s="3">
        <f t="shared" si="1"/>
        <v>0</v>
      </c>
    </row>
    <row r="50" spans="3:8" x14ac:dyDescent="0.25">
      <c r="C50" s="24">
        <v>43</v>
      </c>
      <c r="D50" s="25" t="s">
        <v>89</v>
      </c>
      <c r="E50" s="26"/>
      <c r="F50" s="27"/>
      <c r="G50" s="60"/>
      <c r="H50" s="28">
        <f t="shared" si="1"/>
        <v>0</v>
      </c>
    </row>
    <row r="51" spans="3:8" x14ac:dyDescent="0.25">
      <c r="C51" s="19" t="s">
        <v>90</v>
      </c>
      <c r="D51" s="1" t="s">
        <v>91</v>
      </c>
      <c r="E51" s="2" t="s">
        <v>27</v>
      </c>
      <c r="F51" s="22">
        <f>'[1]DRAWING SCHEDULE'!I50</f>
        <v>14</v>
      </c>
      <c r="G51" s="59"/>
      <c r="H51" s="3">
        <f t="shared" si="1"/>
        <v>0</v>
      </c>
    </row>
    <row r="52" spans="3:8" x14ac:dyDescent="0.25">
      <c r="C52" s="19" t="s">
        <v>92</v>
      </c>
      <c r="D52" s="1" t="s">
        <v>93</v>
      </c>
      <c r="E52" s="2" t="s">
        <v>27</v>
      </c>
      <c r="F52" s="22">
        <f>'[1]DRAWING SCHEDULE'!I51</f>
        <v>1</v>
      </c>
      <c r="G52" s="59"/>
      <c r="H52" s="3">
        <f t="shared" si="1"/>
        <v>0</v>
      </c>
    </row>
    <row r="53" spans="3:8" x14ac:dyDescent="0.25">
      <c r="C53" s="24">
        <v>44</v>
      </c>
      <c r="D53" s="25" t="s">
        <v>94</v>
      </c>
      <c r="E53" s="26"/>
      <c r="F53" s="27"/>
      <c r="G53" s="60"/>
      <c r="H53" s="28">
        <f t="shared" si="1"/>
        <v>0</v>
      </c>
    </row>
    <row r="54" spans="3:8" x14ac:dyDescent="0.25">
      <c r="C54" s="19" t="s">
        <v>95</v>
      </c>
      <c r="D54" s="1" t="s">
        <v>96</v>
      </c>
      <c r="E54" s="2" t="s">
        <v>27</v>
      </c>
      <c r="F54" s="22">
        <f>'[1]DRAWING SCHEDULE'!I53</f>
        <v>8</v>
      </c>
      <c r="G54" s="59"/>
      <c r="H54" s="3">
        <f t="shared" si="1"/>
        <v>0</v>
      </c>
    </row>
    <row r="55" spans="3:8" x14ac:dyDescent="0.25">
      <c r="C55" s="19" t="s">
        <v>97</v>
      </c>
      <c r="D55" s="1" t="s">
        <v>98</v>
      </c>
      <c r="E55" s="2" t="s">
        <v>27</v>
      </c>
      <c r="F55" s="22">
        <f>'[1]DRAWING SCHEDULE'!I54</f>
        <v>100</v>
      </c>
      <c r="G55" s="59"/>
      <c r="H55" s="3">
        <f t="shared" si="1"/>
        <v>0</v>
      </c>
    </row>
    <row r="56" spans="3:8" ht="15" customHeight="1" x14ac:dyDescent="0.25">
      <c r="C56" s="19" t="s">
        <v>99</v>
      </c>
      <c r="D56" s="1" t="s">
        <v>100</v>
      </c>
      <c r="E56" s="2" t="s">
        <v>27</v>
      </c>
      <c r="F56" s="22">
        <f>'[1]DRAWING SCHEDULE'!I55</f>
        <v>28</v>
      </c>
      <c r="G56" s="59"/>
      <c r="H56" s="3">
        <f t="shared" si="1"/>
        <v>0</v>
      </c>
    </row>
    <row r="57" spans="3:8" x14ac:dyDescent="0.25">
      <c r="C57" s="24">
        <v>45</v>
      </c>
      <c r="D57" s="25" t="s">
        <v>101</v>
      </c>
      <c r="E57" s="26"/>
      <c r="F57" s="27"/>
      <c r="G57" s="60"/>
      <c r="H57" s="28">
        <f t="shared" si="1"/>
        <v>0</v>
      </c>
    </row>
    <row r="58" spans="3:8" x14ac:dyDescent="0.25">
      <c r="C58" s="19" t="s">
        <v>102</v>
      </c>
      <c r="D58" s="1" t="s">
        <v>103</v>
      </c>
      <c r="E58" s="2" t="s">
        <v>24</v>
      </c>
      <c r="F58" s="22">
        <f>'[1]DRAWING SCHEDULE'!I57</f>
        <v>49560</v>
      </c>
      <c r="G58" s="59"/>
      <c r="H58" s="3">
        <f t="shared" si="1"/>
        <v>0</v>
      </c>
    </row>
    <row r="59" spans="3:8" x14ac:dyDescent="0.25">
      <c r="C59" s="19" t="s">
        <v>104</v>
      </c>
      <c r="D59" s="1" t="s">
        <v>105</v>
      </c>
      <c r="E59" s="2" t="s">
        <v>27</v>
      </c>
      <c r="F59" s="22">
        <f>'[1]DRAWING SCHEDULE'!I58</f>
        <v>7</v>
      </c>
      <c r="G59" s="59"/>
      <c r="H59" s="3">
        <f t="shared" si="1"/>
        <v>0</v>
      </c>
    </row>
    <row r="60" spans="3:8" x14ac:dyDescent="0.25">
      <c r="C60" s="19" t="s">
        <v>106</v>
      </c>
      <c r="D60" s="1" t="s">
        <v>107</v>
      </c>
      <c r="E60" s="2" t="s">
        <v>27</v>
      </c>
      <c r="F60" s="22">
        <f>'[1]DRAWING SCHEDULE'!I59</f>
        <v>21</v>
      </c>
      <c r="G60" s="59"/>
      <c r="H60" s="3">
        <f t="shared" si="1"/>
        <v>0</v>
      </c>
    </row>
    <row r="61" spans="3:8" x14ac:dyDescent="0.25">
      <c r="C61" s="19" t="s">
        <v>108</v>
      </c>
      <c r="D61" s="1" t="s">
        <v>109</v>
      </c>
      <c r="E61" s="2" t="s">
        <v>27</v>
      </c>
      <c r="F61" s="22">
        <f>'[1]DRAWING SCHEDULE'!I60</f>
        <v>3</v>
      </c>
      <c r="G61" s="59"/>
      <c r="H61" s="3">
        <f t="shared" si="1"/>
        <v>0</v>
      </c>
    </row>
    <row r="62" spans="3:8" x14ac:dyDescent="0.25">
      <c r="C62" s="19" t="s">
        <v>110</v>
      </c>
      <c r="D62" s="1" t="s">
        <v>111</v>
      </c>
      <c r="E62" s="2" t="s">
        <v>27</v>
      </c>
      <c r="F62" s="22">
        <f>'[1]DRAWING SCHEDULE'!I61</f>
        <v>30</v>
      </c>
      <c r="G62" s="59"/>
      <c r="H62" s="3">
        <f t="shared" si="1"/>
        <v>0</v>
      </c>
    </row>
    <row r="63" spans="3:8" x14ac:dyDescent="0.25">
      <c r="C63" s="20" t="s">
        <v>112</v>
      </c>
      <c r="D63" s="1" t="s">
        <v>113</v>
      </c>
      <c r="E63" s="2" t="s">
        <v>27</v>
      </c>
      <c r="F63" s="22">
        <f>'[1]DRAWING SCHEDULE'!I62</f>
        <v>2</v>
      </c>
      <c r="G63" s="59"/>
      <c r="H63" s="3">
        <f t="shared" si="1"/>
        <v>0</v>
      </c>
    </row>
    <row r="64" spans="3:8" x14ac:dyDescent="0.25">
      <c r="C64" s="20" t="s">
        <v>114</v>
      </c>
      <c r="D64" s="1" t="s">
        <v>115</v>
      </c>
      <c r="E64" s="2" t="s">
        <v>11</v>
      </c>
      <c r="F64" s="22">
        <f>'[1]DRAWING SCHEDULE'!I63</f>
        <v>1</v>
      </c>
      <c r="G64" s="59"/>
      <c r="H64" s="3">
        <f t="shared" si="1"/>
        <v>0</v>
      </c>
    </row>
    <row r="65" spans="3:8" x14ac:dyDescent="0.25">
      <c r="C65" s="20" t="s">
        <v>116</v>
      </c>
      <c r="D65" s="1" t="s">
        <v>117</v>
      </c>
      <c r="E65" s="2" t="s">
        <v>11</v>
      </c>
      <c r="F65" s="22">
        <f>'[1]DRAWING SCHEDULE'!I64</f>
        <v>1</v>
      </c>
      <c r="G65" s="59"/>
      <c r="H65" s="3">
        <f t="shared" si="1"/>
        <v>0</v>
      </c>
    </row>
    <row r="66" spans="3:8" ht="15.75" thickBot="1" x14ac:dyDescent="0.3">
      <c r="C66" s="21" t="s">
        <v>118</v>
      </c>
      <c r="D66" s="1" t="s">
        <v>119</v>
      </c>
      <c r="E66" s="2" t="s">
        <v>27</v>
      </c>
      <c r="F66" s="2">
        <f>'[1]DRAWING SCHEDULE'!I65</f>
        <v>1</v>
      </c>
      <c r="G66" s="59"/>
      <c r="H66" s="4">
        <f t="shared" si="1"/>
        <v>0</v>
      </c>
    </row>
    <row r="67" spans="3:8" x14ac:dyDescent="0.25">
      <c r="C67" s="21"/>
      <c r="D67" s="1" t="s">
        <v>120</v>
      </c>
      <c r="E67" s="2"/>
      <c r="F67" s="2"/>
      <c r="G67" s="61"/>
      <c r="H67" s="7">
        <f>H5+SUM(H9:H66)</f>
        <v>5000</v>
      </c>
    </row>
    <row r="68" spans="3:8" ht="15.75" thickBot="1" x14ac:dyDescent="0.3">
      <c r="C68" s="44" t="s">
        <v>121</v>
      </c>
      <c r="D68" s="45" t="s">
        <v>124</v>
      </c>
      <c r="E68" s="46" t="s">
        <v>11</v>
      </c>
      <c r="F68" s="46">
        <v>1</v>
      </c>
      <c r="G68" s="65">
        <f>H67*0.1</f>
        <v>500</v>
      </c>
      <c r="H68" s="47">
        <f>F68*G68</f>
        <v>500</v>
      </c>
    </row>
    <row r="69" spans="3:8" ht="15.75" thickBot="1" x14ac:dyDescent="0.3">
      <c r="C69" s="52"/>
      <c r="D69" s="48" t="s">
        <v>123</v>
      </c>
      <c r="E69" s="49"/>
      <c r="F69" s="50"/>
      <c r="G69" s="66"/>
      <c r="H69" s="51">
        <f>SUM(H67:H68)</f>
        <v>5500</v>
      </c>
    </row>
    <row r="70" spans="3:8" ht="15.75" thickTop="1" x14ac:dyDescent="0.25"/>
  </sheetData>
  <sheetProtection algorithmName="SHA-512" hashValue="QYAkDkrQNQbye59vIDYcNnq0UNGzyhTJyYZaXhXQhLMc6wbnS1U/56Hh5q10F9cWMXY3APX0M5qTo0YMfZgVgw==" saltValue="5irq95C7NaRht9lIIwiDHA==" spinCount="100000" sheet="1" objects="1" scenarios="1" selectLockedCells="1"/>
  <mergeCells count="1">
    <mergeCell ref="E2:H2"/>
  </mergeCells>
  <pageMargins left="0.25" right="0.25" top="0.75" bottom="0.75" header="0.3" footer="0.3"/>
  <pageSetup scale="46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6656832337B4AA7EAB7F40BB3BBA0" ma:contentTypeVersion="14" ma:contentTypeDescription="Create a new document." ma:contentTypeScope="" ma:versionID="69d3db561be60194949dfdbb2b9b49e7">
  <xsd:schema xmlns:xsd="http://www.w3.org/2001/XMLSchema" xmlns:xs="http://www.w3.org/2001/XMLSchema" xmlns:p="http://schemas.microsoft.com/office/2006/metadata/properties" xmlns:ns2="0b8a6b25-217d-42ff-a739-8a7fabbe7c64" xmlns:ns3="4f028070-c33d-43a6-b01d-bc6e07153611" targetNamespace="http://schemas.microsoft.com/office/2006/metadata/properties" ma:root="true" ma:fieldsID="baeb9f204f8ad1fdcb935dd92c933576" ns2:_="" ns3:_="">
    <xsd:import namespace="0b8a6b25-217d-42ff-a739-8a7fabbe7c64"/>
    <xsd:import namespace="4f028070-c33d-43a6-b01d-bc6e071536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a6b25-217d-42ff-a739-8a7fabbe7c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28070-c33d-43a6-b01d-bc6e07153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1ED82B-D4F4-41A0-8D0C-548A51313B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09C710-3CE7-4630-ADFF-A1E9B545A0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a6b25-217d-42ff-a739-8a7fabbe7c64"/>
    <ds:schemaRef ds:uri="4f028070-c33d-43a6-b01d-bc6e07153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79E596-06B3-4916-921E-12F2F9BD38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 Tab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cp:lastPrinted>2022-01-07T15:15:59Z</cp:lastPrinted>
  <dcterms:created xsi:type="dcterms:W3CDTF">2021-12-08T18:41:52Z</dcterms:created>
  <dcterms:modified xsi:type="dcterms:W3CDTF">2022-01-12T16:31:07Z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0x010100B606656832337B4AA7EAB7F40BB3BBA0</vt:lpwstr>
  </property>
</Properties>
</file>