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<sst xmlns="http://schemas.openxmlformats.org/spreadsheetml/2006/main" count="41" uniqueCount="31">
  <si>
    <t>Fayette and Surrounding Counties Assistants and Felony Filings</t>
  </si>
  <si>
    <t>County</t>
  </si>
  <si>
    <t xml:space="preserve">Fayette
</t>
  </si>
  <si>
    <t xml:space="preserve">Effingham 
</t>
  </si>
  <si>
    <t xml:space="preserve">Bond 
</t>
  </si>
  <si>
    <t xml:space="preserve">Montgomery 
</t>
  </si>
  <si>
    <t xml:space="preserve">Shelby 
</t>
  </si>
  <si>
    <t xml:space="preserve">Marion 
</t>
  </si>
  <si>
    <t>Christian</t>
  </si>
  <si>
    <t>Number of Assistants</t>
  </si>
  <si>
    <t>Assistant Salaries</t>
  </si>
  <si>
    <t>$75000, $52,000</t>
  </si>
  <si>
    <t>Not Available</t>
  </si>
  <si>
    <t>$75,000, $52,000</t>
  </si>
  <si>
    <t>2020*</t>
  </si>
  <si>
    <t>*COVID-19 resulted in most of the state seeing a significant decrease in arrests/filings and is not representative of a typical year</t>
  </si>
  <si>
    <t>Fayette County Cases Filed</t>
  </si>
  <si>
    <t>Year</t>
  </si>
  <si>
    <t>Felony</t>
  </si>
  <si>
    <t>Misdemeanor</t>
  </si>
  <si>
    <t>Traffic</t>
  </si>
  <si>
    <t>2021**</t>
  </si>
  <si>
    <t>*COVID-19 resulted in most of the state seeing a significant decrease in arrests/filings</t>
  </si>
  <si>
    <t>** As of 4/5/21</t>
  </si>
  <si>
    <t>Fayette County Arrests</t>
  </si>
  <si>
    <t>Per Illinois State Police Annual Uniform Crime Report Data</t>
  </si>
  <si>
    <t>Total</t>
  </si>
  <si>
    <t>Index Arrest (Violent Crime)</t>
  </si>
  <si>
    <t>Drug Arrest Total</t>
  </si>
  <si>
    <t>Cannabis Arrest</t>
  </si>
  <si>
    <t>Meth Arrest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</si>
</sst>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0">
    <font>
      <sz val="10.0"/>
      <color rgb="FF000000"/>
      <name val="Arial"/>
    </font>
    <font>
      <b/>
      <sz val="14.0"/>
      <color rgb="FF000000"/>
      <name val="Calibri"/>
    </font>
    <font>
      <color theme="1"/>
      <name val="Arial"/>
    </font>
    <font>
      <b/>
      <color rgb="FF000000"/>
      <name val="Calibri"/>
    </font>
    <font>
      <color rgb="FF000000"/>
      <name val="Calibri"/>
    </font>
    <font>
      <color rgb="FF000000"/>
      <name val="Arial"/>
    </font>
    <font>
      <color rgb="FF000000"/>
    </font>
    <font>
      <b/>
      <sz val="14.0"/>
      <color theme="1"/>
      <name val="Calibri"/>
    </font>
    <font>
      <color theme="1"/>
      <name val="Calibri"/>
    </font>
    <font>
      <sz val="14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49494"/>
        <bgColor rgb="FF949494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4" fontId="4" numFmtId="0" xfId="0" applyAlignment="1" applyBorder="1" applyFill="1" applyFont="1">
      <alignment horizontal="left" readingOrder="0" shrinkToFit="0" vertical="center" wrapText="1"/>
    </xf>
    <xf borderId="1" fillId="2" fontId="4" numFmtId="0" xfId="0" applyAlignment="1" applyBorder="1" applyFont="1">
      <alignment horizontal="left" readingOrder="0" shrinkToFit="0" vertical="center" wrapText="1"/>
    </xf>
    <xf borderId="1" fillId="2" fontId="5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right" shrinkToFit="0" vertical="center" wrapText="1"/>
    </xf>
    <xf borderId="1" fillId="2" fontId="4" numFmtId="164" xfId="0" applyAlignment="1" applyBorder="1" applyFont="1" applyNumberFormat="1">
      <alignment horizontal="left" readingOrder="0" shrinkToFit="0" vertical="center" wrapText="1"/>
    </xf>
    <xf borderId="1" fillId="2" fontId="6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right" shrinkToFit="0" vertical="center" wrapText="1"/>
    </xf>
    <xf borderId="1" fillId="3" fontId="8" numFmtId="0" xfId="0" applyAlignment="1" applyBorder="1" applyFont="1">
      <alignment readingOrder="0"/>
    </xf>
    <xf borderId="1" fillId="3" fontId="8" numFmtId="0" xfId="0" applyAlignment="1" applyBorder="1" applyFont="1">
      <alignment horizontal="right" readingOrder="0" shrinkToFit="0" vertical="center" wrapText="1"/>
    </xf>
    <xf borderId="1" fillId="5" fontId="8" numFmtId="0" xfId="0" applyAlignment="1" applyBorder="1" applyFill="1" applyFont="1">
      <alignment horizontal="right" readingOrder="0" shrinkToFit="0" vertical="center" wrapText="1"/>
    </xf>
    <xf borderId="1" fillId="0" fontId="8" numFmtId="0" xfId="0" applyAlignment="1" applyBorder="1" applyFont="1">
      <alignment horizontal="right" readingOrder="0" shrinkToFit="0" vertical="center" wrapText="1"/>
    </xf>
    <xf borderId="0" fillId="0" fontId="8" numFmtId="0" xfId="0" applyAlignment="1" applyFont="1">
      <alignment horizontal="right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Felony &amp; Misdemeanor Cases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Sheet1!$B$11:$B$12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Sheet1!$A$13:$A$21</c:f>
            </c:strRef>
          </c:cat>
          <c:val>
            <c:numRef>
              <c:f>Sheet1!$B$13:$B$21</c:f>
              <c:numCache/>
            </c:numRef>
          </c:val>
        </c:ser>
        <c:ser>
          <c:idx val="1"/>
          <c:order val="1"/>
          <c:tx>
            <c:strRef>
              <c:f>Sheet1!$C$11:$C$12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Sheet1!$A$13:$A$21</c:f>
            </c:strRef>
          </c:cat>
          <c:val>
            <c:numRef>
              <c:f>Sheet1!$C$13:$C$21</c:f>
              <c:numCache/>
            </c:numRef>
          </c:val>
        </c:ser>
        <c:overlap val="100"/>
        <c:axId val="925366724"/>
        <c:axId val="137469256"/>
      </c:barChart>
      <c:catAx>
        <c:axId val="9253667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469256"/>
      </c:catAx>
      <c:valAx>
        <c:axId val="1374692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53667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Index (Violent) Crime &amp; Drug Arrests 2013 - 2019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Sheet1!$A$59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Sheet1!$B$58:$H$58</c:f>
            </c:strRef>
          </c:cat>
          <c:val>
            <c:numRef>
              <c:f>Sheet1!$B$59:$H$59</c:f>
              <c:numCache/>
            </c:numRef>
          </c:val>
          <c:smooth val="0"/>
        </c:ser>
        <c:axId val="64587824"/>
        <c:axId val="2022084919"/>
      </c:lineChart>
      <c:catAx>
        <c:axId val="64587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2084919"/>
      </c:catAx>
      <c:valAx>
        <c:axId val="2022084919"/>
        <c:scaling>
          <c:orientation val="minMax"/>
          <c:max val="700.0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5878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Fayette County Methamphetamine Arrests 2013 - 2019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Sheet1!$A$63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Sheet1!$B$58:$H$58</c:f>
            </c:strRef>
          </c:cat>
          <c:val>
            <c:numRef>
              <c:f>Sheet1!$B$63:$H$63</c:f>
              <c:numCache/>
            </c:numRef>
          </c:val>
          <c:smooth val="0"/>
        </c:ser>
        <c:axId val="1728837194"/>
        <c:axId val="1036114849"/>
      </c:lineChart>
      <c:catAx>
        <c:axId val="17288371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6114849"/>
      </c:catAx>
      <c:valAx>
        <c:axId val="1036114849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88371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23</xdr:row>
      <xdr:rowOff>114300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65</xdr:row>
      <xdr:rowOff>180975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85</xdr:row>
      <xdr:rowOff>85725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9</v>
      </c>
      <c r="B3" s="6">
        <v>1.0</v>
      </c>
      <c r="C3" s="6">
        <v>2.0</v>
      </c>
      <c r="D3" s="6">
        <v>2.0</v>
      </c>
      <c r="E3" s="6">
        <v>2.0</v>
      </c>
      <c r="F3" s="6">
        <v>1.0</v>
      </c>
      <c r="G3" s="6">
        <v>2.0</v>
      </c>
      <c r="H3" s="7">
        <v>2.0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5" t="s">
        <v>10</v>
      </c>
      <c r="B4" s="9">
        <v>68000.0</v>
      </c>
      <c r="C4" s="9" t="s">
        <v>11</v>
      </c>
      <c r="D4" s="6" t="s">
        <v>12</v>
      </c>
      <c r="E4" s="6" t="s">
        <v>13</v>
      </c>
      <c r="F4" s="9">
        <v>72000.0</v>
      </c>
      <c r="G4" s="6" t="s">
        <v>12</v>
      </c>
      <c r="H4" s="6" t="s">
        <v>12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5">
        <v>2019.0</v>
      </c>
      <c r="B5" s="6">
        <v>354.0</v>
      </c>
      <c r="C5" s="6">
        <v>541.0</v>
      </c>
      <c r="D5" s="6">
        <v>156.0</v>
      </c>
      <c r="E5" s="6">
        <v>334.0</v>
      </c>
      <c r="F5" s="6">
        <v>162.0</v>
      </c>
      <c r="G5" s="6">
        <v>483.0</v>
      </c>
      <c r="H5" s="10">
        <v>405.0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5" t="s">
        <v>14</v>
      </c>
      <c r="B6" s="6">
        <v>284.0</v>
      </c>
      <c r="C6" s="6">
        <v>329.0</v>
      </c>
      <c r="D6" s="6">
        <v>146.0</v>
      </c>
      <c r="E6" s="6">
        <v>401.0</v>
      </c>
      <c r="F6" s="6">
        <v>123.0</v>
      </c>
      <c r="G6" s="6">
        <v>377.0</v>
      </c>
      <c r="H6" s="10">
        <v>327.0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1" t="s">
        <v>15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2" t="s">
        <v>16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4" t="s">
        <v>17</v>
      </c>
      <c r="B12" s="15" t="s">
        <v>18</v>
      </c>
      <c r="C12" s="15" t="s">
        <v>19</v>
      </c>
      <c r="D12" s="15" t="s">
        <v>20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6">
        <v>2013.0</v>
      </c>
      <c r="B13" s="17">
        <v>286.0</v>
      </c>
      <c r="C13" s="17">
        <v>275.0</v>
      </c>
      <c r="D13" s="17">
        <v>3894.0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6">
        <v>2014.0</v>
      </c>
      <c r="B14" s="17">
        <v>252.0</v>
      </c>
      <c r="C14" s="17">
        <v>259.0</v>
      </c>
      <c r="D14" s="17">
        <v>4679.0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6">
        <v>2015.0</v>
      </c>
      <c r="B15" s="17">
        <v>212.0</v>
      </c>
      <c r="C15" s="17">
        <v>329.0</v>
      </c>
      <c r="D15" s="17">
        <v>5586.0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6">
        <v>2016.0</v>
      </c>
      <c r="B16" s="17">
        <v>320.0</v>
      </c>
      <c r="C16" s="17">
        <v>313.0</v>
      </c>
      <c r="D16" s="17">
        <v>4833.0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6">
        <v>2017.0</v>
      </c>
      <c r="B17" s="17">
        <v>326.0</v>
      </c>
      <c r="C17" s="17">
        <v>272.0</v>
      </c>
      <c r="D17" s="17">
        <v>7342.0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6">
        <v>2018.0</v>
      </c>
      <c r="B18" s="17">
        <v>342.0</v>
      </c>
      <c r="C18" s="17">
        <v>266.0</v>
      </c>
      <c r="D18" s="17">
        <v>3945.0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6">
        <v>2019.0</v>
      </c>
      <c r="B19" s="17">
        <v>354.0</v>
      </c>
      <c r="C19" s="17">
        <v>230.0</v>
      </c>
      <c r="D19" s="17">
        <v>3686.0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6" t="s">
        <v>14</v>
      </c>
      <c r="B20" s="17">
        <v>284.0</v>
      </c>
      <c r="C20" s="17">
        <v>140.0</v>
      </c>
      <c r="D20" s="17">
        <v>3785.0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6" t="s">
        <v>21</v>
      </c>
      <c r="B21" s="17">
        <v>140.0</v>
      </c>
      <c r="C21" s="17">
        <v>43.0</v>
      </c>
      <c r="D21" s="17">
        <v>1466.0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1" t="s">
        <v>22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8" t="s">
        <v>23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19" t="s">
        <v>24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20" t="s">
        <v>25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15"/>
      <c r="B48" s="15">
        <v>2010.0</v>
      </c>
      <c r="C48" s="15">
        <v>2011.0</v>
      </c>
      <c r="D48" s="15">
        <v>2012.0</v>
      </c>
      <c r="E48" s="15">
        <v>2013.0</v>
      </c>
      <c r="F48" s="15">
        <v>2014.0</v>
      </c>
      <c r="G48" s="15">
        <v>2015.0</v>
      </c>
      <c r="H48" s="15">
        <v>2016.0</v>
      </c>
      <c r="I48" s="15">
        <v>2017.0</v>
      </c>
      <c r="J48" s="15">
        <v>2018.0</v>
      </c>
      <c r="K48" s="15">
        <v>2019.0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16" t="s">
        <v>26</v>
      </c>
      <c r="B49" s="17">
        <f t="shared" ref="B49:K49" si="1">SUM(B50:B51)</f>
        <v>426</v>
      </c>
      <c r="C49" s="17">
        <f t="shared" si="1"/>
        <v>335</v>
      </c>
      <c r="D49" s="17">
        <f t="shared" si="1"/>
        <v>493</v>
      </c>
      <c r="E49" s="17">
        <f t="shared" si="1"/>
        <v>355</v>
      </c>
      <c r="F49" s="17">
        <f t="shared" si="1"/>
        <v>394</v>
      </c>
      <c r="G49" s="17">
        <f t="shared" si="1"/>
        <v>406</v>
      </c>
      <c r="H49" s="17">
        <f t="shared" si="1"/>
        <v>417</v>
      </c>
      <c r="I49" s="17">
        <f t="shared" si="1"/>
        <v>765</v>
      </c>
      <c r="J49" s="17">
        <f t="shared" si="1"/>
        <v>483</v>
      </c>
      <c r="K49" s="17">
        <f t="shared" si="1"/>
        <v>491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16" t="s">
        <v>27</v>
      </c>
      <c r="B50" s="17">
        <v>359.0</v>
      </c>
      <c r="C50" s="17">
        <v>299.0</v>
      </c>
      <c r="D50" s="17">
        <v>388.0</v>
      </c>
      <c r="E50" s="17">
        <v>274.0</v>
      </c>
      <c r="F50" s="17">
        <v>299.0</v>
      </c>
      <c r="G50" s="17">
        <v>271.0</v>
      </c>
      <c r="H50" s="17">
        <v>236.0</v>
      </c>
      <c r="I50" s="17">
        <v>462.0</v>
      </c>
      <c r="J50" s="17">
        <v>291.0</v>
      </c>
      <c r="K50" s="17">
        <v>231.0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16" t="s">
        <v>28</v>
      </c>
      <c r="B51" s="17">
        <v>67.0</v>
      </c>
      <c r="C51" s="17">
        <v>36.0</v>
      </c>
      <c r="D51" s="17">
        <v>105.0</v>
      </c>
      <c r="E51" s="17">
        <v>81.0</v>
      </c>
      <c r="F51" s="17">
        <v>95.0</v>
      </c>
      <c r="G51" s="17">
        <v>135.0</v>
      </c>
      <c r="H51" s="17">
        <v>181.0</v>
      </c>
      <c r="I51" s="17">
        <v>303.0</v>
      </c>
      <c r="J51" s="17">
        <v>192.0</v>
      </c>
      <c r="K51" s="17">
        <v>260.0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16" t="s">
        <v>29</v>
      </c>
      <c r="B52" s="17">
        <v>25.0</v>
      </c>
      <c r="C52" s="17">
        <v>15.0</v>
      </c>
      <c r="D52" s="17">
        <v>39.0</v>
      </c>
      <c r="E52" s="17">
        <v>29.0</v>
      </c>
      <c r="F52" s="17">
        <v>28.0</v>
      </c>
      <c r="G52" s="17">
        <v>36.0</v>
      </c>
      <c r="H52" s="17">
        <v>47.0</v>
      </c>
      <c r="I52" s="17">
        <v>35.0</v>
      </c>
      <c r="J52" s="17">
        <v>10.0</v>
      </c>
      <c r="K52" s="17">
        <v>12.0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16" t="s">
        <v>30</v>
      </c>
      <c r="B53" s="17">
        <v>1.0</v>
      </c>
      <c r="C53" s="17">
        <v>7.0</v>
      </c>
      <c r="D53" s="17">
        <v>3.0</v>
      </c>
      <c r="E53" s="17">
        <v>14.0</v>
      </c>
      <c r="F53" s="17">
        <v>10.0</v>
      </c>
      <c r="G53" s="17">
        <v>15.0</v>
      </c>
      <c r="H53" s="17">
        <v>42.0</v>
      </c>
      <c r="I53" s="17">
        <v>87.0</v>
      </c>
      <c r="J53" s="17">
        <v>65.0</v>
      </c>
      <c r="K53" s="17">
        <v>97.0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19" t="s">
        <v>24</v>
      </c>
      <c r="I56" s="19"/>
      <c r="J56" s="19"/>
      <c r="K56" s="19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20" t="s">
        <v>25</v>
      </c>
      <c r="I57" s="20"/>
      <c r="J57" s="20"/>
      <c r="K57" s="20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15"/>
      <c r="B58" s="15">
        <v>2013.0</v>
      </c>
      <c r="C58" s="15">
        <v>2014.0</v>
      </c>
      <c r="D58" s="15">
        <v>2015.0</v>
      </c>
      <c r="E58" s="15">
        <v>2016.0</v>
      </c>
      <c r="F58" s="15">
        <v>2017.0</v>
      </c>
      <c r="G58" s="15">
        <v>2018.0</v>
      </c>
      <c r="H58" s="15">
        <v>2019.0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>
      <c r="A59" s="16" t="s">
        <v>26</v>
      </c>
      <c r="B59" s="17">
        <f t="shared" ref="B59:H59" si="2">SUM(B60:B61)</f>
        <v>355</v>
      </c>
      <c r="C59" s="17">
        <f t="shared" si="2"/>
        <v>394</v>
      </c>
      <c r="D59" s="17">
        <f t="shared" si="2"/>
        <v>406</v>
      </c>
      <c r="E59" s="17">
        <f t="shared" si="2"/>
        <v>417</v>
      </c>
      <c r="F59" s="17">
        <f t="shared" si="2"/>
        <v>765</v>
      </c>
      <c r="G59" s="17">
        <f t="shared" si="2"/>
        <v>483</v>
      </c>
      <c r="H59" s="17">
        <f t="shared" si="2"/>
        <v>491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>
      <c r="A60" s="16" t="s">
        <v>27</v>
      </c>
      <c r="B60" s="17">
        <v>274.0</v>
      </c>
      <c r="C60" s="17">
        <v>299.0</v>
      </c>
      <c r="D60" s="17">
        <v>271.0</v>
      </c>
      <c r="E60" s="17">
        <v>236.0</v>
      </c>
      <c r="F60" s="17">
        <v>462.0</v>
      </c>
      <c r="G60" s="17">
        <v>291.0</v>
      </c>
      <c r="H60" s="17">
        <v>231.0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>
      <c r="A61" s="16" t="s">
        <v>28</v>
      </c>
      <c r="B61" s="17">
        <v>81.0</v>
      </c>
      <c r="C61" s="17">
        <v>95.0</v>
      </c>
      <c r="D61" s="17">
        <v>135.0</v>
      </c>
      <c r="E61" s="17">
        <v>181.0</v>
      </c>
      <c r="F61" s="17">
        <v>303.0</v>
      </c>
      <c r="G61" s="17">
        <v>192.0</v>
      </c>
      <c r="H61" s="17">
        <v>260.0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>
      <c r="A62" s="16" t="s">
        <v>29</v>
      </c>
      <c r="B62" s="17">
        <v>29.0</v>
      </c>
      <c r="C62" s="17">
        <v>28.0</v>
      </c>
      <c r="D62" s="17">
        <v>36.0</v>
      </c>
      <c r="E62" s="17">
        <v>47.0</v>
      </c>
      <c r="F62" s="17">
        <v>35.0</v>
      </c>
      <c r="G62" s="17">
        <v>10.0</v>
      </c>
      <c r="H62" s="17">
        <v>12.0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>
      <c r="A63" s="16" t="s">
        <v>30</v>
      </c>
      <c r="B63" s="17">
        <v>14.0</v>
      </c>
      <c r="C63" s="17">
        <v>10.0</v>
      </c>
      <c r="D63" s="17">
        <v>15.0</v>
      </c>
      <c r="E63" s="17">
        <v>42.0</v>
      </c>
      <c r="F63" s="17">
        <v>87.0</v>
      </c>
      <c r="G63" s="17">
        <v>65.0</v>
      </c>
      <c r="H63" s="17">
        <v>97.0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>
        <f>491-355</f>
        <v>136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>
        <f>H67/B59</f>
        <v>0.3830985915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</sheetData>
  <mergeCells count="8">
    <mergeCell ref="A1:H1"/>
    <mergeCell ref="A7:H7"/>
    <mergeCell ref="A11:D11"/>
    <mergeCell ref="A22:H22"/>
    <mergeCell ref="A46:K46"/>
    <mergeCell ref="A47:K47"/>
    <mergeCell ref="A56:H56"/>
    <mergeCell ref="A57:H57"/>
  </mergeCells>
  <drawing r:id="rId1"/>
</worksheet>
</file>