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bmb73/Documents/GitHub/forced-labor-diets/data/mappings/"/>
    </mc:Choice>
  </mc:AlternateContent>
  <xr:revisionPtr revIDLastSave="0" documentId="13_ncr:1_{A3737AA3-7B93-C04C-9084-CFBD785E88E5}" xr6:coauthVersionLast="47" xr6:coauthVersionMax="47" xr10:uidLastSave="{00000000-0000-0000-0000-000000000000}"/>
  <bookViews>
    <workbookView xWindow="0" yWindow="500" windowWidth="35840" windowHeight="20340" xr2:uid="{00000000-000D-0000-FFFF-FFFF00000000}"/>
  </bookViews>
  <sheets>
    <sheet name="Updated Mapping" sheetId="14" r:id="rId1"/>
    <sheet name="Stages" sheetId="6" r:id="rId2"/>
    <sheet name="Tropical_fruits" sheetId="9" r:id="rId3"/>
    <sheet name="Grains" sheetId="12" r:id="rId4"/>
    <sheet name="Links" sheetId="11" r:id="rId5"/>
  </sheets>
  <definedNames>
    <definedName name="_xlnm._FilterDatabase" localSheetId="0" hidden="1">'Updated Mapping'!$A$2:$O$406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9" i="14" l="1"/>
  <c r="F199" i="14"/>
  <c r="F262" i="14"/>
  <c r="C7" i="9"/>
  <c r="F269" i="14"/>
  <c r="F226" i="14"/>
  <c r="F218" i="14"/>
  <c r="F217" i="14"/>
  <c r="F207" i="14"/>
  <c r="F82" i="14"/>
  <c r="F241" i="14"/>
  <c r="F131" i="14"/>
  <c r="F81" i="14"/>
  <c r="F268" i="14"/>
  <c r="F265" i="14"/>
  <c r="F266" i="14"/>
  <c r="F263" i="14"/>
  <c r="F285" i="14"/>
  <c r="F392" i="14"/>
  <c r="F83" i="14"/>
  <c r="F112" i="14" l="1"/>
</calcChain>
</file>

<file path=xl/sharedStrings.xml><?xml version="1.0" encoding="utf-8"?>
<sst xmlns="http://schemas.openxmlformats.org/spreadsheetml/2006/main" count="2820" uniqueCount="1117">
  <si>
    <t>Grape</t>
  </si>
  <si>
    <t>4. 1-1 Proxy</t>
  </si>
  <si>
    <t>None</t>
  </si>
  <si>
    <t>beer</t>
  </si>
  <si>
    <t>1. Direct 1-1 match</t>
  </si>
  <si>
    <t>6. No assignment</t>
  </si>
  <si>
    <t>clover_seed</t>
  </si>
  <si>
    <t>N/A (average of food items)</t>
  </si>
  <si>
    <t>Bean_snap_succulent</t>
  </si>
  <si>
    <t>5. Proxy using average FL scores</t>
  </si>
  <si>
    <t>FICRCD</t>
  </si>
  <si>
    <t>lentil_seed</t>
  </si>
  <si>
    <t>bean_dry</t>
  </si>
  <si>
    <t>3. Broader group FL score to specific FCID</t>
  </si>
  <si>
    <t>tropical_fruit</t>
  </si>
  <si>
    <t>Pea_pigeon_seed</t>
  </si>
  <si>
    <t>2.5. Subpart of product</t>
  </si>
  <si>
    <t>apple</t>
  </si>
  <si>
    <t>Spinach</t>
  </si>
  <si>
    <t>Trade figures may include New Zealand spinach (Tetragonia espansa) and orache (garden) spinach (Atriplex hortensis).</t>
  </si>
  <si>
    <t>greens</t>
  </si>
  <si>
    <t>brassica_greens</t>
  </si>
  <si>
    <t>Broccoli</t>
  </si>
  <si>
    <t>broccoli</t>
  </si>
  <si>
    <t>brassica</t>
  </si>
  <si>
    <t>Escarole</t>
  </si>
  <si>
    <t>Kale</t>
  </si>
  <si>
    <t>LAFA</t>
  </si>
  <si>
    <t>spinach</t>
  </si>
  <si>
    <t>Apple</t>
  </si>
  <si>
    <t>2. Processing difference</t>
  </si>
  <si>
    <t>tree_fruit</t>
  </si>
  <si>
    <t>banana</t>
  </si>
  <si>
    <t>Coconuts, desiccated</t>
  </si>
  <si>
    <t>Dried, shredded flesh of coconut processed for human consumption. It retains most of the oil and proteins of the fresh nut and is mainly used in confectionery and baking. </t>
  </si>
  <si>
    <t>coconut_meat</t>
  </si>
  <si>
    <t>NNDSR28</t>
  </si>
  <si>
    <t>berry</t>
  </si>
  <si>
    <t>grape_raisin</t>
  </si>
  <si>
    <t>Mangoes, mangosteens, guavas</t>
  </si>
  <si>
    <t>Papayas</t>
  </si>
  <si>
    <t>papaya</t>
  </si>
  <si>
    <t>peach</t>
  </si>
  <si>
    <t>pear</t>
  </si>
  <si>
    <t>Pineapples</t>
  </si>
  <si>
    <t>pineapple</t>
  </si>
  <si>
    <t>AVERAGE(Sesame seed; Poppy seed; Sunflower seed; Mustard seed)</t>
  </si>
  <si>
    <t>oilseed_oil</t>
  </si>
  <si>
    <t>Sheep</t>
  </si>
  <si>
    <t>Peanut, oil</t>
  </si>
  <si>
    <t>almond</t>
  </si>
  <si>
    <t>coconut_oil</t>
  </si>
  <si>
    <t>Safflower, oil</t>
  </si>
  <si>
    <t>chicken</t>
  </si>
  <si>
    <t>plum, juice</t>
  </si>
  <si>
    <t>Blackberry, juice</t>
  </si>
  <si>
    <t>cherry</t>
  </si>
  <si>
    <t>blackberry, juice</t>
  </si>
  <si>
    <t>citrus</t>
  </si>
  <si>
    <t>apple, juice</t>
  </si>
  <si>
    <t>strawberry</t>
  </si>
  <si>
    <t>melon</t>
  </si>
  <si>
    <t>Grains</t>
  </si>
  <si>
    <t>soybean_meal</t>
  </si>
  <si>
    <t>corn_starch</t>
  </si>
  <si>
    <t>sugarcane_molasses</t>
  </si>
  <si>
    <t>grains</t>
  </si>
  <si>
    <t>nut</t>
  </si>
  <si>
    <t>Pumpkins, squash and gourds</t>
  </si>
  <si>
    <t>squash</t>
  </si>
  <si>
    <t>cucumber</t>
  </si>
  <si>
    <t>spices</t>
  </si>
  <si>
    <t>carrot</t>
  </si>
  <si>
    <t>asparagus</t>
  </si>
  <si>
    <t>onion_bulb</t>
  </si>
  <si>
    <t>potato</t>
  </si>
  <si>
    <t>nightshades</t>
  </si>
  <si>
    <t>celery</t>
  </si>
  <si>
    <t>roots</t>
  </si>
  <si>
    <t>pepper_bell</t>
  </si>
  <si>
    <t>zucchini</t>
  </si>
  <si>
    <t>Tomatoes</t>
  </si>
  <si>
    <t>tomato</t>
  </si>
  <si>
    <t>AgHB</t>
  </si>
  <si>
    <t>Rice, milled</t>
  </si>
  <si>
    <t>rice_bran</t>
  </si>
  <si>
    <t>cassava</t>
  </si>
  <si>
    <t>honey</t>
  </si>
  <si>
    <t>Maple_syrup</t>
  </si>
  <si>
    <t>tea</t>
  </si>
  <si>
    <t>AVERAGE(Mangoes, mangosteens, guavas; Pineapples; Avocados; Papayas)</t>
  </si>
  <si>
    <t>Avocado</t>
  </si>
  <si>
    <t>Avocados</t>
  </si>
  <si>
    <t>Blackberry</t>
  </si>
  <si>
    <t>grapefruit</t>
  </si>
  <si>
    <t>tangelo</t>
  </si>
  <si>
    <t>Grapefruit</t>
  </si>
  <si>
    <t>Guava</t>
  </si>
  <si>
    <t>Mango</t>
  </si>
  <si>
    <t>orange</t>
  </si>
  <si>
    <t>Papaya</t>
  </si>
  <si>
    <t>Pineapple</t>
  </si>
  <si>
    <t>wheat_flour</t>
  </si>
  <si>
    <t>Barley, pearled</t>
  </si>
  <si>
    <t>corn_flour</t>
  </si>
  <si>
    <t>Oats rolled</t>
  </si>
  <si>
    <t>oat_flour</t>
  </si>
  <si>
    <t>Quinoa</t>
  </si>
  <si>
    <t>Sorghum</t>
  </si>
  <si>
    <t>rice</t>
  </si>
  <si>
    <t>Fonio</t>
  </si>
  <si>
    <t>Bulgur</t>
  </si>
  <si>
    <t>https://web.archive.org/web/20200718181714/http:/www.fao.org/waicent/faoinfo/economic/faodef/faodefe.htm</t>
  </si>
  <si>
    <t>https://stats.fao.org/caliper/browse/showvoc/#/datasets/FCL/data</t>
  </si>
  <si>
    <t>https://fcid.foodrisk.org/</t>
  </si>
  <si>
    <t>AVERAGE(Meat, chicken; Meat, turkey)</t>
  </si>
  <si>
    <t>Weight Conversion Factor</t>
  </si>
  <si>
    <t>Conversion Factor Source</t>
  </si>
  <si>
    <t>FCID Code</t>
  </si>
  <si>
    <t>FCID Description</t>
  </si>
  <si>
    <t>Weight Basis as Defined by FCID</t>
  </si>
  <si>
    <t>FAO Definition</t>
  </si>
  <si>
    <t>Stage</t>
  </si>
  <si>
    <t>nes</t>
  </si>
  <si>
    <t>nes Notes</t>
  </si>
  <si>
    <t>Processing</t>
  </si>
  <si>
    <t>Create Average</t>
  </si>
  <si>
    <t>Notes</t>
  </si>
  <si>
    <t>Hop</t>
  </si>
  <si>
    <t>weight of dried hops</t>
  </si>
  <si>
    <t>Beer of barley</t>
  </si>
  <si>
    <t>Beverage that may be alcoholic or non-alcoholic that is made from fermented malted cereals (mainly barley), water and hops. Non-malted cereals may also be used. The FAO definition differs from the main international classifications in that it includes non-alcoholic beer.</t>
  </si>
  <si>
    <t>Grape</t>
  </si>
  <si>
    <t>4. 1-1 Proxy</t>
  </si>
  <si>
    <t>None</t>
  </si>
  <si>
    <t>Grape, wine and sherry</t>
  </si>
  <si>
    <t>weight of wine or sherry</t>
  </si>
  <si>
    <t>Wine</t>
  </si>
  <si>
    <t>Wines of fresh grapes of all qualities, including sparkling, fortified and dessert wines</t>
  </si>
  <si>
    <t>1. Direct 1-1 match</t>
  </si>
  <si>
    <t>Alfalfa, seed</t>
  </si>
  <si>
    <t>weight of dry seed</t>
  </si>
  <si>
    <t>Peas, dry</t>
  </si>
  <si>
    <t>Includes species of Phaseolus and Vigna. The class does not include: Vigna sinensis (Cow peas) cf. 0195 and Vigna or Voandzeia subterranea (Bambara beans) cf. 0203.</t>
  </si>
  <si>
    <t>Alfalfa is a legume and we tried to match the dried seed</t>
  </si>
  <si>
    <t>Bean, broad, succulent</t>
  </si>
  <si>
    <t>weight of bean and pod</t>
  </si>
  <si>
    <t>AVERAGE(Beans, green; String beans)</t>
  </si>
  <si>
    <t>N/A (average of food items)</t>
  </si>
  <si>
    <t>5. Proxy using average FL scores</t>
  </si>
  <si>
    <t>Bean, cowpea, succulent</t>
  </si>
  <si>
    <t>weight of bean; excluding pod</t>
  </si>
  <si>
    <t>Beans, green</t>
  </si>
  <si>
    <t>These beand are grown underground in a similar way to groundnuts</t>
  </si>
  <si>
    <t>Bean, lima, succulent</t>
  </si>
  <si>
    <t>Bean, snap, succulent</t>
  </si>
  <si>
    <t>String beans</t>
  </si>
  <si>
    <t>Guar, seed</t>
  </si>
  <si>
    <t>weight of bean</t>
  </si>
  <si>
    <t>Lentils</t>
  </si>
  <si>
    <t>DataField uses lentils as proxy; this is used to make guar gum</t>
  </si>
  <si>
    <t>Soybean, vegetable</t>
  </si>
  <si>
    <t>Weight of bean and pod or weight of bean excluding pod</t>
  </si>
  <si>
    <t>Soybeans</t>
  </si>
  <si>
    <t>The most important oil crop. Also widely consumed as a bean and in the form of various derived products because of its high protein content, e.g. soya milk, meat, etc. </t>
  </si>
  <si>
    <t>FCID: Includes soybean immature seed, vegetable soybean succulent, and edamane.</t>
  </si>
  <si>
    <t>Pea, edible podded, succulent</t>
  </si>
  <si>
    <t>weight of pea and pod</t>
  </si>
  <si>
    <t>Peas, green</t>
  </si>
  <si>
    <t>Mostly for shelling, but including edible- podded peas or sugar peas. </t>
  </si>
  <si>
    <t>Bean,  great northern, seed</t>
  </si>
  <si>
    <t>dry weight of bean</t>
  </si>
  <si>
    <t>Beans, dry</t>
  </si>
  <si>
    <t>3. Broader group FL score to specific FCID</t>
  </si>
  <si>
    <t>Bean, black, seed</t>
  </si>
  <si>
    <t>Bean, broad, seed</t>
  </si>
  <si>
    <t>Bean, cowpea, seed</t>
  </si>
  <si>
    <t>Cow peas, dry</t>
  </si>
  <si>
    <t>Bean, kidney, seed</t>
  </si>
  <si>
    <t>Bean, lima, seed</t>
  </si>
  <si>
    <t>Bean, mung, seed</t>
  </si>
  <si>
    <t>Bean, navy, seed</t>
  </si>
  <si>
    <t>Bean, pink, seed</t>
  </si>
  <si>
    <t>Bean, pinto, seed</t>
  </si>
  <si>
    <t>Carob</t>
  </si>
  <si>
    <t>dry weight of bean; flour</t>
  </si>
  <si>
    <t>Flour, pulses</t>
  </si>
  <si>
    <t>Produced through milling or grinding of pulses. This heading also includes meal.</t>
  </si>
  <si>
    <t>weight is specified as flour</t>
  </si>
  <si>
    <t>Chickpea, flour</t>
  </si>
  <si>
    <t>dry weight of flour</t>
  </si>
  <si>
    <t>Chickpea, seed</t>
  </si>
  <si>
    <t>Chick peas</t>
  </si>
  <si>
    <t>Lentil, seed</t>
  </si>
  <si>
    <t>dry weight of edible seed</t>
  </si>
  <si>
    <t>No definition available.</t>
  </si>
  <si>
    <t>Pea, pigeon, seed</t>
  </si>
  <si>
    <t>dry weight of pea</t>
  </si>
  <si>
    <t>Pea, pigeon, succulent</t>
  </si>
  <si>
    <t>weight of pea</t>
  </si>
  <si>
    <t>Pea, succulent</t>
  </si>
  <si>
    <t>weight of peas</t>
  </si>
  <si>
    <t>Soybean, seed</t>
  </si>
  <si>
    <t>dry weight of seed or bean</t>
  </si>
  <si>
    <t>Coffee, instant</t>
  </si>
  <si>
    <t>dry weight of powder or granules</t>
  </si>
  <si>
    <t>Coffee, extracts</t>
  </si>
  <si>
    <t>Essences and concentrates, including instant coffee, roasted chicory and other coffee substitutes, extracts and essences thereof. </t>
  </si>
  <si>
    <t>Coffee, roasted bean</t>
  </si>
  <si>
    <t>Coffee, roasted</t>
  </si>
  <si>
    <t>With or without caffeine, and whether or not ground. </t>
  </si>
  <si>
    <t>Tea, dried</t>
  </si>
  <si>
    <t>Tea</t>
  </si>
  <si>
    <t>dry weight of tea leaves</t>
  </si>
  <si>
    <t>Includes green tea (unfermented), black tea (fermented), and partially fermented tea. Excludes green tea eaten as a vegetable. </t>
  </si>
  <si>
    <t>Tea, instant</t>
  </si>
  <si>
    <t>dry weight of powder</t>
  </si>
  <si>
    <t>Tea, mate extracts</t>
  </si>
  <si>
    <t>Includes essences, concentrates and preparations of tea and mate</t>
  </si>
  <si>
    <t>Vinegar</t>
  </si>
  <si>
    <t>Weight of vinegar made from apple, grape or rice juice in recipe</t>
  </si>
  <si>
    <t>NA</t>
  </si>
  <si>
    <t>Milk, fat</t>
  </si>
  <si>
    <t>weight of nutrient fat only</t>
  </si>
  <si>
    <t>Milk, whole fresh cow</t>
  </si>
  <si>
    <t>Production data refer to raw milk containing all its constituents. Trade data normally cover milk from any animal, and refer to milk that is not concentrated, pasteurized, sterilized or other-wise preserved, homogenized or peptonized.</t>
  </si>
  <si>
    <t>2.5. Subpart of product</t>
  </si>
  <si>
    <t>Milk, nonfat solids</t>
  </si>
  <si>
    <t>Remaining weight of milk after subtracting milk fat and moisture content of milk</t>
  </si>
  <si>
    <t>Milk, water</t>
  </si>
  <si>
    <t>Moisture content of milk</t>
  </si>
  <si>
    <t>Soybean, soy milk</t>
  </si>
  <si>
    <t>total weight of milk</t>
  </si>
  <si>
    <t>2. Processing difference</t>
  </si>
  <si>
    <t>Coconut, milk</t>
  </si>
  <si>
    <t>weight of milk only; excluding meat and shell</t>
  </si>
  <si>
    <t>Coconuts</t>
  </si>
  <si>
    <t>In shell, covered by the endocarp, while exocarp (the smooth outer skin) and mesocarp (the fibrous covering) are removed. Immature nuts contain a milky juice that is consumed as a refreshing drink. Mature nuts are consumed as such, or processed for copra or desiccated coconut. The flesh, from which copra/oil is extracted, constitutes 40-70% of the weight of the husked coconut. The oil content is about 36% of the flesh.</t>
  </si>
  <si>
    <t>Amaranth, leafy</t>
  </si>
  <si>
    <t>weight of leaf</t>
  </si>
  <si>
    <t>Spinach</t>
  </si>
  <si>
    <t>Trade figures may include New Zealand spinach (Tetragonia espansa) and orache (garden) spinach (Atriplex hortensis).</t>
  </si>
  <si>
    <t>Mustard greens</t>
  </si>
  <si>
    <t>weight of leaves and stems</t>
  </si>
  <si>
    <t>Arugula</t>
  </si>
  <si>
    <t>weight of leaves</t>
  </si>
  <si>
    <t>Beet, garden, tops</t>
  </si>
  <si>
    <t>Vegetables, fresh nes</t>
  </si>
  <si>
    <t>Other vegetables that are not identified separately because of their minor relevance at the international level. Because of their limited local importance, some countries report vegetables under this heading that are classified individually by FAO.</t>
  </si>
  <si>
    <t>Broccoli</t>
  </si>
  <si>
    <t>weight of flower heads and adjoining stems</t>
  </si>
  <si>
    <t>Cauliflowers and broccoli</t>
  </si>
  <si>
    <t>Includes headed broccoli. </t>
  </si>
  <si>
    <t>Broccoli raab</t>
  </si>
  <si>
    <t>weight of flower buds, adjoining stems and leaves</t>
  </si>
  <si>
    <t>Broccoli, Chinese</t>
  </si>
  <si>
    <t>Brussels sprouts</t>
  </si>
  <si>
    <t>weight of leaf sprouts</t>
  </si>
  <si>
    <t>Cabbages and other brassicas</t>
  </si>
  <si>
    <t>Cabbage, Chinese, bok choy</t>
  </si>
  <si>
    <t>Chrysanthemum, garland</t>
  </si>
  <si>
    <t>edible leaves and stems</t>
  </si>
  <si>
    <t>Collards</t>
  </si>
  <si>
    <t>FAO definition includes collards within cabbages group</t>
  </si>
  <si>
    <t>Cress, garden</t>
  </si>
  <si>
    <t>FAO definition includes cress</t>
  </si>
  <si>
    <t>Cress, upland</t>
  </si>
  <si>
    <t>Endive</t>
  </si>
  <si>
    <t>Lettuce and chicory</t>
  </si>
  <si>
    <t>Grape, leaves</t>
  </si>
  <si>
    <t>Includes both table and wine grapes. </t>
  </si>
  <si>
    <t>Kale</t>
  </si>
  <si>
    <t>FAO definition includes kale within cabbages group</t>
  </si>
  <si>
    <t>Parsley, leaves</t>
  </si>
  <si>
    <t>FAO definition includes parsley</t>
  </si>
  <si>
    <t>Radish, tops</t>
  </si>
  <si>
    <t>Rape greens</t>
  </si>
  <si>
    <t>Seaweed</t>
  </si>
  <si>
    <t>weight of vegetation (wet and dry)</t>
  </si>
  <si>
    <t>6. No assignment</t>
  </si>
  <si>
    <t>weight of leaves; juice</t>
  </si>
  <si>
    <t>Swiss chard</t>
  </si>
  <si>
    <t>weight of leaves and stalks</t>
  </si>
  <si>
    <t>FAO definition includes chards</t>
  </si>
  <si>
    <t>Turnip, greens</t>
  </si>
  <si>
    <t>Carrots and turnips</t>
  </si>
  <si>
    <t>Trade data may include turnips (Brassica rapa var. rapifera).</t>
  </si>
  <si>
    <t>Watercress</t>
  </si>
  <si>
    <t>weight of leaves and stems; juice</t>
  </si>
  <si>
    <t>FAO definition includes watercress</t>
  </si>
  <si>
    <t>Egg, white</t>
  </si>
  <si>
    <t>weight of egg white</t>
  </si>
  <si>
    <t>Eggs, liquid</t>
  </si>
  <si>
    <t>Whole eggs, not in the shell, and egg yolks in liquid form that are frozen or otherwise preserved. </t>
  </si>
  <si>
    <t>Egg, whole</t>
  </si>
  <si>
    <t>weight of white and yolk; excluding shell</t>
  </si>
  <si>
    <t>Eggs, hen, in shell</t>
  </si>
  <si>
    <t>Weight in shell. </t>
  </si>
  <si>
    <t>FCID does not include weight of shell</t>
  </si>
  <si>
    <t>Egg, yolk</t>
  </si>
  <si>
    <t>weight of egg yolk</t>
  </si>
  <si>
    <t>Corn, field, oil</t>
  </si>
  <si>
    <t>weight of oil</t>
  </si>
  <si>
    <t>Maize</t>
  </si>
  <si>
    <t>A grain with a high germ content. At the national level, hybrid and ordinary maize should be reported separately owing to widely different yields and uses. Used largely for animal feed and commercial starch production</t>
  </si>
  <si>
    <t>"sweet corn" is different than corn grown for oil</t>
  </si>
  <si>
    <t>Cottonseed, oil</t>
  </si>
  <si>
    <t>AVERAGE(Sesame seed; Poppy seed; Sunflower seed; Mustard seed)</t>
  </si>
  <si>
    <t>Flax seed, oil</t>
  </si>
  <si>
    <t>weight of oil; nutrient fat from flax seeds</t>
  </si>
  <si>
    <t>Soybean, oil</t>
  </si>
  <si>
    <t>Goat, fat</t>
  </si>
  <si>
    <t>weight of nutrient fat only; include nutrient fat from goat meat</t>
  </si>
  <si>
    <t>Meat, sheep</t>
  </si>
  <si>
    <t>See 0866. Includes Uriel, Argali, Bighorn, Karakul and Astrakhan. 0866: Animals of the genus listed, regardless of age, sex, or purpose raised. Data are expressed in number of heads.</t>
  </si>
  <si>
    <t>Peanut, oil</t>
  </si>
  <si>
    <t>Groundnuts, shelled</t>
  </si>
  <si>
    <t>Used as direct food and for extracting oil. </t>
  </si>
  <si>
    <t>Poultry, other, fat</t>
  </si>
  <si>
    <t>weight of nutrient  fat only; includes weight of nutrient fat from meat and skin</t>
  </si>
  <si>
    <t>Fresh, chilled or frozen.</t>
  </si>
  <si>
    <t>Almond, oil</t>
  </si>
  <si>
    <t>Almonds shelled</t>
  </si>
  <si>
    <t>Around 55% of the weight in shell. </t>
  </si>
  <si>
    <t>Beef, fat</t>
  </si>
  <si>
    <t>weight of nutrient fat only; includes  nutrient fat from beef meat</t>
  </si>
  <si>
    <t>Meat, cattle, boneless</t>
  </si>
  <si>
    <t>Boneless meat of bovine animals, whether fresh, chilled or frozen. </t>
  </si>
  <si>
    <t>Chicken, fat</t>
  </si>
  <si>
    <t>weight of nutrient fat only; includes weight of nutrient fat from chicken meat and skin</t>
  </si>
  <si>
    <t>Meat, chicken</t>
  </si>
  <si>
    <t>Fresh, chilled or frozen. May include all types of poultry meat if national statistics do not report separate data. </t>
  </si>
  <si>
    <t>Citrus, oil</t>
  </si>
  <si>
    <t>Fruit, citrus nes</t>
  </si>
  <si>
    <t>Some minor varieties of citrus are used primarily in the preparation of perfumes and soft drinks. </t>
  </si>
  <si>
    <t>Coconut, oil</t>
  </si>
  <si>
    <t>Hazelnut, oil</t>
  </si>
  <si>
    <t>Hazelnuts, shelled</t>
  </si>
  <si>
    <t>Around 50% of the weight in shell. </t>
  </si>
  <si>
    <t>Olive, oil</t>
  </si>
  <si>
    <t>Olives</t>
  </si>
  <si>
    <t>Includes table olives and olives for oil. </t>
  </si>
  <si>
    <t>Palm, oil</t>
  </si>
  <si>
    <t>Oil, palm kernel</t>
  </si>
  <si>
    <t>Obtained from the kernel of the nut of the fruits of the oil palm by pressure in two or three stages at different temperatures. Including oil of babassu kernels. </t>
  </si>
  <si>
    <t>Peppermint, oil</t>
  </si>
  <si>
    <t>Pork, fat</t>
  </si>
  <si>
    <t>weight of nutrient  fat only; includes weight of nutrient fat from meat</t>
  </si>
  <si>
    <t>Meat, pork</t>
  </si>
  <si>
    <t>Pig meat, excluding butcher fat and bones.</t>
  </si>
  <si>
    <t>Rapeseed, oil</t>
  </si>
  <si>
    <t>Rapeseed</t>
  </si>
  <si>
    <t>In addition to the oil extracted from them, white mustard seeds, may be processed into flour for food use. Black mustard seeds also yield oil and are processed into flour that is used mainly in pharmaceutical products.</t>
  </si>
  <si>
    <t>Safflower, oil</t>
  </si>
  <si>
    <t>Valued mainly for its oil. Minor uses include as a human food and as feed for birds.</t>
  </si>
  <si>
    <t>Sesame, oil</t>
  </si>
  <si>
    <t>Sesame seed</t>
  </si>
  <si>
    <t>Valued for its oil, but also as a food, either raw or roasted, as well as in bakery products and other food preparations. </t>
  </si>
  <si>
    <t>Sheep, fat</t>
  </si>
  <si>
    <t>weight of nutrient fat only; includes nutrient fat from meat</t>
  </si>
  <si>
    <t>Spearmint, oil</t>
  </si>
  <si>
    <t>Sunflower, oil</t>
  </si>
  <si>
    <t>Sunflower seed</t>
  </si>
  <si>
    <t>Turkey, fat</t>
  </si>
  <si>
    <t>weight of nutrient  fat only; includes nutrient fat from meat and skin</t>
  </si>
  <si>
    <t>Meat, turkey</t>
  </si>
  <si>
    <t>Passionfruit, juice</t>
  </si>
  <si>
    <t>weight of juice at single strength (or standard dilution)</t>
  </si>
  <si>
    <t>Papayas</t>
  </si>
  <si>
    <t>Pomegranate, juice</t>
  </si>
  <si>
    <t>N/A - Does not exist in "commodity vocabulary" weight basis file in current or previous release</t>
  </si>
  <si>
    <t>Juice, fruit nes</t>
  </si>
  <si>
    <t>See 0491: Juice is obtained by mechanical extractors, or by pressing, and is then submitted to various processes. Unfermented, it may or may not be frozen. For direct consumption.</t>
  </si>
  <si>
    <t>fruits included are not specified</t>
  </si>
  <si>
    <t>Apple, juice</t>
  </si>
  <si>
    <t>Juice, apple, single strength</t>
  </si>
  <si>
    <t>See 0492: Juice that is obtained by a concentration process in which the water is physically removed from the juice until it has not less than 20% of solids by weight. It is then reconstituted with water before consumption. Unfermented, it may or may not be frozen.</t>
  </si>
  <si>
    <t>Apricot, juice</t>
  </si>
  <si>
    <t>Apricots</t>
  </si>
  <si>
    <t>Blackberry, juice</t>
  </si>
  <si>
    <t>Raspberries</t>
  </si>
  <si>
    <t>Trade data may include blackberries, mulberries and loganberries (a cross between the raspberry and blackberry).</t>
  </si>
  <si>
    <t>FAO specifies that raspberries include blackberries</t>
  </si>
  <si>
    <t>Cherry, juice</t>
  </si>
  <si>
    <t>Cherries</t>
  </si>
  <si>
    <t>Cranberry, juice</t>
  </si>
  <si>
    <t>Cranberries</t>
  </si>
  <si>
    <t>Trade data may include blueberries, myrtle berries and other fruits of the genus Vaccinium</t>
  </si>
  <si>
    <t>Grape, juice</t>
  </si>
  <si>
    <t>Juice, grape</t>
  </si>
  <si>
    <t>See 0491. Includes unfermented grape must.  0491: Juice is obtained by mechanical extractors, or by pressing, and is then submitted to various processes. Unfermented, it may or may not be frozen. For direct consumption.</t>
  </si>
  <si>
    <t>Grapefruit, juice</t>
  </si>
  <si>
    <t>Juice, grapefruit</t>
  </si>
  <si>
    <t>Lemon, juice</t>
  </si>
  <si>
    <t>Juice, lemon, single strength</t>
  </si>
  <si>
    <t>Lime, juice</t>
  </si>
  <si>
    <t>Juice, citrus, single strength</t>
  </si>
  <si>
    <t>Mango, juice</t>
  </si>
  <si>
    <t>Mangoes, mangosteens, guavas</t>
  </si>
  <si>
    <t>Trade figures may include dried mangoes, guavas and mangosteens, including both fresh and dried. </t>
  </si>
  <si>
    <t>Orange, juice</t>
  </si>
  <si>
    <t>Juice, orange, single strength</t>
  </si>
  <si>
    <t>Juice is obtained by mechanical extractors, or by pressing, and is then submitted to various processes. Unfermented, it may or may not be frozen. For direct consumption. </t>
  </si>
  <si>
    <t>Papaya, juice</t>
  </si>
  <si>
    <t>Peach, juice</t>
  </si>
  <si>
    <t>Peaches and nectarines</t>
  </si>
  <si>
    <t>Pear, juice</t>
  </si>
  <si>
    <t>Pears</t>
  </si>
  <si>
    <t>Pineapple, juice</t>
  </si>
  <si>
    <t>Juice, pineapple</t>
  </si>
  <si>
    <t>Plum, prune, juice</t>
  </si>
  <si>
    <t>Plums and sloes</t>
  </si>
  <si>
    <t>Raspberry, juice</t>
  </si>
  <si>
    <t>Strawberry, juice</t>
  </si>
  <si>
    <t>Strawberries</t>
  </si>
  <si>
    <t>Tangerine, juice</t>
  </si>
  <si>
    <t>Juice, tangerine</t>
  </si>
  <si>
    <t>Watermelon, juice</t>
  </si>
  <si>
    <t>Watermelons</t>
  </si>
  <si>
    <t>Soybean, flour</t>
  </si>
  <si>
    <t>dry weight of flour, soy meal, soy protein concentrate and isolate</t>
  </si>
  <si>
    <t>Flax, seed</t>
  </si>
  <si>
    <t>Hickory nut</t>
  </si>
  <si>
    <t>weight of  nutmeat</t>
  </si>
  <si>
    <t>Walnuts, shelled</t>
  </si>
  <si>
    <t>Definition not provided</t>
  </si>
  <si>
    <t>Psyllium, seed</t>
  </si>
  <si>
    <t>dry weight of psyllium husks</t>
  </si>
  <si>
    <t>Peanut</t>
  </si>
  <si>
    <t>weight of nutmeat; excluding shell</t>
  </si>
  <si>
    <t>Almond</t>
  </si>
  <si>
    <t>weight of nutmeat</t>
  </si>
  <si>
    <t>Brazil nut</t>
  </si>
  <si>
    <t>Brazil nuts, shelled</t>
  </si>
  <si>
    <t>Butternut</t>
  </si>
  <si>
    <t>Around 53% of the weight in shell. </t>
  </si>
  <si>
    <t>Cashew</t>
  </si>
  <si>
    <t>Cashew nuts, shelled</t>
  </si>
  <si>
    <t>Around 25% of the weight in shell. </t>
  </si>
  <si>
    <t>Chestnut</t>
  </si>
  <si>
    <t>Produced mainly in Europe and Asia. </t>
  </si>
  <si>
    <t>Hazelnut</t>
  </si>
  <si>
    <t>Macadamia nut</t>
  </si>
  <si>
    <t>chose cashew because it is the most closely related in terms of agricultural process and supply chain</t>
  </si>
  <si>
    <t>Peanut, butter</t>
  </si>
  <si>
    <t>weight of ground peanuts; excluding shell</t>
  </si>
  <si>
    <t>Peanut butter</t>
  </si>
  <si>
    <t>Obtained by grinding roasted peanuts. In addition to fat, at 40-46%, peanut butter contains all other components of the nuts.</t>
  </si>
  <si>
    <t>Pecan</t>
  </si>
  <si>
    <t>chose walnuts because it is the most closely related int terms of ag process and supply chain</t>
  </si>
  <si>
    <t>Pine nut</t>
  </si>
  <si>
    <t>Pistachios</t>
  </si>
  <si>
    <t>Produced mainly in the Near East and the United States. </t>
  </si>
  <si>
    <t>chose pistachios because it is the most closely related int terms of ag process and supply chain</t>
  </si>
  <si>
    <t>Pistachio</t>
  </si>
  <si>
    <t>Pumpkin, seed</t>
  </si>
  <si>
    <t>weight of dried seed only</t>
  </si>
  <si>
    <t>Pumpkins, squash and gourds</t>
  </si>
  <si>
    <t>Includes marrows.</t>
  </si>
  <si>
    <t>Sesame, seed</t>
  </si>
  <si>
    <t>dry weight of seed</t>
  </si>
  <si>
    <t>Valued for its oil, but also as a food, either raw or roasted, as well as in bakery products and other food preparations.</t>
  </si>
  <si>
    <t>Sunflower, seed</t>
  </si>
  <si>
    <t>dry weight of seeds</t>
  </si>
  <si>
    <t>Walnut</t>
  </si>
  <si>
    <t>Cilantro, leaves</t>
  </si>
  <si>
    <t>Peppermint</t>
  </si>
  <si>
    <t>DataField uses spinach as proxy</t>
  </si>
  <si>
    <t>Spearmint</t>
  </si>
  <si>
    <t>Basil, dried leaves</t>
  </si>
  <si>
    <t>dry weight of leaves and stems</t>
  </si>
  <si>
    <t>Basil, fresh leaves</t>
  </si>
  <si>
    <t>Cactus</t>
  </si>
  <si>
    <t>weight of pulp; excluding peel; juice</t>
  </si>
  <si>
    <t>Cucumbers and gherkins</t>
  </si>
  <si>
    <t>Cardoon</t>
  </si>
  <si>
    <t>weight of leaf stalks</t>
  </si>
  <si>
    <t>Chive, fresh leaves</t>
  </si>
  <si>
    <t>weight of fresh leaves</t>
  </si>
  <si>
    <t>Coriander, seed</t>
  </si>
  <si>
    <t>weight of seed</t>
  </si>
  <si>
    <t>Anise, badian, fennel, coriander</t>
  </si>
  <si>
    <t>Seeds and berries from the various plants listed. They are normally used as spices, but also have industrial (e.g. in distilleries) and medicinal applications.</t>
  </si>
  <si>
    <t>Dillweed</t>
  </si>
  <si>
    <t>Lemongrass</t>
  </si>
  <si>
    <t>Leeks, other alliaceous vegetables</t>
  </si>
  <si>
    <t>Allium varieties except those of 0402, 0403 and 0406 (onions, shallots, and garlic)</t>
  </si>
  <si>
    <t>Lettuce, leaf</t>
  </si>
  <si>
    <t>Marjoram</t>
  </si>
  <si>
    <t>Other vegetables that are not identified separately because of their minor relevance at the international level. Because of their limited local importance, some countries report vegetables under this heading that are classified individually by FAO. </t>
  </si>
  <si>
    <t>Onion, green</t>
  </si>
  <si>
    <t>weight of bulb or bulb and leaves</t>
  </si>
  <si>
    <t>Note that the FAO definition excludes dry onions in this FL category</t>
  </si>
  <si>
    <t>Palm heart, leaves</t>
  </si>
  <si>
    <t>weight of stem and leaves</t>
  </si>
  <si>
    <t>Parsley, turnip rooted</t>
  </si>
  <si>
    <t>weight of roots and leaves</t>
  </si>
  <si>
    <t>Trade data may include turnips (Brassica rapa var. rapifera). </t>
  </si>
  <si>
    <t>Rhubarb</t>
  </si>
  <si>
    <t>weight of stalks; excluding leaves</t>
  </si>
  <si>
    <t>Salsify, roots</t>
  </si>
  <si>
    <t>weight of roots</t>
  </si>
  <si>
    <t>Salsify, tops</t>
  </si>
  <si>
    <t>Shallot, bulb</t>
  </si>
  <si>
    <t>weight of bulb; excluding skin</t>
  </si>
  <si>
    <t>Onions, dry</t>
  </si>
  <si>
    <t>Includes onions at a mature stage, but not dehydrated onions. </t>
  </si>
  <si>
    <t>Shallot, fresh leaves</t>
  </si>
  <si>
    <t>Artichoke, globe</t>
  </si>
  <si>
    <t>edible portion of flowerhead</t>
  </si>
  <si>
    <t>Artichokes</t>
  </si>
  <si>
    <t>Artichoke, Jerusalem</t>
  </si>
  <si>
    <t>edible portion of tuber</t>
  </si>
  <si>
    <t>Roots and tubers nes</t>
  </si>
  <si>
    <t>Asparagus</t>
  </si>
  <si>
    <t>weight of edible portion of spears/stems</t>
  </si>
  <si>
    <t>Bamboo, shoots</t>
  </si>
  <si>
    <t>weight of shoots</t>
  </si>
  <si>
    <t>FAO definition includes bamboo shoots</t>
  </si>
  <si>
    <t>Belgium endive</t>
  </si>
  <si>
    <t>Cabbage</t>
  </si>
  <si>
    <t>Cabbage, Chinese, mustard</t>
  </si>
  <si>
    <t>Cabbage, Chinese, napa</t>
  </si>
  <si>
    <t>Cauliflower</t>
  </si>
  <si>
    <t>Includes headed broccoli.</t>
  </si>
  <si>
    <t>Celeriac</t>
  </si>
  <si>
    <t>weight of tuberous root</t>
  </si>
  <si>
    <t>not in nes category</t>
  </si>
  <si>
    <t>FAO definition includes celery</t>
  </si>
  <si>
    <t>Celery</t>
  </si>
  <si>
    <t>weight of leaf stalk</t>
  </si>
  <si>
    <t>Celtuce</t>
  </si>
  <si>
    <t>weight of stalks and leaves</t>
  </si>
  <si>
    <t>Chicory, roots</t>
  </si>
  <si>
    <t>Chicory, tops</t>
  </si>
  <si>
    <t>Chinese waxgourd</t>
  </si>
  <si>
    <t>weight of flesh; including or excluding peel</t>
  </si>
  <si>
    <t>Chive, dried leaves</t>
  </si>
  <si>
    <t>weight of dried leaves</t>
  </si>
  <si>
    <t>no herbs</t>
  </si>
  <si>
    <t>Cinnamon</t>
  </si>
  <si>
    <t>dry weight of spice: stick or ground powder</t>
  </si>
  <si>
    <t>Cinnamon (cannella)</t>
  </si>
  <si>
    <t>The inner bark of young branches of certain trees of the Laurus family. Includes cinnamon- tree flowers, cinnamon fruit and cinnamon waste (chips), whether whole, crushed or ground. </t>
  </si>
  <si>
    <t>Cucumber</t>
  </si>
  <si>
    <t>weight of flesh and seeds; including or excluding peel</t>
  </si>
  <si>
    <t>Dandelion, leaves</t>
  </si>
  <si>
    <t>dandelion is in the chicory family</t>
  </si>
  <si>
    <t>Dasheen, leaves</t>
  </si>
  <si>
    <t>weight of the leaves</t>
  </si>
  <si>
    <t>Taro (cocoyam)</t>
  </si>
  <si>
    <t>Aroids cultivated for their edible starchy corms or underground stems. Taro is grown throughout the tropics for food. Trade data cover both fresh and dried taro.</t>
  </si>
  <si>
    <t>Dill, seed</t>
  </si>
  <si>
    <t>Spices nes</t>
  </si>
  <si>
    <t>Other spices that are not identified separately because of their minor relevance at the international level. Because of their limited local importance, some countries report spices under this heading that are classified individually by FAO. This heading also includes curry powder and other mixtures of different spices. </t>
  </si>
  <si>
    <t>Eggplant</t>
  </si>
  <si>
    <t>weight of whole vegetable; including seeds, with or without peel</t>
  </si>
  <si>
    <t>Eggplants (aubergines)</t>
  </si>
  <si>
    <t>Also called aubergines. </t>
  </si>
  <si>
    <t>Fennel, Florence</t>
  </si>
  <si>
    <t>Garlic, bulb</t>
  </si>
  <si>
    <t>dry weight of bulb; excluding skin (outer scales)</t>
  </si>
  <si>
    <t>Garlic</t>
  </si>
  <si>
    <t>Ginger</t>
  </si>
  <si>
    <t>weight of roots; excluding peel</t>
  </si>
  <si>
    <t>Rhizome of a perennial herb. It also is used for making beverages. Includes fresh, provisionally preserved or dried, whereas ginger preserved in sugar or syrup is excluded.</t>
  </si>
  <si>
    <t>Ginger, dried</t>
  </si>
  <si>
    <t>dry weight of roots; excluding peel</t>
  </si>
  <si>
    <t>FAO definition says it includes dried</t>
  </si>
  <si>
    <t>Ginseng, dried</t>
  </si>
  <si>
    <t>dry weight of roots</t>
  </si>
  <si>
    <t>DataField uses spices as proxy</t>
  </si>
  <si>
    <t>Herbs, other</t>
  </si>
  <si>
    <t>Horseradish</t>
  </si>
  <si>
    <t>weight of root, ground</t>
  </si>
  <si>
    <t>FAO definition includes horseradish</t>
  </si>
  <si>
    <t>Kohlrabi</t>
  </si>
  <si>
    <t>Leek</t>
  </si>
  <si>
    <t>weight of whole plant; including leaves and bulb</t>
  </si>
  <si>
    <t>Lettuce, head</t>
  </si>
  <si>
    <t>Mushroom</t>
  </si>
  <si>
    <t>weight of caps or caps and stems</t>
  </si>
  <si>
    <t>Mushrooms and truffles</t>
  </si>
  <si>
    <t>Cultivated or spontaneous. Includes truffles.</t>
  </si>
  <si>
    <t>Okra</t>
  </si>
  <si>
    <t>weight of pods; including seeds</t>
  </si>
  <si>
    <t>Also called gombo.</t>
  </si>
  <si>
    <t>Olive</t>
  </si>
  <si>
    <t>weight of fruit; excluding pit</t>
  </si>
  <si>
    <t>Onion, bulb</t>
  </si>
  <si>
    <t>weight of bulb; excluding outer skin</t>
  </si>
  <si>
    <t>Onion, bulb, dried</t>
  </si>
  <si>
    <t>dry weight of bulb; excluding outer skin</t>
  </si>
  <si>
    <t>Parsley, dried leaves</t>
  </si>
  <si>
    <t>dried weight of leaves and stems</t>
  </si>
  <si>
    <t>Parsnip</t>
  </si>
  <si>
    <t>weight of roots with or without peel</t>
  </si>
  <si>
    <t>FAO definition includes parsnip</t>
  </si>
  <si>
    <t>Pepper, black and white</t>
  </si>
  <si>
    <t>dry weight of pepper</t>
  </si>
  <si>
    <t>Pepper (piper spp.)</t>
  </si>
  <si>
    <t>Pepper, nonbell</t>
  </si>
  <si>
    <t>weight of flesh, with or without seeds; excluding stem</t>
  </si>
  <si>
    <t>Chillies and peppers, green</t>
  </si>
  <si>
    <t>Production data exclude crops cultivated explicitly as spices. In contrast, trade data include these crops, provided they are fresh, uncrushed and unground.</t>
  </si>
  <si>
    <t>Pepper, nonbell, dried</t>
  </si>
  <si>
    <t>dry weight of flesh or flesh and seeds</t>
  </si>
  <si>
    <t>Chillies and peppers, dry</t>
  </si>
  <si>
    <t>the FAO definition is from "chillies and peppers green" because the dried version was not found</t>
  </si>
  <si>
    <t>Radicchio</t>
  </si>
  <si>
    <t>Radish, Oriental, roots</t>
  </si>
  <si>
    <t>Radish, Oriental, tops</t>
  </si>
  <si>
    <t>Radish, roots</t>
  </si>
  <si>
    <t>Rutabaga</t>
  </si>
  <si>
    <t>weight of roots; excluding tops</t>
  </si>
  <si>
    <t>Savory</t>
  </si>
  <si>
    <t>weight of leaves and flower buds</t>
  </si>
  <si>
    <t>Spices, other</t>
  </si>
  <si>
    <t>dry weight</t>
  </si>
  <si>
    <t>Squash, summer</t>
  </si>
  <si>
    <t>weight of flesh, seeds and peel</t>
  </si>
  <si>
    <t>Tomatillo</t>
  </si>
  <si>
    <t>weight of fruit; excluding outer husks</t>
  </si>
  <si>
    <t>Tomatoes</t>
  </si>
  <si>
    <t>Turmeric</t>
  </si>
  <si>
    <t>Turnip, roots</t>
  </si>
  <si>
    <t>Celery, juice</t>
  </si>
  <si>
    <t>weight of juice as single strength (or standard dilution)</t>
  </si>
  <si>
    <t>Chicken, meat</t>
  </si>
  <si>
    <t>weight of flesh; excluding the weight of bone, total nutrient fat, and skin</t>
  </si>
  <si>
    <t>Chicken, meat byproducts</t>
  </si>
  <si>
    <t>weight of meat; excluding bone; may include some trimmable fat and/or skin</t>
  </si>
  <si>
    <t>Chicken, skin</t>
  </si>
  <si>
    <t>weight of skin only (0 grams nutrient fat)</t>
  </si>
  <si>
    <t>Poultry, other, liver</t>
  </si>
  <si>
    <t>weight of organ, including nutrient fat</t>
  </si>
  <si>
    <t>AVERAGE(Meat, chicken; Meat, turkey)</t>
  </si>
  <si>
    <t>Fresh, chilled or frozen. </t>
  </si>
  <si>
    <t>Chicken, liver</t>
  </si>
  <si>
    <t>weight of organ;  including nutrient fat</t>
  </si>
  <si>
    <t>Turkey, liver</t>
  </si>
  <si>
    <t>Poultry, other, meat</t>
  </si>
  <si>
    <t>weight of meat; excluding weight of bone, and all nutrient fat, and skin</t>
  </si>
  <si>
    <t>Poultry, other, meat byproducts</t>
  </si>
  <si>
    <t>weight of meat; excluding bone; may contain some trimmable fat and/or skin</t>
  </si>
  <si>
    <t>Poultry, other, skin</t>
  </si>
  <si>
    <t>Rabbit, meat</t>
  </si>
  <si>
    <t>weight of meat; excluding bone, trimmable fat and skin</t>
  </si>
  <si>
    <t>Meat, rabbit</t>
  </si>
  <si>
    <t>Fresh, chilled or frozen. May include hare meat.</t>
  </si>
  <si>
    <t>Turkey, meat</t>
  </si>
  <si>
    <t>weight of meat; excluding bone, all nutrient fat, and skin</t>
  </si>
  <si>
    <t>Turkey, meat byproducts</t>
  </si>
  <si>
    <t>weight of meat; excluding bone (may contain some fat and/or skin)</t>
  </si>
  <si>
    <t>Turkey, skin</t>
  </si>
  <si>
    <t>Pepper, bell</t>
  </si>
  <si>
    <t>weight of flesh; excluding seeds and stem</t>
  </si>
  <si>
    <t>Beet, garden, roots</t>
  </si>
  <si>
    <t>weight of roots; juice</t>
  </si>
  <si>
    <t>Carrot</t>
  </si>
  <si>
    <t>weight of roots, with or without peel, excluding tops</t>
  </si>
  <si>
    <t>Pepper, bell, dried</t>
  </si>
  <si>
    <t>dry weight of flesh only</t>
  </si>
  <si>
    <t>Pumpkin</t>
  </si>
  <si>
    <t>weight of pulp; excluding seeds and rind</t>
  </si>
  <si>
    <t>Sweet potato</t>
  </si>
  <si>
    <t>weight of roots, with or without peel; juice</t>
  </si>
  <si>
    <t>Sweet potatoes</t>
  </si>
  <si>
    <t>A seasonal crop grown in tropical and subtropical regions. Used mainly for human food. Trade data cover fresh and dried tubers, whether or not sliced or in the form or pellets</t>
  </si>
  <si>
    <t>Tomato</t>
  </si>
  <si>
    <t>weight of pulp, seeds and skin; tomatoes without skin but with seed (example canned whole tomatoes)</t>
  </si>
  <si>
    <t>Tomato, dried</t>
  </si>
  <si>
    <t>weight of dried tomato (may include skin and/or seeds)</t>
  </si>
  <si>
    <t>Tomato, paste</t>
  </si>
  <si>
    <t>weight of concentrated tomato pulp from food described as paste; excluding seeds and skin</t>
  </si>
  <si>
    <t>Tomatoes, paste</t>
  </si>
  <si>
    <t>Tomatoes prepared or preserved o/t by vinegar, in the form of paste, pure or concentrate. Includes juice of dry weight content of 7% or more. </t>
  </si>
  <si>
    <t>Tomato, puree</t>
  </si>
  <si>
    <t>weight of concentrated tomato pulp (from food described as puree or sauce); excluding seeds and skin</t>
  </si>
  <si>
    <t>Tree Tomato</t>
  </si>
  <si>
    <t>weight of the tree tomato, excluding peel</t>
  </si>
  <si>
    <t>FCID: Also called Tamarillo.</t>
  </si>
  <si>
    <t>Carrot, juice</t>
  </si>
  <si>
    <t>Beef, meat byproducts</t>
  </si>
  <si>
    <t>weight of meat; excluding bone; may contain some fat</t>
  </si>
  <si>
    <t>Beef, meat</t>
  </si>
  <si>
    <t>weight of meat; excluding the weight of bone, and all nutrient fat</t>
  </si>
  <si>
    <t>Beef, meat, dried</t>
  </si>
  <si>
    <t>weight of dried meat; excluding bones, and trimmable fat</t>
  </si>
  <si>
    <t>Meat, beef, dried, salted, smoked</t>
  </si>
  <si>
    <t>Meat of bovine animals, whether salted, in brine, dried or smoked.Includes edible flours and meals.</t>
  </si>
  <si>
    <t>Goat, meat byproducts</t>
  </si>
  <si>
    <t>Goat, meat</t>
  </si>
  <si>
    <t>weight of meat; excluding weight of bone, and all nutrient fat and skin</t>
  </si>
  <si>
    <t>Meat, game</t>
  </si>
  <si>
    <t>Meat and offals of wild animals, whether fresh, chilled or frozen. </t>
  </si>
  <si>
    <t>Sheep, meat</t>
  </si>
  <si>
    <t>weight of meat; excluding weight of bone, total nutrient fat and skin</t>
  </si>
  <si>
    <t>Sheep, meat byproducts</t>
  </si>
  <si>
    <t>weight of meat; excluding bones; may include some trimmable fat and/or skin</t>
  </si>
  <si>
    <t>Goat, kidney</t>
  </si>
  <si>
    <t>weight of organ including nutrient fat</t>
  </si>
  <si>
    <t>Goat, liver</t>
  </si>
  <si>
    <t>Beef, kidney</t>
  </si>
  <si>
    <t>Beef, liver</t>
  </si>
  <si>
    <t>Pork, kidney</t>
  </si>
  <si>
    <t>Pig meat, excluding butcher fat and bones. </t>
  </si>
  <si>
    <t>Pork, liver</t>
  </si>
  <si>
    <t>Sheep, kidney</t>
  </si>
  <si>
    <t>Sheep, liver</t>
  </si>
  <si>
    <t>Pork, meat</t>
  </si>
  <si>
    <t>boneless</t>
  </si>
  <si>
    <t>Pork, meat byproducts</t>
  </si>
  <si>
    <t>weight of meat; excluding bone; may include some trimmable fat and skin</t>
  </si>
  <si>
    <t>Pork, skin</t>
  </si>
  <si>
    <t>dry weight of skin including nutrient fat</t>
  </si>
  <si>
    <t>Horse, meat</t>
  </si>
  <si>
    <t>weight of meat; excluding bone, trimmable fat or skin</t>
  </si>
  <si>
    <t>Corn, field, flour</t>
  </si>
  <si>
    <t>dry weight of whole grain flour; masa harina</t>
  </si>
  <si>
    <t>Flour, maize</t>
  </si>
  <si>
    <t>Broadly defined to include meal, groats and pellets.</t>
  </si>
  <si>
    <t>Corn, field, starch</t>
  </si>
  <si>
    <t>dry weight of corn starch</t>
  </si>
  <si>
    <t>Starch, maize</t>
  </si>
  <si>
    <t>See 0023. The primary product of the large- scale industrial wet-milling process. Used mainly for the production of glucose, dextrin and alcohol.</t>
  </si>
  <si>
    <t>Rice, flour</t>
  </si>
  <si>
    <t>Flour, rice</t>
  </si>
  <si>
    <t>White rice milled from locally grown paddy. Includes semi-milled, whole-milled and parboiled rice. </t>
  </si>
  <si>
    <t>Rice, white</t>
  </si>
  <si>
    <t>dry weight of grain</t>
  </si>
  <si>
    <t>Rice, milled</t>
  </si>
  <si>
    <t>Wheat, flour</t>
  </si>
  <si>
    <t>Flour, wheat</t>
  </si>
  <si>
    <t>Defined broadly to include meal, groats and pellets. Strong flours from hard wheat are used for bread, while durum wheat flour is used primarily for pasta. Weaker flours from soft wheat are mainly used in cakes, pastries, biscuits and certain noodles.</t>
  </si>
  <si>
    <t>Cocoa bean, powder</t>
  </si>
  <si>
    <t>weight of powder</t>
  </si>
  <si>
    <t>Cocoa, powder &amp; cake</t>
  </si>
  <si>
    <t>Wholly or partly defatted paste (cake) and cake reduced to powder, without added sugar or other sweeteners.</t>
  </si>
  <si>
    <t>Cocoa bean, chocolate</t>
  </si>
  <si>
    <t>weight of chocolate; cocoa butter</t>
  </si>
  <si>
    <t>Chocolate products nes</t>
  </si>
  <si>
    <t>Includes sweetened cocoa powder, chocolate and other food preparations containing cocoa, as well as sugar confectionery containing cocoa in any amount. Excludes white chocolate (see 0168 in Group 3)</t>
  </si>
  <si>
    <t>Corn, pop</t>
  </si>
  <si>
    <t>weight of kernels; excluding cob and husk</t>
  </si>
  <si>
    <t>A grain with a high germ content. At the national level, hybrid and ordinary maize should be reported separately owing to widely different yields and uses. Used largely for animal feed and commercial starch production.</t>
  </si>
  <si>
    <t>Potato, chips</t>
  </si>
  <si>
    <t>weight of potato from chip or stick, with or without peel</t>
  </si>
  <si>
    <t>Flour, potatoes</t>
  </si>
  <si>
    <t>Produced from tubers that have been peeled, dried and milled. Includes flour, meal, flakes, granules and pellets.</t>
  </si>
  <si>
    <t>Agave</t>
  </si>
  <si>
    <t>weight of syrup or nectar</t>
  </si>
  <si>
    <t>Maple sugar and syrups</t>
  </si>
  <si>
    <t>Maple syrup is produced by atmospheric boiling of maple sap in an open-pan evaporator. Continuing the evaporation process until the syrup crystalizes yields maple sugar. </t>
  </si>
  <si>
    <t>Beet, sugar</t>
  </si>
  <si>
    <t>dry weight of sugar (sucrose)</t>
  </si>
  <si>
    <t>Sugar refined</t>
  </si>
  <si>
    <t>Production covers domestic production, plus or minus imports and/or exports of raw centrifugal sugar in terms of refined sugar.</t>
  </si>
  <si>
    <t>Beet, sugar, molasses</t>
  </si>
  <si>
    <t>weight of molasses</t>
  </si>
  <si>
    <t>Sugarcane, molasses</t>
  </si>
  <si>
    <t>Sugarcane, sugar</t>
  </si>
  <si>
    <t>dry weight of cane sugar (sucrose)</t>
  </si>
  <si>
    <t>Bee pollen</t>
  </si>
  <si>
    <t>Honey, natural</t>
  </si>
  <si>
    <t>Honey produced by bees (Apis mellifera) or by other insects.</t>
  </si>
  <si>
    <t>DataField uses honey as proxy</t>
  </si>
  <si>
    <t>Honey</t>
  </si>
  <si>
    <t>weight of honey</t>
  </si>
  <si>
    <t>Maple, sugar</t>
  </si>
  <si>
    <t>dry weight of sugar</t>
  </si>
  <si>
    <t>Burdock</t>
  </si>
  <si>
    <t>AVERAGE(Chicory roots; Roots and tubers nes)</t>
  </si>
  <si>
    <t>Arrowroot, flour</t>
  </si>
  <si>
    <t>Flour, roots and tubers nes</t>
  </si>
  <si>
    <t>Flour and meal produced from roots and tubers o/t potatoes and cassava. </t>
  </si>
  <si>
    <t>Cassava</t>
  </si>
  <si>
    <t>weight of root; dry tapioca</t>
  </si>
  <si>
    <t>Other tubers, roots or rhizomes, fresh, that are not identified separately because of their minor relevance at the international level. Because of their limited local importance, some countries report roots and tubers under this commodity heading that are classified individually by FAO.</t>
  </si>
  <si>
    <t>Corn, sweet</t>
  </si>
  <si>
    <t>Sweet corn</t>
  </si>
  <si>
    <t>Either uncooked, or cooked by steaming or boiling in water, and then frozen. </t>
  </si>
  <si>
    <t>FAO definition is from "sweet corn frozen" because "sweet corn" was not found</t>
  </si>
  <si>
    <t>Dasheen, corm</t>
  </si>
  <si>
    <t>weight of the corm</t>
  </si>
  <si>
    <t>Pea, dry</t>
  </si>
  <si>
    <t>Plantain</t>
  </si>
  <si>
    <t>weight of pulp; excluding skin</t>
  </si>
  <si>
    <t>Plantains and others</t>
  </si>
  <si>
    <t>Generally known as a cooking banana. Data should be reported excluding the weight of the central stalk</t>
  </si>
  <si>
    <t>Plantain, dried</t>
  </si>
  <si>
    <t>weight of dried pulp only</t>
  </si>
  <si>
    <t>Potato, dry (granules/ flakes)</t>
  </si>
  <si>
    <t>dry weight of granules or flakes</t>
  </si>
  <si>
    <t>A seasonal crop grown in temperate zones all over the world, but primarily in the northern hemisphere. </t>
  </si>
  <si>
    <t>Potato, flour</t>
  </si>
  <si>
    <t>dry weight of flour or potato starch</t>
  </si>
  <si>
    <t>Potato, tuber, w/o peel</t>
  </si>
  <si>
    <t>weight of tuber;  excluding peel</t>
  </si>
  <si>
    <t>Potatoes</t>
  </si>
  <si>
    <t>Potato, tuber, w/peel</t>
  </si>
  <si>
    <t>weight of tuber;  including peel</t>
  </si>
  <si>
    <t>Squash, winter</t>
  </si>
  <si>
    <t>weight of flesh; excluding seeds and peel</t>
  </si>
  <si>
    <t>Tanier, corm</t>
  </si>
  <si>
    <t>weight of corm</t>
  </si>
  <si>
    <t>Water chestnut</t>
  </si>
  <si>
    <t>weight of tuber</t>
  </si>
  <si>
    <t>Produced mainly in Europe and Asia.</t>
  </si>
  <si>
    <t>Yam bean</t>
  </si>
  <si>
    <t>FAO definition includes yams</t>
  </si>
  <si>
    <t>Yam, true</t>
  </si>
  <si>
    <t>Corn, field, syrup</t>
  </si>
  <si>
    <t>weight of syrup</t>
  </si>
  <si>
    <t>Maple syrup</t>
  </si>
  <si>
    <t>Maple syrup is produced by atmospheric boiling of maple sap in an open-pan evaporator. Continuing the evaporation process until the syrup crystalizes yields maple sugar.</t>
  </si>
  <si>
    <t>Sorghum, syrup</t>
  </si>
  <si>
    <t>Sugar nes</t>
  </si>
  <si>
    <t>Includes invert sugar, caramel, golden syrup, artificial honey, maltose other than chemically pure, sorghum and palm sugars. See also the general note in the introduction.</t>
  </si>
  <si>
    <t>Tomato, juice</t>
  </si>
  <si>
    <t>Juice, tomato</t>
  </si>
  <si>
    <t>Juice is obtained by treating tomatoes with cold or hot water or with steam. The juice then undergoes various processes, such as clarification, homogenization, sterilization, etc. </t>
  </si>
  <si>
    <t>Lychee, dried</t>
  </si>
  <si>
    <t>weight of dried pulp</t>
  </si>
  <si>
    <t>Fruit, dried nes</t>
  </si>
  <si>
    <t>Dried fruit other than apricots, dates, citrus, figs, grapes, nuts and plums. </t>
  </si>
  <si>
    <t>Also referred to as litchi in FAO definition</t>
  </si>
  <si>
    <t>Apple, dried</t>
  </si>
  <si>
    <t>dry weight; excluding peel, core, stem</t>
  </si>
  <si>
    <t>Apple</t>
  </si>
  <si>
    <t>Apricot, dried</t>
  </si>
  <si>
    <t>dry weight of pulp, with or without peel; excluding pit</t>
  </si>
  <si>
    <t>Apricots, dry</t>
  </si>
  <si>
    <t>Prepared either by direct drying in the sun or by industrial processes. May be marketed as slices or blocks of pulp, either dried or evaporated. </t>
  </si>
  <si>
    <t>Banana, dried</t>
  </si>
  <si>
    <t>dry weight of dried pulp; excluding peel (include weight of fruit from chips)</t>
  </si>
  <si>
    <t>Bananas</t>
  </si>
  <si>
    <t>Bananas are normally eaten raw. Trade figures may include dried bananas. Data should be reported excluding the weight of the central stalk.</t>
  </si>
  <si>
    <t>FAO definition says that trade figures may include dried bananas</t>
  </si>
  <si>
    <t>Coconut, dried</t>
  </si>
  <si>
    <t>dry weight of meat; excluding milk and shell</t>
  </si>
  <si>
    <t>Coconuts, desiccated</t>
  </si>
  <si>
    <t>Dried, shredded flesh of coconut processed for human consumption. It retains most of the oil and proteins of the fresh nut and is mainly used in confectionery and baking. </t>
  </si>
  <si>
    <t>Cranberry, dried</t>
  </si>
  <si>
    <t>dry weight of berry</t>
  </si>
  <si>
    <t>Trade data may include blueberries, myrtle berries and other fruits of the genus Vaccinium.</t>
  </si>
  <si>
    <t>Currant, dried</t>
  </si>
  <si>
    <t>Trade data may sometimes include gooseberries.</t>
  </si>
  <si>
    <t>Fig, dried</t>
  </si>
  <si>
    <t>dry weight of fruit</t>
  </si>
  <si>
    <t>Figs dried</t>
  </si>
  <si>
    <t>Grape, raisin</t>
  </si>
  <si>
    <t>dry weight of raisin</t>
  </si>
  <si>
    <t>Raisins</t>
  </si>
  <si>
    <t>Mango, dried</t>
  </si>
  <si>
    <t>FAO definition says that trade figures includes dried</t>
  </si>
  <si>
    <t>Papaya, dried</t>
  </si>
  <si>
    <t>Peach, dried</t>
  </si>
  <si>
    <t>weight of dried pulp, with or without peel; excluding pit</t>
  </si>
  <si>
    <t>Pear, dried</t>
  </si>
  <si>
    <t>weight of dried pulp, with or without peel</t>
  </si>
  <si>
    <t>Pineapple, dried</t>
  </si>
  <si>
    <t>Pineapples</t>
  </si>
  <si>
    <t>Trade figures may include dried pineapples.</t>
  </si>
  <si>
    <t>Trade figures may include dried pineapples</t>
  </si>
  <si>
    <t>Plum, prune, dried</t>
  </si>
  <si>
    <t>weight of dried flesh, with or without peel; excluding pit</t>
  </si>
  <si>
    <t>Plums dried (prunes)</t>
  </si>
  <si>
    <t>See 0527. Known as prunes. </t>
  </si>
  <si>
    <t>Acai berry</t>
  </si>
  <si>
    <t>weight of fruit</t>
  </si>
  <si>
    <t>AVERAGE(Mangoes, mangosteens, guavas; Pineapples; Avocados; Papayas)</t>
  </si>
  <si>
    <t>Other berries not separately identified. In some countries, some or all of the berries listed previously are reported under this general category. </t>
  </si>
  <si>
    <t>Acerola</t>
  </si>
  <si>
    <t>weight of fruit, excluding seed</t>
  </si>
  <si>
    <t>Berries nes</t>
  </si>
  <si>
    <t>FAO definition does not include acerola in "berries nes"</t>
  </si>
  <si>
    <t>Apple, peeled fruit</t>
  </si>
  <si>
    <t>weight of apple; excluding peel, core and stem</t>
  </si>
  <si>
    <t>Atemoya</t>
  </si>
  <si>
    <t>weight of pulp, excluding peel</t>
  </si>
  <si>
    <t>Average includes 4 major tropical fruits (from https://www.fao.org/3/cb9412en/cb9412en.pdf)</t>
  </si>
  <si>
    <t>Boysenberry</t>
  </si>
  <si>
    <t>weight of berry</t>
  </si>
  <si>
    <t>FAO does not include boysenberry explicitly, but it does include loganberries, which are very similar</t>
  </si>
  <si>
    <t>Breadfruit</t>
  </si>
  <si>
    <t>weight of pulp; excluding peel</t>
  </si>
  <si>
    <t>Canistel</t>
  </si>
  <si>
    <t>Cherimoya</t>
  </si>
  <si>
    <t>weight of fruit; excluding peel</t>
  </si>
  <si>
    <t>Dragon fruit</t>
  </si>
  <si>
    <t>Feijoa</t>
  </si>
  <si>
    <t>Goji berry</t>
  </si>
  <si>
    <t>FAO does not include goji berry explicitly; goji berry is consumed as dry</t>
  </si>
  <si>
    <t>Gooseberry</t>
  </si>
  <si>
    <t>Currants</t>
  </si>
  <si>
    <t>Jackfruit</t>
  </si>
  <si>
    <t>Lemon, peel</t>
  </si>
  <si>
    <t>weight of peel only</t>
  </si>
  <si>
    <t>Lemons and limes</t>
  </si>
  <si>
    <t>Longan</t>
  </si>
  <si>
    <t>Lychee</t>
  </si>
  <si>
    <t>Fruit, fresh nes</t>
  </si>
  <si>
    <t>Mamey apple</t>
  </si>
  <si>
    <t>weight of pulp; excluding peel, core and stem</t>
  </si>
  <si>
    <t>Passionfruit</t>
  </si>
  <si>
    <t>weight of pulp; excluding seeds and peel</t>
  </si>
  <si>
    <t>FAO includes this in tropical fruit nes, but we don't have that category</t>
  </si>
  <si>
    <t>Quince</t>
  </si>
  <si>
    <t>Quinces</t>
  </si>
  <si>
    <t>Sapote, Mamey</t>
  </si>
  <si>
    <t>Soursop</t>
  </si>
  <si>
    <t>does not appear in FAO fruit page</t>
  </si>
  <si>
    <t>Spanish lime</t>
  </si>
  <si>
    <t>weight of pulp; excluding seeds and pulp</t>
  </si>
  <si>
    <t>Starfruit</t>
  </si>
  <si>
    <t>weight of fruit, including seeds and peel</t>
  </si>
  <si>
    <t>Sugar apple</t>
  </si>
  <si>
    <t>Apple, fruit with peel</t>
  </si>
  <si>
    <t>weight of apple; including peel, excluding core and stem</t>
  </si>
  <si>
    <t>Apple, sauce</t>
  </si>
  <si>
    <t>weight of applesauce</t>
  </si>
  <si>
    <t>Apricot</t>
  </si>
  <si>
    <t>weight of pulp, with or without peel; excluding pit</t>
  </si>
  <si>
    <t>Avocado</t>
  </si>
  <si>
    <t>weight of pulp; excluding skin and pit</t>
  </si>
  <si>
    <t>Avocados</t>
  </si>
  <si>
    <t>Balsam pear</t>
  </si>
  <si>
    <t>weight of whole fruit</t>
  </si>
  <si>
    <t>Banana</t>
  </si>
  <si>
    <t>Bananas are normally eaten raw. Trade figures may include dried bananas. Data should be reported excluding the weight of the central stalk. </t>
  </si>
  <si>
    <t>Blackberry</t>
  </si>
  <si>
    <t>FAO definition includes blackberries</t>
  </si>
  <si>
    <t>Blueberry</t>
  </si>
  <si>
    <t>Blueberries</t>
  </si>
  <si>
    <t>Trade data may include cranberries, myrtle berries and other fruits of the genus Vaccinium. </t>
  </si>
  <si>
    <t>Cantaloupe</t>
  </si>
  <si>
    <t>weight of pulp; excluding seeds and outer rind</t>
  </si>
  <si>
    <t>Melons, other (inc. cantaloupes)</t>
  </si>
  <si>
    <t>Chayote, fruit</t>
  </si>
  <si>
    <t>Cherry</t>
  </si>
  <si>
    <t>weight of fruit; including skin; excluding pit and stem</t>
  </si>
  <si>
    <t>Citron</t>
  </si>
  <si>
    <t>Some minor varieties of citrus are used primarily in the preparation of perfumes and soft drinks.</t>
  </si>
  <si>
    <t>FAO definition includes citron</t>
  </si>
  <si>
    <t>Citrus hybrids</t>
  </si>
  <si>
    <t>Coconut, meat</t>
  </si>
  <si>
    <t>weight of meat; excluding milk and shell</t>
  </si>
  <si>
    <t>Crabapple</t>
  </si>
  <si>
    <t>weight of pulp; excluding core and stem; including or exclu</t>
  </si>
  <si>
    <t>Cranberry</t>
  </si>
  <si>
    <t>Currant</t>
  </si>
  <si>
    <t>Date</t>
  </si>
  <si>
    <t>weight of fruit, excluding pit</t>
  </si>
  <si>
    <t>Dates</t>
  </si>
  <si>
    <t>Includes fresh and dried fruit.</t>
  </si>
  <si>
    <t>Elderberry</t>
  </si>
  <si>
    <t>Other fresh fruit that are not identified separately because of their minor relevance at the international level. Because of their limited local importance, some countries report fresh fruit under this heading that are classified separately by FAO.</t>
  </si>
  <si>
    <t>FAO includes elderberry in fresh fruit nes category</t>
  </si>
  <si>
    <t>Fig</t>
  </si>
  <si>
    <t>Figs</t>
  </si>
  <si>
    <t>weight of grape, with skin, and with or without seeds</t>
  </si>
  <si>
    <t>Grapes</t>
  </si>
  <si>
    <t>Includes both table and wine grapes</t>
  </si>
  <si>
    <t>Grapefruit</t>
  </si>
  <si>
    <t>Grapefruit (inc. pomelos)</t>
  </si>
  <si>
    <t>Guava</t>
  </si>
  <si>
    <t>Honeydew melon</t>
  </si>
  <si>
    <t>Huckleberry</t>
  </si>
  <si>
    <t>FAO includes huckleberries in berries nes category</t>
  </si>
  <si>
    <t>Kiwifruit, fuzzy</t>
  </si>
  <si>
    <t>weight of pulp and peel.</t>
  </si>
  <si>
    <t>Kiwi fruit</t>
  </si>
  <si>
    <t>Kumquat</t>
  </si>
  <si>
    <t>weight of fruit; including peel; excluding seeds</t>
  </si>
  <si>
    <t>included in FAO definition</t>
  </si>
  <si>
    <t>Lemon</t>
  </si>
  <si>
    <t>Lime</t>
  </si>
  <si>
    <t>Loganberry</t>
  </si>
  <si>
    <t>FAO includes loganberries</t>
  </si>
  <si>
    <t>Loquat</t>
  </si>
  <si>
    <t>weight of pulp; excluding seeds and skin</t>
  </si>
  <si>
    <t>FAO includes loquats</t>
  </si>
  <si>
    <t>Mango</t>
  </si>
  <si>
    <t>Mulberry</t>
  </si>
  <si>
    <t>Nectarine</t>
  </si>
  <si>
    <t>weight of pulp; including peel; excluding pit and stem</t>
  </si>
  <si>
    <t>Orange</t>
  </si>
  <si>
    <t>Oranges</t>
  </si>
  <si>
    <t>Bitter oranges are used primarily in the preparation of marmalade.</t>
  </si>
  <si>
    <t>Orange, peel</t>
  </si>
  <si>
    <t>Papaya</t>
  </si>
  <si>
    <t>weight of pulp; excluding peel and seeds</t>
  </si>
  <si>
    <t>Pawpaw</t>
  </si>
  <si>
    <t>Peach</t>
  </si>
  <si>
    <t>Pear</t>
  </si>
  <si>
    <t>weight of pulp, with or without peel; excluding core and stem</t>
  </si>
  <si>
    <t>Persimmon</t>
  </si>
  <si>
    <t>weight of entire fruit, pulp and peel</t>
  </si>
  <si>
    <t>Persimmons</t>
  </si>
  <si>
    <t>Pineapple</t>
  </si>
  <si>
    <t>weight of pulp; excluding leaves and outer peel</t>
  </si>
  <si>
    <t>Plum</t>
  </si>
  <si>
    <t>weight of pulp with peel; excluding pit</t>
  </si>
  <si>
    <t>Plum, prune, fresh</t>
  </si>
  <si>
    <t>weight of plum, with peel; excluding pit</t>
  </si>
  <si>
    <t>Pomegranate</t>
  </si>
  <si>
    <t>Prickly pear fruit</t>
  </si>
  <si>
    <t>Pummelo</t>
  </si>
  <si>
    <t>Raspberry</t>
  </si>
  <si>
    <t>Strawberry</t>
  </si>
  <si>
    <t>weight of berry; excluding leaf cap</t>
  </si>
  <si>
    <t>Tamarind</t>
  </si>
  <si>
    <t>weight of pulp, including seeds; excluding peel; juice</t>
  </si>
  <si>
    <t>Tangerine</t>
  </si>
  <si>
    <t>Tangerines, mandarins, clementines, satsumas</t>
  </si>
  <si>
    <t>Watermelon</t>
  </si>
  <si>
    <t>weight of pulp and rind; excluding seeds</t>
  </si>
  <si>
    <t>Amaranth, grain</t>
  </si>
  <si>
    <t>dry weight of grain; include Amaranth flour</t>
  </si>
  <si>
    <t>AVERAGE(Rice, milled; Oats rolled; Fonio; Quinoa; Bulgur; Barley, pearled; Sorghum)</t>
  </si>
  <si>
    <t>Millet, grain</t>
  </si>
  <si>
    <t>Millet</t>
  </si>
  <si>
    <t>Small-grained cereals that include a large number of different botanical species. Originated by the domestication of wild African grasses in the Nile valley and the Sahel zone, millets were subsequently taken to China and India. These cereals tolerate arid conditions and possess a small, highly nutritious grain that stores well. Used locally, both as a food and as a livestock feed. In all areas where they are cultivated, millets are used in traditional beer brewing. Also used as a feed for birds. It does not include Teff (Eragrostis abyssinica) cf. 0108. </t>
  </si>
  <si>
    <t>Teff, flour</t>
  </si>
  <si>
    <t>AVERAGE(Flour, wheat; Flour, maize; Flour, buckwheat; Flour, rye; Flour, cereals)</t>
  </si>
  <si>
    <t>Triticale, flour</t>
  </si>
  <si>
    <t>Triticale</t>
  </si>
  <si>
    <t>A minor cereal that is a cross between wheat and rye, combining the quality and yield of wheat with the hardiness of rye. </t>
  </si>
  <si>
    <t>Wheat, bran</t>
  </si>
  <si>
    <t>dry weight of bran</t>
  </si>
  <si>
    <t>Wheat, germ</t>
  </si>
  <si>
    <t>dry weight of germ</t>
  </si>
  <si>
    <t>Barley, bran</t>
  </si>
  <si>
    <t>Barley</t>
  </si>
  <si>
    <t>Tolerates poorer soils and lower temperatures better than does wheat. Varieties include with husk and without (naked). Used as a livestock feed, for malt and for preparing foods. The roasted grains are a coffee substitute.</t>
  </si>
  <si>
    <t>Barley, flour</t>
  </si>
  <si>
    <t>Barley, pearled barley</t>
  </si>
  <si>
    <t>dry weight of barley</t>
  </si>
  <si>
    <t>Barley, pearled</t>
  </si>
  <si>
    <t>Small, round pellets obtained by the further milling of pot barley. This definition also includes kibbled, rolled or flaked grains.</t>
  </si>
  <si>
    <t>Buckwheat</t>
  </si>
  <si>
    <t>dry weight of groats; whole groat flour</t>
  </si>
  <si>
    <t>A minor cereal cultivated primarily in northern regions. Buckwheat is considered a cereal, although it does not belong to the gramineous family. </t>
  </si>
  <si>
    <t>Buckwheat, flour</t>
  </si>
  <si>
    <t>Flour, buckwheat</t>
  </si>
  <si>
    <t>Broadly defined to include meal, groats and pellets. The flour is normally used in bread and crackers, and is also mixed with wheat flour. Meal and groats are normally used for soups.</t>
  </si>
  <si>
    <t>Corn, field, bran</t>
  </si>
  <si>
    <t>Corn, field, meal</t>
  </si>
  <si>
    <t>dry weight of whole grain or degermed meal; dry weight of corn ingredient from corn or cornmeal based chips or snacks; dry weight of hominy</t>
  </si>
  <si>
    <t>Oat, bran</t>
  </si>
  <si>
    <t>Oats rolled</t>
  </si>
  <si>
    <t>Obtained by crushing or rolling the whole or broken grain; includes grains flaked, hulled or otherwise worked for human consumption.</t>
  </si>
  <si>
    <t>Oat, flour</t>
  </si>
  <si>
    <t>Oat, groats/rolled oats</t>
  </si>
  <si>
    <t>Quinoa, grain</t>
  </si>
  <si>
    <t>weight of grain or Quinoa flour</t>
  </si>
  <si>
    <t>Quinoa</t>
  </si>
  <si>
    <t>A minor cereal, which tolerates high altitudes, quinoa is cultivated primarily in Andean countries. Used for food and to make chicha, a fermented beverage.</t>
  </si>
  <si>
    <t>Rice, bran</t>
  </si>
  <si>
    <t>Rice grain without hulls or husks. Also known as brown or cargo rice.</t>
  </si>
  <si>
    <t>Rice, brown</t>
  </si>
  <si>
    <t>dry weight of grain or brown rice flour</t>
  </si>
  <si>
    <t>Rice, husked</t>
  </si>
  <si>
    <t>Rye, flour</t>
  </si>
  <si>
    <t>Flour, rye</t>
  </si>
  <si>
    <t>Broadly defined to include meal, groats and pellets. In northern countries, rye flour is used primarily in bread. </t>
  </si>
  <si>
    <t>Rye, grain</t>
  </si>
  <si>
    <t>dry weight of grain; weight of whole grain flour</t>
  </si>
  <si>
    <t>Rye</t>
  </si>
  <si>
    <t>Sorghum, grain</t>
  </si>
  <si>
    <t>Sorghum</t>
  </si>
  <si>
    <t>A cereal that has both food and feed uses. Sorghum is a major food grain in most of Africa, where it is also used in traditional beer brewing. It is desirable to report hybrid and other varieties separately. </t>
  </si>
  <si>
    <t>Wheat, grain</t>
  </si>
  <si>
    <t>Wheat</t>
  </si>
  <si>
    <t>Wild rice</t>
  </si>
  <si>
    <t>Peppers hot chili with refuse (from FICRCD)</t>
  </si>
  <si>
    <t>FICRCD, 2003-08 Methodology and User Guide, Appendix B</t>
  </si>
  <si>
    <t>FAO</t>
  </si>
  <si>
    <t>FAO, tree map</t>
  </si>
  <si>
    <t>FAO, spreadsheet</t>
  </si>
  <si>
    <t xml:space="preserve">comes from </t>
  </si>
  <si>
    <t>0.21 * 0.762 = 0.16; 1/0.16 = 6.25</t>
  </si>
  <si>
    <t>1 kilogram of</t>
  </si>
  <si>
    <t>x kilogram of</t>
  </si>
  <si>
    <t>TEMPORARY</t>
  </si>
  <si>
    <t>DATAFIELD</t>
  </si>
  <si>
    <t>CF=1 is probably an overestimate because sugar refined has an extra step of processing</t>
  </si>
  <si>
    <t>1/0.79</t>
  </si>
  <si>
    <t>1/0.17</t>
  </si>
  <si>
    <t>1/0.18</t>
  </si>
  <si>
    <t>1/(0.21*0.61)</t>
  </si>
  <si>
    <t>1/(0.72*0.45)</t>
  </si>
  <si>
    <t>1/0.19</t>
  </si>
  <si>
    <t>1/(0.06*0.45)</t>
  </si>
  <si>
    <t>1/0.75</t>
  </si>
  <si>
    <t>1/0.38</t>
  </si>
  <si>
    <t>1/0.43</t>
  </si>
  <si>
    <t>1/0.32</t>
  </si>
  <si>
    <t>1/0.41</t>
  </si>
  <si>
    <t>1/0.2</t>
  </si>
  <si>
    <t xml:space="preserve">Meat, sheep could include bone or boneless, so we'll just leave conversion factor=1 since we just don't know </t>
  </si>
  <si>
    <t>Unavailable</t>
  </si>
  <si>
    <t>Shouldn't the stage be 5. Avg?
Yes -BB</t>
  </si>
  <si>
    <t>Used safflower oil weight conversion factor as proxy here (1/0.32)</t>
  </si>
  <si>
    <t>FCID</t>
  </si>
  <si>
    <t>CF</t>
  </si>
  <si>
    <t>N/A</t>
  </si>
  <si>
    <t>Calculated average</t>
  </si>
  <si>
    <t>Average of 1.45, 1.28, 1.96, 1.35, 1.49 (CFs for Mango, Guava, Pineapple, Avocado, Papaya)</t>
  </si>
  <si>
    <t>1/0.1201
Note from datafield spreadsheet:
impacts of milk production are allocated to milk solids on a dry weight basis in order to better represent the quantity of farm milk required to produce concentrated dairy products (such as butter, cream, condensed and powdered milk) in FCID recipe files.  "Milk, water" is subsequently set to a zero value.</t>
  </si>
  <si>
    <t>Used Peanut, oil weight conversion factor as proxy here (1/0.43)</t>
  </si>
  <si>
    <t>Couldn't find extract rate, doesn't matter because there is no intake of citrus oil in NHANES dataset</t>
  </si>
  <si>
    <t>FLR Score (Food Item)</t>
  </si>
  <si>
    <t>Weight Conversion Factor Equation</t>
  </si>
  <si>
    <t>DataField Weight Conversion Factor</t>
  </si>
  <si>
    <t>DataField Proxy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</si>
</sst>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font>
    <font>
      <b/>
      <sz val="12"/>
      <color theme="1"/>
      <name val="Calibri"/>
      <family val="2"/>
      <scheme val="minor"/>
    </font>
    <font>
      <sz val="12"/>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2" fillId="0" borderId="0" xfId="0" applyFont="1"/>
    <xf numFmtId="0" fontId="2" fillId="0" borderId="0" xfId="0" applyFont="1" applyAlignment="1">
      <alignment horizontal="left" vertical="top" wrapText="1"/>
    </xf>
    <xf numFmtId="0" fontId="0" fillId="0" borderId="0" xfId="0"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0" fillId="0" borderId="2" xfId="0" applyBorder="1" applyAlignment="1">
      <alignment horizontal="left" vertical="top" wrapText="1"/>
    </xf>
    <xf numFmtId="0" fontId="2" fillId="0" borderId="3" xfId="0" applyFont="1" applyBorder="1" applyAlignment="1">
      <alignment horizontal="left" vertical="top" wrapText="1"/>
    </xf>
    <xf numFmtId="0" fontId="0" fillId="0" borderId="3" xfId="0" applyBorder="1" applyAlignment="1">
      <alignment horizontal="left" vertical="top" wrapText="1"/>
    </xf>
    <xf numFmtId="0" fontId="2" fillId="0" borderId="2" xfId="0" applyFont="1" applyBorder="1" applyAlignment="1">
      <alignment horizontal="left" vertical="top" wrapText="1"/>
    </xf>
    <xf numFmtId="0" fontId="2" fillId="2" borderId="4" xfId="0" applyFont="1" applyFill="1" applyBorder="1" applyAlignment="1">
      <alignment horizontal="left" vertical="top" wrapText="1"/>
    </xf>
    <xf numFmtId="0" fontId="0" fillId="0" borderId="4" xfId="0" applyBorder="1" applyAlignment="1">
      <alignment horizontal="left" vertical="top" wrapText="1"/>
    </xf>
    <xf numFmtId="0" fontId="0" fillId="3" borderId="1" xfId="0" applyFill="1" applyBorder="1" applyAlignment="1">
      <alignment horizontal="lef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1" fillId="0" borderId="0" xfId="0" applyFont="1"/>
    <xf numFmtId="0" fontId="2" fillId="2" borderId="3" xfId="0" applyFont="1" applyFill="1" applyBorder="1" applyAlignment="1">
      <alignment horizontal="center" vertical="top" wrapText="1"/>
    </xf>
    <xf numFmtId="0" fontId="2" fillId="2"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I406"/>
  <sheetViews>
    <sheetView tabSelected="1" zoomScale="135" zoomScaleNormal="140" workbookViewId="0">
      <pane ySplit="2" topLeftCell="A3" activePane="bottomLeft" state="frozen"/>
      <selection activeCell="B1" sqref="B1"/>
      <selection pane="bottomLeft" activeCell="A2" sqref="A2"/>
    </sheetView>
  </sheetViews>
  <sheetFormatPr baseColWidth="10" defaultRowHeight="16" x14ac:dyDescent="0.2"/>
  <cols>
    <col min="1" max="1" width="11.5" style="3" customWidth="1"/>
    <col min="2" max="3" width="15.5" style="3" customWidth="1"/>
    <col min="4" max="4" width="13.6640625" style="3" customWidth="1"/>
    <col min="5" max="5" width="39.33203125" style="3" customWidth="1"/>
    <col min="6" max="6" width="10.83203125" style="3" customWidth="1"/>
    <col min="7" max="7" width="14.33203125" style="3" customWidth="1"/>
    <col min="8" max="8" width="41.83203125" style="3" customWidth="1"/>
    <col min="9" max="14" width="10.83203125" style="3" customWidth="1"/>
    <col min="15" max="15" width="12.33203125" style="3" customWidth="1"/>
    <col min="16" max="16384" width="10.83203125" style="3"/>
  </cols>
  <sheetData>
    <row r="1" spans="1:16" s="9" customFormat="1" ht="34" customHeight="1" x14ac:dyDescent="0.2">
      <c r="A1" s="8"/>
      <c r="B1" s="14" t="s">
        <v>1083</v>
      </c>
      <c r="C1" s="14" t="s">
        <v>1081</v>
      </c>
      <c r="D1" s="14" t="s">
        <v>1084</v>
      </c>
      <c r="E1" s="14"/>
      <c r="F1" s="14"/>
      <c r="G1" s="14"/>
      <c r="H1" s="14"/>
      <c r="I1" s="8"/>
      <c r="J1" s="8"/>
      <c r="K1" s="8"/>
      <c r="L1" s="8"/>
      <c r="M1" s="8"/>
      <c r="N1" s="8"/>
      <c r="O1" s="20" t="s">
        <v>1086</v>
      </c>
      <c r="P1" s="21"/>
    </row>
    <row r="2" spans="1:16" s="2" customFormat="1" ht="68" x14ac:dyDescent="0.2">
      <c r="A2" s="11" t="s">
        <v>118</v>
      </c>
      <c r="B2" s="4" t="s">
        <v>119</v>
      </c>
      <c r="C2" s="4" t="s">
        <v>120</v>
      </c>
      <c r="D2" s="4" t="s">
        <v>1113</v>
      </c>
      <c r="E2" s="4" t="s">
        <v>121</v>
      </c>
      <c r="F2" s="4" t="s">
        <v>116</v>
      </c>
      <c r="G2" s="4" t="s">
        <v>117</v>
      </c>
      <c r="H2" s="13" t="s">
        <v>1114</v>
      </c>
      <c r="I2" s="4" t="s">
        <v>122</v>
      </c>
      <c r="J2" s="4" t="s">
        <v>123</v>
      </c>
      <c r="K2" s="4" t="s">
        <v>124</v>
      </c>
      <c r="L2" s="4" t="s">
        <v>125</v>
      </c>
      <c r="M2" s="4" t="s">
        <v>126</v>
      </c>
      <c r="N2" s="4" t="s">
        <v>127</v>
      </c>
      <c r="O2" s="4" t="s">
        <v>1115</v>
      </c>
      <c r="P2" s="13" t="s">
        <v>1116</v>
      </c>
    </row>
    <row r="3" spans="1:16" ht="102" x14ac:dyDescent="0.2">
      <c r="A3" s="5">
        <v>101050000</v>
      </c>
      <c r="B3" s="5" t="s">
        <v>657</v>
      </c>
      <c r="C3" s="5" t="s">
        <v>658</v>
      </c>
      <c r="D3" s="5" t="s">
        <v>247</v>
      </c>
      <c r="E3" s="5" t="s">
        <v>489</v>
      </c>
      <c r="F3" s="5">
        <v>1.1100000000000001</v>
      </c>
      <c r="G3" s="5" t="s">
        <v>83</v>
      </c>
      <c r="H3" s="5"/>
      <c r="I3" s="5" t="s">
        <v>173</v>
      </c>
      <c r="J3" s="5">
        <v>1</v>
      </c>
      <c r="K3" s="5"/>
      <c r="L3" s="5">
        <v>0</v>
      </c>
      <c r="M3" s="5">
        <v>0</v>
      </c>
      <c r="N3" s="5"/>
      <c r="O3" s="5">
        <v>1.1100000000000001</v>
      </c>
      <c r="P3" s="5"/>
    </row>
    <row r="4" spans="1:16" ht="85" x14ac:dyDescent="0.2">
      <c r="A4" s="5">
        <v>101052000</v>
      </c>
      <c r="B4" s="5" t="s">
        <v>754</v>
      </c>
      <c r="C4" s="5" t="s">
        <v>755</v>
      </c>
      <c r="D4" s="5" t="s">
        <v>756</v>
      </c>
      <c r="E4" s="5" t="s">
        <v>757</v>
      </c>
      <c r="F4" s="5">
        <v>1</v>
      </c>
      <c r="G4" s="5" t="s">
        <v>10</v>
      </c>
      <c r="H4" s="5"/>
      <c r="I4" s="5" t="s">
        <v>173</v>
      </c>
      <c r="J4" s="5">
        <v>0</v>
      </c>
      <c r="K4" s="5"/>
      <c r="L4" s="5">
        <v>0</v>
      </c>
      <c r="M4" s="5">
        <v>0</v>
      </c>
      <c r="N4" s="5"/>
      <c r="O4" s="5">
        <v>1</v>
      </c>
      <c r="P4" s="5"/>
    </row>
    <row r="5" spans="1:16" ht="101" customHeight="1" x14ac:dyDescent="0.2">
      <c r="A5" s="5">
        <v>101053000</v>
      </c>
      <c r="B5" s="5" t="s">
        <v>758</v>
      </c>
      <c r="C5" s="5" t="s">
        <v>759</v>
      </c>
      <c r="D5" s="5" t="s">
        <v>756</v>
      </c>
      <c r="E5" s="5" t="s">
        <v>757</v>
      </c>
      <c r="F5" s="5">
        <v>1</v>
      </c>
      <c r="G5" s="5" t="s">
        <v>1080</v>
      </c>
      <c r="H5" s="5" t="s">
        <v>1087</v>
      </c>
      <c r="I5" s="5" t="s">
        <v>173</v>
      </c>
      <c r="J5" s="5">
        <v>0</v>
      </c>
      <c r="K5" s="5"/>
      <c r="L5" s="5">
        <v>1</v>
      </c>
      <c r="M5" s="5">
        <v>0</v>
      </c>
      <c r="N5" s="5"/>
      <c r="O5" s="5">
        <v>1</v>
      </c>
      <c r="P5" s="5"/>
    </row>
    <row r="6" spans="1:16" ht="68" x14ac:dyDescent="0.2">
      <c r="A6" s="5">
        <v>101067000</v>
      </c>
      <c r="B6" s="5" t="s">
        <v>771</v>
      </c>
      <c r="C6" s="5" t="s">
        <v>501</v>
      </c>
      <c r="D6" s="5" t="s">
        <v>772</v>
      </c>
      <c r="E6" s="5" t="s">
        <v>148</v>
      </c>
      <c r="F6" s="5">
        <v>1.33</v>
      </c>
      <c r="G6" s="5" t="s">
        <v>36</v>
      </c>
      <c r="H6" s="5"/>
      <c r="I6" s="5" t="s">
        <v>149</v>
      </c>
      <c r="J6" s="5">
        <v>0</v>
      </c>
      <c r="K6" s="5"/>
      <c r="L6" s="5">
        <v>0</v>
      </c>
      <c r="M6" s="5">
        <v>1</v>
      </c>
      <c r="N6" s="5"/>
      <c r="O6" s="5">
        <v>1.33</v>
      </c>
      <c r="P6" s="5" t="s">
        <v>78</v>
      </c>
    </row>
    <row r="7" spans="1:16" ht="85" x14ac:dyDescent="0.2">
      <c r="A7" s="5">
        <v>101078000</v>
      </c>
      <c r="B7" s="5" t="s">
        <v>659</v>
      </c>
      <c r="C7" s="5" t="s">
        <v>660</v>
      </c>
      <c r="D7" s="5" t="s">
        <v>285</v>
      </c>
      <c r="E7" s="5" t="s">
        <v>497</v>
      </c>
      <c r="F7" s="5">
        <v>1.1200000000000001</v>
      </c>
      <c r="G7" s="5" t="s">
        <v>10</v>
      </c>
      <c r="H7" s="5"/>
      <c r="I7" s="5" t="s">
        <v>173</v>
      </c>
      <c r="J7" s="5">
        <v>0</v>
      </c>
      <c r="K7" s="5"/>
      <c r="L7" s="5">
        <v>0</v>
      </c>
      <c r="M7" s="5">
        <v>0</v>
      </c>
      <c r="N7" s="5"/>
      <c r="O7" s="5">
        <v>1.1200000000000001</v>
      </c>
      <c r="P7" s="5"/>
    </row>
    <row r="8" spans="1:16" ht="68" x14ac:dyDescent="0.2">
      <c r="A8" s="5">
        <v>101079000</v>
      </c>
      <c r="B8" s="5" t="s">
        <v>682</v>
      </c>
      <c r="C8" s="5" t="s">
        <v>367</v>
      </c>
      <c r="D8" s="5" t="s">
        <v>285</v>
      </c>
      <c r="E8" s="5" t="s">
        <v>497</v>
      </c>
      <c r="F8" s="5">
        <v>1.1200000000000001</v>
      </c>
      <c r="G8" s="5" t="s">
        <v>10</v>
      </c>
      <c r="H8" s="5"/>
      <c r="I8" s="5" t="s">
        <v>233</v>
      </c>
      <c r="J8" s="5">
        <v>0</v>
      </c>
      <c r="K8" s="5"/>
      <c r="L8" s="5">
        <v>1</v>
      </c>
      <c r="M8" s="5">
        <v>0</v>
      </c>
      <c r="N8" s="5"/>
      <c r="O8" s="5">
        <v>1.1200000000000001</v>
      </c>
      <c r="P8" s="5" t="s">
        <v>72</v>
      </c>
    </row>
    <row r="9" spans="1:16" ht="102" x14ac:dyDescent="0.2">
      <c r="A9" s="5">
        <v>101084000</v>
      </c>
      <c r="B9" s="5" t="s">
        <v>525</v>
      </c>
      <c r="C9" s="5" t="s">
        <v>526</v>
      </c>
      <c r="D9" s="5" t="s">
        <v>247</v>
      </c>
      <c r="E9" s="5" t="s">
        <v>489</v>
      </c>
      <c r="F9" s="5">
        <v>1</v>
      </c>
      <c r="G9" s="5" t="s">
        <v>1102</v>
      </c>
      <c r="H9" s="5"/>
      <c r="I9" s="5" t="s">
        <v>173</v>
      </c>
      <c r="J9" s="5">
        <v>1</v>
      </c>
      <c r="K9" s="5" t="s">
        <v>527</v>
      </c>
      <c r="L9" s="5">
        <v>0</v>
      </c>
      <c r="M9" s="5">
        <v>0</v>
      </c>
      <c r="N9" s="5" t="s">
        <v>528</v>
      </c>
      <c r="O9" s="5"/>
      <c r="P9" s="5"/>
    </row>
    <row r="10" spans="1:16" ht="85" x14ac:dyDescent="0.2">
      <c r="A10" s="5">
        <v>101100000</v>
      </c>
      <c r="B10" s="5" t="s">
        <v>533</v>
      </c>
      <c r="C10" s="5" t="s">
        <v>501</v>
      </c>
      <c r="D10" s="5" t="s">
        <v>268</v>
      </c>
      <c r="E10" s="5" t="s">
        <v>195</v>
      </c>
      <c r="F10" s="5">
        <v>1</v>
      </c>
      <c r="G10" s="5" t="s">
        <v>2</v>
      </c>
      <c r="H10" s="5"/>
      <c r="I10" s="5" t="s">
        <v>173</v>
      </c>
      <c r="J10" s="5">
        <v>0</v>
      </c>
      <c r="K10" s="5"/>
      <c r="L10" s="5">
        <v>0</v>
      </c>
      <c r="M10" s="5">
        <v>0</v>
      </c>
      <c r="N10" s="5"/>
      <c r="O10" s="5">
        <v>1</v>
      </c>
      <c r="P10" s="5"/>
    </row>
    <row r="11" spans="1:16" ht="136" x14ac:dyDescent="0.2">
      <c r="A11" s="5">
        <v>101168000</v>
      </c>
      <c r="B11" s="5" t="s">
        <v>569</v>
      </c>
      <c r="C11" s="5" t="s">
        <v>570</v>
      </c>
      <c r="D11" s="5" t="s">
        <v>553</v>
      </c>
      <c r="E11" s="5" t="s">
        <v>554</v>
      </c>
      <c r="F11" s="5">
        <v>1</v>
      </c>
      <c r="G11" s="5" t="s">
        <v>2</v>
      </c>
      <c r="H11" s="5"/>
      <c r="I11" s="5" t="s">
        <v>133</v>
      </c>
      <c r="J11" s="5">
        <v>1</v>
      </c>
      <c r="K11" s="5" t="s">
        <v>527</v>
      </c>
      <c r="L11" s="5">
        <v>0</v>
      </c>
      <c r="M11" s="5">
        <v>0</v>
      </c>
      <c r="N11" s="5" t="s">
        <v>571</v>
      </c>
      <c r="O11" s="5">
        <v>1</v>
      </c>
      <c r="P11" s="5" t="s">
        <v>71</v>
      </c>
    </row>
    <row r="12" spans="1:16" ht="102" x14ac:dyDescent="0.2">
      <c r="A12" s="5">
        <v>101190000</v>
      </c>
      <c r="B12" s="5" t="s">
        <v>573</v>
      </c>
      <c r="C12" s="5" t="s">
        <v>574</v>
      </c>
      <c r="D12" s="5" t="s">
        <v>247</v>
      </c>
      <c r="E12" s="5" t="s">
        <v>248</v>
      </c>
      <c r="F12" s="5">
        <v>1</v>
      </c>
      <c r="G12" s="5" t="s">
        <v>2</v>
      </c>
      <c r="H12" s="5"/>
      <c r="I12" s="5" t="s">
        <v>173</v>
      </c>
      <c r="J12" s="5">
        <v>1</v>
      </c>
      <c r="K12" s="5"/>
      <c r="L12" s="5">
        <v>0</v>
      </c>
      <c r="M12" s="5">
        <v>0</v>
      </c>
      <c r="N12" s="5" t="s">
        <v>575</v>
      </c>
      <c r="O12" s="5">
        <v>1</v>
      </c>
      <c r="P12" s="5" t="s">
        <v>78</v>
      </c>
    </row>
    <row r="13" spans="1:16" ht="85" x14ac:dyDescent="0.2">
      <c r="A13" s="5">
        <v>101250000</v>
      </c>
      <c r="B13" s="5" t="s">
        <v>495</v>
      </c>
      <c r="C13" s="5" t="s">
        <v>496</v>
      </c>
      <c r="D13" s="5" t="s">
        <v>285</v>
      </c>
      <c r="E13" s="5" t="s">
        <v>497</v>
      </c>
      <c r="F13" s="5">
        <v>1</v>
      </c>
      <c r="G13" s="5" t="s">
        <v>1085</v>
      </c>
      <c r="H13" s="5"/>
      <c r="I13" s="5" t="s">
        <v>173</v>
      </c>
      <c r="J13" s="5">
        <v>0</v>
      </c>
      <c r="K13" s="5"/>
      <c r="L13" s="5">
        <v>0</v>
      </c>
      <c r="M13" s="5">
        <v>0</v>
      </c>
      <c r="N13" s="5"/>
      <c r="O13" s="5"/>
      <c r="P13" s="5"/>
    </row>
    <row r="14" spans="1:16" ht="102" x14ac:dyDescent="0.2">
      <c r="A14" s="5">
        <v>101251000</v>
      </c>
      <c r="B14" s="5" t="s">
        <v>595</v>
      </c>
      <c r="C14" s="5" t="s">
        <v>596</v>
      </c>
      <c r="D14" s="5" t="s">
        <v>247</v>
      </c>
      <c r="E14" s="5" t="s">
        <v>489</v>
      </c>
      <c r="F14" s="5">
        <v>1.1399999999999999</v>
      </c>
      <c r="G14" s="5" t="s">
        <v>10</v>
      </c>
      <c r="H14" s="5"/>
      <c r="I14" s="5" t="s">
        <v>173</v>
      </c>
      <c r="J14" s="5">
        <v>1</v>
      </c>
      <c r="K14" s="5"/>
      <c r="L14" s="5">
        <v>0</v>
      </c>
      <c r="M14" s="5">
        <v>0</v>
      </c>
      <c r="N14" s="5" t="s">
        <v>597</v>
      </c>
      <c r="O14" s="5">
        <v>1.1399999999999999</v>
      </c>
      <c r="P14" s="5" t="s">
        <v>78</v>
      </c>
    </row>
    <row r="15" spans="1:16" ht="102" x14ac:dyDescent="0.2">
      <c r="A15" s="5">
        <v>101314000</v>
      </c>
      <c r="B15" s="5" t="s">
        <v>612</v>
      </c>
      <c r="C15" s="5" t="s">
        <v>501</v>
      </c>
      <c r="D15" s="5" t="s">
        <v>247</v>
      </c>
      <c r="E15" s="5" t="s">
        <v>489</v>
      </c>
      <c r="F15" s="5">
        <v>1.1100000000000001</v>
      </c>
      <c r="G15" s="5" t="s">
        <v>10</v>
      </c>
      <c r="H15" s="5"/>
      <c r="I15" s="5" t="s">
        <v>173</v>
      </c>
      <c r="J15" s="5">
        <v>1</v>
      </c>
      <c r="K15" s="5"/>
      <c r="L15" s="5">
        <v>0</v>
      </c>
      <c r="M15" s="5">
        <v>0</v>
      </c>
      <c r="N15" s="5"/>
      <c r="O15" s="5">
        <v>1.1100000000000001</v>
      </c>
      <c r="P15" s="5" t="s">
        <v>78</v>
      </c>
    </row>
    <row r="16" spans="1:16" ht="102" x14ac:dyDescent="0.2">
      <c r="A16" s="5">
        <v>101316000</v>
      </c>
      <c r="B16" s="5" t="s">
        <v>610</v>
      </c>
      <c r="C16" s="5" t="s">
        <v>501</v>
      </c>
      <c r="D16" s="5" t="s">
        <v>247</v>
      </c>
      <c r="E16" s="5" t="s">
        <v>489</v>
      </c>
      <c r="F16" s="5">
        <v>1.27</v>
      </c>
      <c r="G16" s="5" t="s">
        <v>10</v>
      </c>
      <c r="H16" s="5"/>
      <c r="I16" s="5" t="s">
        <v>173</v>
      </c>
      <c r="J16" s="5">
        <v>1</v>
      </c>
      <c r="K16" s="5"/>
      <c r="L16" s="5">
        <v>0</v>
      </c>
      <c r="M16" s="5">
        <v>0</v>
      </c>
      <c r="N16" s="5"/>
      <c r="O16" s="5">
        <v>1.27</v>
      </c>
      <c r="P16" s="5" t="s">
        <v>78</v>
      </c>
    </row>
    <row r="17" spans="1:16" ht="102" x14ac:dyDescent="0.2">
      <c r="A17" s="5">
        <v>101327000</v>
      </c>
      <c r="B17" s="5" t="s">
        <v>613</v>
      </c>
      <c r="C17" s="5" t="s">
        <v>614</v>
      </c>
      <c r="D17" s="5" t="s">
        <v>247</v>
      </c>
      <c r="E17" s="5" t="s">
        <v>489</v>
      </c>
      <c r="F17" s="5">
        <v>1.18</v>
      </c>
      <c r="G17" s="5" t="s">
        <v>10</v>
      </c>
      <c r="H17" s="5"/>
      <c r="I17" s="5" t="s">
        <v>173</v>
      </c>
      <c r="J17" s="5">
        <v>1</v>
      </c>
      <c r="K17" s="5"/>
      <c r="L17" s="5">
        <v>0</v>
      </c>
      <c r="M17" s="5">
        <v>0</v>
      </c>
      <c r="N17" s="5"/>
      <c r="O17" s="5">
        <v>1.18</v>
      </c>
      <c r="P17" s="5" t="s">
        <v>78</v>
      </c>
    </row>
    <row r="18" spans="1:16" ht="34" x14ac:dyDescent="0.2">
      <c r="A18" s="5">
        <v>101331000</v>
      </c>
      <c r="B18" s="5" t="s">
        <v>500</v>
      </c>
      <c r="C18" s="5" t="s">
        <v>501</v>
      </c>
      <c r="D18" s="5" t="s">
        <v>285</v>
      </c>
      <c r="E18" s="5" t="s">
        <v>497</v>
      </c>
      <c r="F18" s="5">
        <v>1</v>
      </c>
      <c r="G18" s="5" t="s">
        <v>1085</v>
      </c>
      <c r="H18" s="5"/>
      <c r="I18" s="5" t="s">
        <v>133</v>
      </c>
      <c r="J18" s="5">
        <v>0</v>
      </c>
      <c r="K18" s="5"/>
      <c r="L18" s="5">
        <v>0</v>
      </c>
      <c r="M18" s="5">
        <v>0</v>
      </c>
      <c r="N18" s="5"/>
      <c r="O18" s="5"/>
      <c r="P18" s="5"/>
    </row>
    <row r="19" spans="1:16" ht="85" x14ac:dyDescent="0.2">
      <c r="A19" s="5">
        <v>101388000</v>
      </c>
      <c r="B19" s="5" t="s">
        <v>625</v>
      </c>
      <c r="C19" s="5" t="s">
        <v>501</v>
      </c>
      <c r="D19" s="5" t="s">
        <v>285</v>
      </c>
      <c r="E19" s="5" t="s">
        <v>497</v>
      </c>
      <c r="F19" s="5">
        <v>1.23</v>
      </c>
      <c r="G19" s="5" t="s">
        <v>10</v>
      </c>
      <c r="H19" s="5"/>
      <c r="I19" s="5" t="s">
        <v>173</v>
      </c>
      <c r="J19" s="5">
        <v>0</v>
      </c>
      <c r="K19" s="5"/>
      <c r="L19" s="5">
        <v>0</v>
      </c>
      <c r="M19" s="5">
        <v>0</v>
      </c>
      <c r="N19" s="5"/>
      <c r="O19" s="5">
        <v>1.23</v>
      </c>
      <c r="P19" s="5" t="s">
        <v>78</v>
      </c>
    </row>
    <row r="20" spans="1:16" ht="85" x14ac:dyDescent="0.2">
      <c r="A20" s="5">
        <v>103015000</v>
      </c>
      <c r="B20" s="5" t="s">
        <v>773</v>
      </c>
      <c r="C20" s="5" t="s">
        <v>190</v>
      </c>
      <c r="D20" s="5" t="s">
        <v>774</v>
      </c>
      <c r="E20" s="5" t="s">
        <v>775</v>
      </c>
      <c r="F20" s="5">
        <v>1</v>
      </c>
      <c r="G20" s="5" t="s">
        <v>2</v>
      </c>
      <c r="H20" s="5"/>
      <c r="I20" s="5" t="s">
        <v>173</v>
      </c>
      <c r="J20" s="5">
        <v>1</v>
      </c>
      <c r="K20" s="5"/>
      <c r="L20" s="5">
        <v>0</v>
      </c>
      <c r="M20" s="5">
        <v>0</v>
      </c>
      <c r="N20" s="5"/>
      <c r="O20" s="5">
        <v>1</v>
      </c>
      <c r="P20" s="5" t="s">
        <v>86</v>
      </c>
    </row>
    <row r="21" spans="1:16" ht="85" x14ac:dyDescent="0.2">
      <c r="A21" s="5">
        <v>103017000</v>
      </c>
      <c r="B21" s="5" t="s">
        <v>511</v>
      </c>
      <c r="C21" s="5" t="s">
        <v>512</v>
      </c>
      <c r="D21" s="5" t="s">
        <v>513</v>
      </c>
      <c r="E21" s="5" t="s">
        <v>195</v>
      </c>
      <c r="F21" s="5">
        <v>2.5</v>
      </c>
      <c r="G21" s="5" t="s">
        <v>10</v>
      </c>
      <c r="H21" s="5"/>
      <c r="I21" s="5" t="s">
        <v>173</v>
      </c>
      <c r="J21" s="5">
        <v>1</v>
      </c>
      <c r="K21" s="5"/>
      <c r="L21" s="5">
        <v>0</v>
      </c>
      <c r="M21" s="5">
        <v>0</v>
      </c>
      <c r="N21" s="5"/>
      <c r="O21" s="5">
        <v>2.5</v>
      </c>
      <c r="P21" s="5" t="s">
        <v>75</v>
      </c>
    </row>
    <row r="22" spans="1:16" ht="119" x14ac:dyDescent="0.2">
      <c r="A22" s="5">
        <v>103082000</v>
      </c>
      <c r="B22" s="5" t="s">
        <v>776</v>
      </c>
      <c r="C22" s="5" t="s">
        <v>777</v>
      </c>
      <c r="D22" s="5" t="s">
        <v>513</v>
      </c>
      <c r="E22" s="5" t="s">
        <v>778</v>
      </c>
      <c r="F22" s="5">
        <v>1</v>
      </c>
      <c r="G22" s="5" t="s">
        <v>2</v>
      </c>
      <c r="H22" s="5"/>
      <c r="I22" s="5" t="s">
        <v>173</v>
      </c>
      <c r="J22" s="5">
        <v>1</v>
      </c>
      <c r="K22" s="5" t="s">
        <v>527</v>
      </c>
      <c r="L22" s="5">
        <v>0</v>
      </c>
      <c r="M22" s="5">
        <v>0</v>
      </c>
      <c r="N22" s="5"/>
      <c r="O22" s="5">
        <v>1</v>
      </c>
      <c r="P22" s="5"/>
    </row>
    <row r="23" spans="1:16" ht="68" x14ac:dyDescent="0.2">
      <c r="A23" s="5">
        <v>103139000</v>
      </c>
      <c r="B23" s="5" t="s">
        <v>783</v>
      </c>
      <c r="C23" s="5" t="s">
        <v>784</v>
      </c>
      <c r="D23" s="5" t="s">
        <v>550</v>
      </c>
      <c r="E23" s="5" t="s">
        <v>551</v>
      </c>
      <c r="F23" s="5">
        <v>1</v>
      </c>
      <c r="G23" s="5" t="s">
        <v>2</v>
      </c>
      <c r="H23" s="5"/>
      <c r="I23" s="5" t="s">
        <v>139</v>
      </c>
      <c r="J23" s="5">
        <v>0</v>
      </c>
      <c r="K23" s="5"/>
      <c r="L23" s="5">
        <v>0</v>
      </c>
      <c r="M23" s="5">
        <v>0</v>
      </c>
      <c r="N23" s="5"/>
      <c r="O23" s="5">
        <v>1</v>
      </c>
      <c r="P23" s="5" t="s">
        <v>78</v>
      </c>
    </row>
    <row r="24" spans="1:16" ht="85" x14ac:dyDescent="0.2">
      <c r="A24" s="5">
        <v>103166000</v>
      </c>
      <c r="B24" s="5" t="s">
        <v>563</v>
      </c>
      <c r="C24" s="5" t="s">
        <v>564</v>
      </c>
      <c r="D24" s="5" t="s">
        <v>563</v>
      </c>
      <c r="E24" s="5" t="s">
        <v>565</v>
      </c>
      <c r="F24" s="5">
        <v>1.08</v>
      </c>
      <c r="G24" s="5" t="s">
        <v>36</v>
      </c>
      <c r="H24" s="5"/>
      <c r="I24" s="5" t="s">
        <v>139</v>
      </c>
      <c r="J24" s="5">
        <v>0</v>
      </c>
      <c r="K24" s="5"/>
      <c r="L24" s="5">
        <v>0</v>
      </c>
      <c r="M24" s="5">
        <v>0</v>
      </c>
      <c r="N24" s="5"/>
      <c r="O24" s="5">
        <v>1.08</v>
      </c>
      <c r="P24" s="5" t="s">
        <v>78</v>
      </c>
    </row>
    <row r="25" spans="1:16" ht="85" x14ac:dyDescent="0.2">
      <c r="A25" s="5">
        <v>103167000</v>
      </c>
      <c r="B25" s="5" t="s">
        <v>566</v>
      </c>
      <c r="C25" s="5" t="s">
        <v>567</v>
      </c>
      <c r="D25" s="5" t="s">
        <v>563</v>
      </c>
      <c r="E25" s="5" t="s">
        <v>565</v>
      </c>
      <c r="F25" s="5">
        <v>4.58</v>
      </c>
      <c r="G25" s="5" t="s">
        <v>36</v>
      </c>
      <c r="H25" s="5"/>
      <c r="I25" s="5" t="s">
        <v>139</v>
      </c>
      <c r="J25" s="5">
        <v>0</v>
      </c>
      <c r="K25" s="5"/>
      <c r="L25" s="5">
        <v>0</v>
      </c>
      <c r="M25" s="5">
        <v>0</v>
      </c>
      <c r="N25" s="5" t="s">
        <v>568</v>
      </c>
      <c r="O25" s="5">
        <v>4.58</v>
      </c>
      <c r="P25" s="5" t="s">
        <v>78</v>
      </c>
    </row>
    <row r="26" spans="1:16" ht="68" x14ac:dyDescent="0.2">
      <c r="A26" s="5">
        <v>103296000</v>
      </c>
      <c r="B26" s="5" t="s">
        <v>746</v>
      </c>
      <c r="C26" s="5" t="s">
        <v>747</v>
      </c>
      <c r="D26" s="5" t="s">
        <v>748</v>
      </c>
      <c r="E26" s="5" t="s">
        <v>749</v>
      </c>
      <c r="F26" s="5">
        <v>1</v>
      </c>
      <c r="G26" s="5" t="s">
        <v>2</v>
      </c>
      <c r="H26" s="5"/>
      <c r="I26" s="5" t="s">
        <v>233</v>
      </c>
      <c r="J26" s="5">
        <v>0</v>
      </c>
      <c r="K26" s="5"/>
      <c r="L26" s="5">
        <v>1</v>
      </c>
      <c r="M26" s="5">
        <v>0</v>
      </c>
      <c r="N26" s="5"/>
      <c r="O26" s="5">
        <v>1</v>
      </c>
      <c r="P26" s="5"/>
    </row>
    <row r="27" spans="1:16" ht="51" x14ac:dyDescent="0.2">
      <c r="A27" s="5">
        <v>103297000</v>
      </c>
      <c r="B27" s="5" t="s">
        <v>792</v>
      </c>
      <c r="C27" s="5" t="s">
        <v>793</v>
      </c>
      <c r="D27" s="5" t="s">
        <v>748</v>
      </c>
      <c r="E27" s="5" t="s">
        <v>794</v>
      </c>
      <c r="F27" s="5">
        <v>1</v>
      </c>
      <c r="G27" s="5" t="s">
        <v>2</v>
      </c>
      <c r="H27" s="5"/>
      <c r="I27" s="5" t="s">
        <v>139</v>
      </c>
      <c r="J27" s="5">
        <v>0</v>
      </c>
      <c r="K27" s="5"/>
      <c r="L27" s="5">
        <v>0</v>
      </c>
      <c r="M27" s="5">
        <v>0</v>
      </c>
      <c r="N27" s="5"/>
      <c r="O27" s="5">
        <v>6.02</v>
      </c>
      <c r="P27" s="5" t="s">
        <v>75</v>
      </c>
    </row>
    <row r="28" spans="1:16" ht="51" x14ac:dyDescent="0.2">
      <c r="A28" s="5">
        <v>103298000</v>
      </c>
      <c r="B28" s="5" t="s">
        <v>795</v>
      </c>
      <c r="C28" s="5" t="s">
        <v>796</v>
      </c>
      <c r="D28" s="5" t="s">
        <v>748</v>
      </c>
      <c r="E28" s="5" t="s">
        <v>749</v>
      </c>
      <c r="F28" s="5">
        <v>1</v>
      </c>
      <c r="G28" s="5" t="s">
        <v>2</v>
      </c>
      <c r="H28" s="5"/>
      <c r="I28" s="5" t="s">
        <v>139</v>
      </c>
      <c r="J28" s="5">
        <v>0</v>
      </c>
      <c r="K28" s="5"/>
      <c r="L28" s="5">
        <v>0</v>
      </c>
      <c r="M28" s="5">
        <v>0</v>
      </c>
      <c r="N28" s="5"/>
      <c r="O28" s="5">
        <v>1</v>
      </c>
      <c r="P28" s="5"/>
    </row>
    <row r="29" spans="1:16" ht="51" x14ac:dyDescent="0.2">
      <c r="A29" s="5">
        <v>103299000</v>
      </c>
      <c r="B29" s="5" t="s">
        <v>800</v>
      </c>
      <c r="C29" s="5" t="s">
        <v>801</v>
      </c>
      <c r="D29" s="5" t="s">
        <v>799</v>
      </c>
      <c r="E29" s="5" t="s">
        <v>794</v>
      </c>
      <c r="F29" s="5">
        <v>1</v>
      </c>
      <c r="G29" s="5" t="s">
        <v>2</v>
      </c>
      <c r="H29" s="5"/>
      <c r="I29" s="5" t="s">
        <v>139</v>
      </c>
      <c r="J29" s="5">
        <v>0</v>
      </c>
      <c r="K29" s="5"/>
      <c r="L29" s="5">
        <v>0</v>
      </c>
      <c r="M29" s="5">
        <v>0</v>
      </c>
      <c r="N29" s="5"/>
      <c r="O29" s="5">
        <v>1</v>
      </c>
      <c r="P29" s="5"/>
    </row>
    <row r="30" spans="1:16" ht="51" x14ac:dyDescent="0.2">
      <c r="A30" s="5">
        <v>103300000</v>
      </c>
      <c r="B30" s="5" t="s">
        <v>797</v>
      </c>
      <c r="C30" s="5" t="s">
        <v>798</v>
      </c>
      <c r="D30" s="5" t="s">
        <v>799</v>
      </c>
      <c r="E30" s="5" t="s">
        <v>794</v>
      </c>
      <c r="F30" s="5">
        <v>1.33</v>
      </c>
      <c r="G30" s="5" t="s">
        <v>10</v>
      </c>
      <c r="H30" s="5"/>
      <c r="I30" s="5" t="s">
        <v>226</v>
      </c>
      <c r="J30" s="5">
        <v>0</v>
      </c>
      <c r="K30" s="5"/>
      <c r="L30" s="5">
        <v>0</v>
      </c>
      <c r="M30" s="5">
        <v>0</v>
      </c>
      <c r="N30" s="5"/>
      <c r="O30" s="5">
        <v>1.33</v>
      </c>
      <c r="P30" s="5" t="s">
        <v>75</v>
      </c>
    </row>
    <row r="31" spans="1:16" ht="68" x14ac:dyDescent="0.2">
      <c r="A31" s="5">
        <v>103366000</v>
      </c>
      <c r="B31" s="5" t="s">
        <v>665</v>
      </c>
      <c r="C31" s="5" t="s">
        <v>666</v>
      </c>
      <c r="D31" s="5" t="s">
        <v>667</v>
      </c>
      <c r="E31" s="5" t="s">
        <v>668</v>
      </c>
      <c r="F31" s="5">
        <v>1.39</v>
      </c>
      <c r="G31" s="5" t="s">
        <v>10</v>
      </c>
      <c r="H31" s="5"/>
      <c r="I31" s="5" t="s">
        <v>139</v>
      </c>
      <c r="J31" s="5">
        <v>0</v>
      </c>
      <c r="K31" s="5"/>
      <c r="L31" s="5">
        <v>0</v>
      </c>
      <c r="M31" s="5">
        <v>0</v>
      </c>
      <c r="N31" s="5"/>
      <c r="O31" s="5">
        <v>1.39</v>
      </c>
      <c r="P31" s="5" t="s">
        <v>75</v>
      </c>
    </row>
    <row r="32" spans="1:16" ht="68" x14ac:dyDescent="0.2">
      <c r="A32" s="5">
        <v>103371000</v>
      </c>
      <c r="B32" s="5" t="s">
        <v>804</v>
      </c>
      <c r="C32" s="5" t="s">
        <v>805</v>
      </c>
      <c r="D32" s="5" t="s">
        <v>550</v>
      </c>
      <c r="E32" s="5" t="s">
        <v>551</v>
      </c>
      <c r="F32" s="5">
        <v>1</v>
      </c>
      <c r="G32" s="5" t="s">
        <v>2</v>
      </c>
      <c r="H32" s="5"/>
      <c r="I32" s="5" t="s">
        <v>133</v>
      </c>
      <c r="J32" s="5">
        <v>0</v>
      </c>
      <c r="K32" s="5"/>
      <c r="L32" s="5">
        <v>0</v>
      </c>
      <c r="M32" s="5">
        <v>0</v>
      </c>
      <c r="N32" s="5"/>
      <c r="O32" s="5">
        <v>1</v>
      </c>
      <c r="P32" s="5" t="s">
        <v>78</v>
      </c>
    </row>
    <row r="33" spans="1:16" ht="136" x14ac:dyDescent="0.2">
      <c r="A33" s="5">
        <v>103387000</v>
      </c>
      <c r="B33" s="5" t="s">
        <v>624</v>
      </c>
      <c r="C33" s="5" t="s">
        <v>501</v>
      </c>
      <c r="D33" s="5" t="s">
        <v>553</v>
      </c>
      <c r="E33" s="5" t="s">
        <v>554</v>
      </c>
      <c r="F33" s="5">
        <v>1</v>
      </c>
      <c r="G33" s="5" t="s">
        <v>2</v>
      </c>
      <c r="H33" s="5"/>
      <c r="I33" s="5" t="s">
        <v>173</v>
      </c>
      <c r="J33" s="5">
        <v>1</v>
      </c>
      <c r="K33" s="5"/>
      <c r="L33" s="5">
        <v>0</v>
      </c>
      <c r="M33" s="5">
        <v>0</v>
      </c>
      <c r="N33" s="5"/>
      <c r="O33" s="5">
        <v>1</v>
      </c>
      <c r="P33" s="5" t="s">
        <v>78</v>
      </c>
    </row>
    <row r="34" spans="1:16" ht="119" x14ac:dyDescent="0.2">
      <c r="A34" s="5">
        <v>103406000</v>
      </c>
      <c r="B34" s="5" t="s">
        <v>811</v>
      </c>
      <c r="C34" s="5" t="s">
        <v>501</v>
      </c>
      <c r="D34" s="5" t="s">
        <v>513</v>
      </c>
      <c r="E34" s="5" t="s">
        <v>778</v>
      </c>
      <c r="F34" s="5">
        <v>1.1599999999999999</v>
      </c>
      <c r="G34" s="5" t="s">
        <v>10</v>
      </c>
      <c r="H34" s="5"/>
      <c r="I34" s="5" t="s">
        <v>173</v>
      </c>
      <c r="J34" s="5">
        <v>1</v>
      </c>
      <c r="K34" s="5" t="s">
        <v>527</v>
      </c>
      <c r="L34" s="5">
        <v>0</v>
      </c>
      <c r="M34" s="5">
        <v>0</v>
      </c>
      <c r="N34" s="5"/>
      <c r="O34" s="5">
        <v>1.1599999999999999</v>
      </c>
      <c r="P34" s="5" t="s">
        <v>75</v>
      </c>
    </row>
    <row r="35" spans="1:16" ht="119" x14ac:dyDescent="0.2">
      <c r="A35" s="5">
        <v>103407000</v>
      </c>
      <c r="B35" s="5" t="s">
        <v>809</v>
      </c>
      <c r="C35" s="5" t="s">
        <v>501</v>
      </c>
      <c r="D35" s="5" t="s">
        <v>513</v>
      </c>
      <c r="E35" s="5" t="s">
        <v>778</v>
      </c>
      <c r="F35" s="5">
        <v>1.0900000000000001</v>
      </c>
      <c r="G35" s="5" t="s">
        <v>10</v>
      </c>
      <c r="H35" s="5"/>
      <c r="I35" s="5" t="s">
        <v>173</v>
      </c>
      <c r="J35" s="5">
        <v>1</v>
      </c>
      <c r="K35" s="5"/>
      <c r="L35" s="5">
        <v>0</v>
      </c>
      <c r="M35" s="5">
        <v>0</v>
      </c>
      <c r="N35" s="5" t="s">
        <v>810</v>
      </c>
      <c r="O35" s="5">
        <v>1.0900000000000001</v>
      </c>
      <c r="P35" s="5" t="s">
        <v>75</v>
      </c>
    </row>
    <row r="36" spans="1:16" ht="102" x14ac:dyDescent="0.2">
      <c r="A36" s="5">
        <v>200051000</v>
      </c>
      <c r="B36" s="5" t="s">
        <v>246</v>
      </c>
      <c r="C36" s="5" t="s">
        <v>245</v>
      </c>
      <c r="D36" s="5" t="s">
        <v>247</v>
      </c>
      <c r="E36" s="5" t="s">
        <v>248</v>
      </c>
      <c r="F36" s="5">
        <v>1.79</v>
      </c>
      <c r="G36" s="5" t="s">
        <v>10</v>
      </c>
      <c r="H36" s="5"/>
      <c r="I36" s="5" t="s">
        <v>173</v>
      </c>
      <c r="J36" s="5">
        <v>1</v>
      </c>
      <c r="K36" s="5"/>
      <c r="L36" s="5">
        <v>0</v>
      </c>
      <c r="M36" s="5">
        <v>0</v>
      </c>
      <c r="N36" s="5"/>
      <c r="O36" s="5">
        <v>1.79</v>
      </c>
      <c r="P36" s="5" t="s">
        <v>20</v>
      </c>
    </row>
    <row r="37" spans="1:16" ht="85" x14ac:dyDescent="0.2">
      <c r="A37" s="5">
        <v>200101000</v>
      </c>
      <c r="B37" s="5" t="s">
        <v>534</v>
      </c>
      <c r="C37" s="5" t="s">
        <v>245</v>
      </c>
      <c r="D37" s="5" t="s">
        <v>268</v>
      </c>
      <c r="E37" s="5" t="s">
        <v>195</v>
      </c>
      <c r="F37" s="5">
        <v>1.1459999999999999</v>
      </c>
      <c r="G37" s="5" t="s">
        <v>10</v>
      </c>
      <c r="H37" s="5"/>
      <c r="I37" s="5" t="s">
        <v>173</v>
      </c>
      <c r="J37" s="5">
        <v>0</v>
      </c>
      <c r="K37" s="5"/>
      <c r="L37" s="5">
        <v>0</v>
      </c>
      <c r="M37" s="5">
        <v>0</v>
      </c>
      <c r="N37" s="5"/>
      <c r="O37" s="5">
        <v>1.1459999999999999</v>
      </c>
      <c r="P37" s="5" t="s">
        <v>25</v>
      </c>
    </row>
    <row r="38" spans="1:16" ht="68" x14ac:dyDescent="0.2">
      <c r="A38" s="5">
        <v>200140000</v>
      </c>
      <c r="B38" s="6" t="s">
        <v>548</v>
      </c>
      <c r="C38" s="5" t="s">
        <v>549</v>
      </c>
      <c r="D38" s="5" t="s">
        <v>550</v>
      </c>
      <c r="E38" s="5" t="s">
        <v>551</v>
      </c>
      <c r="F38" s="5">
        <v>1</v>
      </c>
      <c r="G38" s="5" t="s">
        <v>2</v>
      </c>
      <c r="H38" s="5"/>
      <c r="I38" s="5" t="s">
        <v>226</v>
      </c>
      <c r="J38" s="5">
        <v>0</v>
      </c>
      <c r="K38" s="5"/>
      <c r="L38" s="5">
        <v>0</v>
      </c>
      <c r="M38" s="5">
        <v>0</v>
      </c>
      <c r="N38" s="5"/>
      <c r="O38" s="5">
        <v>1</v>
      </c>
      <c r="P38" s="5" t="s">
        <v>20</v>
      </c>
    </row>
    <row r="39" spans="1:16" ht="102" x14ac:dyDescent="0.2">
      <c r="A39" s="5">
        <v>200317000</v>
      </c>
      <c r="B39" s="5" t="s">
        <v>611</v>
      </c>
      <c r="C39" s="5" t="s">
        <v>245</v>
      </c>
      <c r="D39" s="5" t="s">
        <v>247</v>
      </c>
      <c r="E39" s="5" t="s">
        <v>489</v>
      </c>
      <c r="F39" s="5">
        <v>1</v>
      </c>
      <c r="G39" s="5" t="s">
        <v>1085</v>
      </c>
      <c r="H39" s="5"/>
      <c r="I39" s="5" t="s">
        <v>173</v>
      </c>
      <c r="J39" s="5">
        <v>1</v>
      </c>
      <c r="K39" s="5"/>
      <c r="L39" s="5">
        <v>0</v>
      </c>
      <c r="M39" s="5">
        <v>0</v>
      </c>
      <c r="N39" s="5"/>
      <c r="O39" s="5"/>
      <c r="P39" s="5"/>
    </row>
    <row r="40" spans="1:16" ht="34" x14ac:dyDescent="0.2">
      <c r="A40" s="5">
        <v>200332000</v>
      </c>
      <c r="B40" s="5" t="s">
        <v>502</v>
      </c>
      <c r="C40" s="5" t="s">
        <v>245</v>
      </c>
      <c r="D40" s="5" t="s">
        <v>285</v>
      </c>
      <c r="E40" s="5" t="s">
        <v>497</v>
      </c>
      <c r="F40" s="5">
        <v>1</v>
      </c>
      <c r="G40" s="5" t="s">
        <v>1085</v>
      </c>
      <c r="H40" s="5"/>
      <c r="I40" s="5" t="s">
        <v>133</v>
      </c>
      <c r="J40" s="5">
        <v>0</v>
      </c>
      <c r="K40" s="5"/>
      <c r="L40" s="5">
        <v>0</v>
      </c>
      <c r="M40" s="5">
        <v>0</v>
      </c>
      <c r="N40" s="5"/>
      <c r="O40" s="5"/>
      <c r="P40" s="5"/>
    </row>
    <row r="41" spans="1:16" ht="68" x14ac:dyDescent="0.2">
      <c r="A41" s="5">
        <v>301165000</v>
      </c>
      <c r="B41" s="5" t="s">
        <v>560</v>
      </c>
      <c r="C41" s="5" t="s">
        <v>561</v>
      </c>
      <c r="D41" s="5" t="s">
        <v>562</v>
      </c>
      <c r="E41" s="5" t="s">
        <v>195</v>
      </c>
      <c r="F41" s="5">
        <v>1.1499999999999999</v>
      </c>
      <c r="G41" s="5" t="s">
        <v>10</v>
      </c>
      <c r="H41" s="5"/>
      <c r="I41" s="5" t="s">
        <v>139</v>
      </c>
      <c r="J41" s="5">
        <v>0</v>
      </c>
      <c r="K41" s="5"/>
      <c r="L41" s="5">
        <v>0</v>
      </c>
      <c r="M41" s="5">
        <v>0</v>
      </c>
      <c r="N41" s="5"/>
      <c r="O41" s="5">
        <v>1.1499999999999999</v>
      </c>
      <c r="P41" s="5" t="s">
        <v>74</v>
      </c>
    </row>
    <row r="42" spans="1:16" ht="51" x14ac:dyDescent="0.2">
      <c r="A42" s="5">
        <v>301237000</v>
      </c>
      <c r="B42" s="5" t="s">
        <v>589</v>
      </c>
      <c r="C42" s="5" t="s">
        <v>590</v>
      </c>
      <c r="D42" s="5" t="s">
        <v>505</v>
      </c>
      <c r="E42" s="5" t="s">
        <v>506</v>
      </c>
      <c r="F42" s="5">
        <v>1.1100000000000001</v>
      </c>
      <c r="G42" s="5" t="s">
        <v>10</v>
      </c>
      <c r="H42" s="5"/>
      <c r="I42" s="5" t="s">
        <v>233</v>
      </c>
      <c r="J42" s="5">
        <v>0</v>
      </c>
      <c r="K42" s="5"/>
      <c r="L42" s="5">
        <v>1</v>
      </c>
      <c r="M42" s="5">
        <v>0</v>
      </c>
      <c r="N42" s="5"/>
      <c r="O42" s="5">
        <v>1.1100000000000001</v>
      </c>
      <c r="P42" s="5"/>
    </row>
    <row r="43" spans="1:16" ht="51" x14ac:dyDescent="0.2">
      <c r="A43" s="5">
        <v>301238000</v>
      </c>
      <c r="B43" s="5" t="s">
        <v>591</v>
      </c>
      <c r="C43" s="5" t="s">
        <v>592</v>
      </c>
      <c r="D43" s="5" t="s">
        <v>505</v>
      </c>
      <c r="E43" s="5" t="s">
        <v>506</v>
      </c>
      <c r="F43" s="5">
        <v>8.6880000000000006</v>
      </c>
      <c r="G43" s="5" t="s">
        <v>36</v>
      </c>
      <c r="H43" s="5"/>
      <c r="I43" s="5" t="s">
        <v>139</v>
      </c>
      <c r="J43" s="5">
        <v>0</v>
      </c>
      <c r="K43" s="5"/>
      <c r="L43" s="5">
        <v>0</v>
      </c>
      <c r="M43" s="5">
        <v>0</v>
      </c>
      <c r="N43" s="5"/>
      <c r="O43" s="5">
        <v>8.6880000000000006</v>
      </c>
      <c r="P43" s="5" t="s">
        <v>74</v>
      </c>
    </row>
    <row r="44" spans="1:16" ht="34" x14ac:dyDescent="0.2">
      <c r="A44" s="5">
        <v>301338000</v>
      </c>
      <c r="B44" s="5" t="s">
        <v>503</v>
      </c>
      <c r="C44" s="5" t="s">
        <v>504</v>
      </c>
      <c r="D44" s="5" t="s">
        <v>505</v>
      </c>
      <c r="E44" s="5" t="s">
        <v>506</v>
      </c>
      <c r="F44" s="5">
        <v>1.1359999999999999</v>
      </c>
      <c r="G44" s="5" t="s">
        <v>36</v>
      </c>
      <c r="H44" s="5"/>
      <c r="I44" s="5" t="s">
        <v>133</v>
      </c>
      <c r="J44" s="5">
        <v>0</v>
      </c>
      <c r="K44" s="5"/>
      <c r="L44" s="5">
        <v>1</v>
      </c>
      <c r="M44" s="5">
        <v>0</v>
      </c>
      <c r="N44" s="5"/>
      <c r="O44" s="5">
        <v>1.1359999999999999</v>
      </c>
      <c r="P44" s="5" t="s">
        <v>74</v>
      </c>
    </row>
    <row r="45" spans="1:16" ht="51" x14ac:dyDescent="0.2">
      <c r="A45" s="5">
        <v>302103000</v>
      </c>
      <c r="B45" s="5" t="s">
        <v>477</v>
      </c>
      <c r="C45" s="5" t="s">
        <v>478</v>
      </c>
      <c r="D45" s="5" t="s">
        <v>240</v>
      </c>
      <c r="E45" s="5" t="s">
        <v>241</v>
      </c>
      <c r="F45" s="5">
        <v>1</v>
      </c>
      <c r="G45" s="5" t="s">
        <v>10</v>
      </c>
      <c r="H45" s="5"/>
      <c r="I45" s="5" t="s">
        <v>133</v>
      </c>
      <c r="J45" s="5">
        <v>0</v>
      </c>
      <c r="K45" s="5"/>
      <c r="L45" s="5">
        <v>0</v>
      </c>
      <c r="M45" s="5">
        <v>0</v>
      </c>
      <c r="N45" s="5"/>
      <c r="O45" s="5">
        <v>1</v>
      </c>
      <c r="P45" s="5" t="s">
        <v>28</v>
      </c>
    </row>
    <row r="46" spans="1:16" ht="85" x14ac:dyDescent="0.2">
      <c r="A46" s="5">
        <v>302198000</v>
      </c>
      <c r="B46" s="5" t="s">
        <v>577</v>
      </c>
      <c r="C46" s="5" t="s">
        <v>578</v>
      </c>
      <c r="D46" s="5" t="s">
        <v>485</v>
      </c>
      <c r="E46" s="5" t="s">
        <v>486</v>
      </c>
      <c r="F46" s="5">
        <v>1</v>
      </c>
      <c r="G46" s="5" t="s">
        <v>2</v>
      </c>
      <c r="H46" s="5"/>
      <c r="I46" s="5" t="s">
        <v>173</v>
      </c>
      <c r="J46" s="5">
        <v>0</v>
      </c>
      <c r="K46" s="5"/>
      <c r="L46" s="5">
        <v>0</v>
      </c>
      <c r="M46" s="5">
        <v>0</v>
      </c>
      <c r="N46" s="5"/>
      <c r="O46" s="5">
        <v>1</v>
      </c>
      <c r="P46" s="5" t="s">
        <v>74</v>
      </c>
    </row>
    <row r="47" spans="1:16" ht="119" x14ac:dyDescent="0.2">
      <c r="A47" s="5">
        <v>302239000</v>
      </c>
      <c r="B47" s="5" t="s">
        <v>490</v>
      </c>
      <c r="C47" s="5" t="s">
        <v>491</v>
      </c>
      <c r="D47" s="5" t="s">
        <v>485</v>
      </c>
      <c r="E47" s="5" t="s">
        <v>486</v>
      </c>
      <c r="F47" s="5">
        <v>1.04</v>
      </c>
      <c r="G47" s="5" t="s">
        <v>10</v>
      </c>
      <c r="H47" s="5"/>
      <c r="I47" s="5" t="s">
        <v>173</v>
      </c>
      <c r="J47" s="5">
        <v>0</v>
      </c>
      <c r="K47" s="5"/>
      <c r="L47" s="5">
        <v>0</v>
      </c>
      <c r="M47" s="5">
        <v>0</v>
      </c>
      <c r="N47" s="5" t="s">
        <v>492</v>
      </c>
      <c r="O47" s="5">
        <v>1.04</v>
      </c>
      <c r="P47" s="5" t="s">
        <v>72</v>
      </c>
    </row>
    <row r="48" spans="1:16" ht="51" x14ac:dyDescent="0.2">
      <c r="A48" s="5">
        <v>302338500</v>
      </c>
      <c r="B48" s="5" t="s">
        <v>507</v>
      </c>
      <c r="C48" s="5" t="s">
        <v>243</v>
      </c>
      <c r="D48" s="5" t="s">
        <v>485</v>
      </c>
      <c r="E48" s="5" t="s">
        <v>506</v>
      </c>
      <c r="F48" s="5">
        <v>1</v>
      </c>
      <c r="G48" s="5" t="s">
        <v>1085</v>
      </c>
      <c r="H48" s="5"/>
      <c r="I48" s="5" t="s">
        <v>133</v>
      </c>
      <c r="J48" s="5">
        <v>0</v>
      </c>
      <c r="K48" s="5"/>
      <c r="L48" s="5">
        <v>1</v>
      </c>
      <c r="M48" s="5">
        <v>0</v>
      </c>
      <c r="N48" s="5"/>
      <c r="O48" s="5"/>
      <c r="P48" s="5"/>
    </row>
    <row r="49" spans="1:16" ht="51" x14ac:dyDescent="0.2">
      <c r="A49" s="5">
        <v>401005000</v>
      </c>
      <c r="B49" s="5" t="s">
        <v>238</v>
      </c>
      <c r="C49" s="5" t="s">
        <v>239</v>
      </c>
      <c r="D49" s="5" t="s">
        <v>240</v>
      </c>
      <c r="E49" s="5" t="s">
        <v>241</v>
      </c>
      <c r="F49" s="5">
        <v>1</v>
      </c>
      <c r="G49" s="5" t="s">
        <v>2</v>
      </c>
      <c r="H49" s="5"/>
      <c r="I49" s="5" t="s">
        <v>133</v>
      </c>
      <c r="J49" s="5">
        <v>0</v>
      </c>
      <c r="K49" s="5"/>
      <c r="L49" s="5">
        <v>0</v>
      </c>
      <c r="M49" s="5">
        <v>0</v>
      </c>
      <c r="N49" s="5"/>
      <c r="O49" s="5">
        <v>1</v>
      </c>
      <c r="P49" s="5" t="s">
        <v>20</v>
      </c>
    </row>
    <row r="50" spans="1:16" ht="51" x14ac:dyDescent="0.2">
      <c r="A50" s="5">
        <v>401104000</v>
      </c>
      <c r="B50" s="5" t="s">
        <v>260</v>
      </c>
      <c r="C50" s="5" t="s">
        <v>261</v>
      </c>
      <c r="D50" s="5" t="s">
        <v>240</v>
      </c>
      <c r="E50" s="5" t="s">
        <v>241</v>
      </c>
      <c r="F50" s="5">
        <v>1</v>
      </c>
      <c r="G50" s="5" t="s">
        <v>1085</v>
      </c>
      <c r="H50" s="5"/>
      <c r="I50" s="5" t="s">
        <v>133</v>
      </c>
      <c r="J50" s="5">
        <v>0</v>
      </c>
      <c r="K50" s="5"/>
      <c r="L50" s="5">
        <v>0</v>
      </c>
      <c r="M50" s="5">
        <v>0</v>
      </c>
      <c r="N50" s="5"/>
      <c r="O50" s="5"/>
      <c r="P50" s="5"/>
    </row>
    <row r="51" spans="1:16" ht="51" x14ac:dyDescent="0.2">
      <c r="A51" s="5">
        <v>401118000</v>
      </c>
      <c r="B51" s="5" t="s">
        <v>465</v>
      </c>
      <c r="C51" s="5" t="s">
        <v>245</v>
      </c>
      <c r="D51" s="5" t="s">
        <v>240</v>
      </c>
      <c r="E51" s="5" t="s">
        <v>241</v>
      </c>
      <c r="F51" s="5">
        <v>1.18</v>
      </c>
      <c r="G51" s="5" t="s">
        <v>10</v>
      </c>
      <c r="H51" s="5"/>
      <c r="I51" s="5" t="s">
        <v>133</v>
      </c>
      <c r="J51" s="5">
        <v>0</v>
      </c>
      <c r="K51" s="5"/>
      <c r="L51" s="5">
        <v>0</v>
      </c>
      <c r="M51" s="5">
        <v>0</v>
      </c>
      <c r="N51" s="5"/>
      <c r="O51" s="5">
        <v>1.18</v>
      </c>
      <c r="P51" s="5" t="s">
        <v>28</v>
      </c>
    </row>
    <row r="52" spans="1:16" ht="85" x14ac:dyDescent="0.2">
      <c r="A52" s="5">
        <v>401138000</v>
      </c>
      <c r="B52" s="5" t="s">
        <v>546</v>
      </c>
      <c r="C52" s="5" t="s">
        <v>245</v>
      </c>
      <c r="D52" s="5" t="s">
        <v>268</v>
      </c>
      <c r="E52" s="5" t="s">
        <v>195</v>
      </c>
      <c r="F52" s="5">
        <v>1</v>
      </c>
      <c r="G52" s="5" t="s">
        <v>2</v>
      </c>
      <c r="H52" s="5"/>
      <c r="I52" s="5" t="s">
        <v>173</v>
      </c>
      <c r="J52" s="5">
        <v>0</v>
      </c>
      <c r="K52" s="5"/>
      <c r="L52" s="5">
        <v>0</v>
      </c>
      <c r="M52" s="5">
        <v>0</v>
      </c>
      <c r="N52" s="5" t="s">
        <v>547</v>
      </c>
      <c r="O52" s="5">
        <v>1</v>
      </c>
      <c r="P52" s="5" t="s">
        <v>25</v>
      </c>
    </row>
    <row r="53" spans="1:16" ht="51" x14ac:dyDescent="0.2">
      <c r="A53" s="5">
        <v>401144000</v>
      </c>
      <c r="B53" s="5" t="s">
        <v>483</v>
      </c>
      <c r="C53" s="5" t="s">
        <v>245</v>
      </c>
      <c r="D53" s="5" t="s">
        <v>240</v>
      </c>
      <c r="E53" s="5" t="s">
        <v>241</v>
      </c>
      <c r="F53" s="5">
        <v>1</v>
      </c>
      <c r="G53" s="5" t="s">
        <v>2</v>
      </c>
      <c r="H53" s="5"/>
      <c r="I53" s="5" t="s">
        <v>133</v>
      </c>
      <c r="J53" s="5">
        <v>0</v>
      </c>
      <c r="K53" s="5"/>
      <c r="L53" s="5">
        <v>0</v>
      </c>
      <c r="M53" s="5">
        <v>0</v>
      </c>
      <c r="N53" s="5"/>
      <c r="O53" s="5">
        <v>1</v>
      </c>
      <c r="P53" s="5" t="s">
        <v>28</v>
      </c>
    </row>
    <row r="54" spans="1:16" ht="34" x14ac:dyDescent="0.2">
      <c r="A54" s="5">
        <v>401150000</v>
      </c>
      <c r="B54" s="5" t="s">
        <v>267</v>
      </c>
      <c r="C54" s="5" t="s">
        <v>245</v>
      </c>
      <c r="D54" s="5" t="s">
        <v>268</v>
      </c>
      <c r="E54" s="5" t="s">
        <v>195</v>
      </c>
      <c r="F54" s="5">
        <v>1.1599999999999999</v>
      </c>
      <c r="G54" s="5" t="s">
        <v>10</v>
      </c>
      <c r="H54" s="5"/>
      <c r="I54" s="5" t="s">
        <v>1</v>
      </c>
      <c r="J54" s="5">
        <v>0</v>
      </c>
      <c r="K54" s="5"/>
      <c r="L54" s="5">
        <v>0</v>
      </c>
      <c r="M54" s="5">
        <v>0</v>
      </c>
      <c r="N54" s="5"/>
      <c r="O54" s="5">
        <v>1.1599999999999999</v>
      </c>
      <c r="P54" s="5" t="s">
        <v>25</v>
      </c>
    </row>
    <row r="55" spans="1:16" ht="85" x14ac:dyDescent="0.2">
      <c r="A55" s="5">
        <v>401204000</v>
      </c>
      <c r="B55" s="5" t="s">
        <v>579</v>
      </c>
      <c r="C55" s="5" t="s">
        <v>280</v>
      </c>
      <c r="D55" s="5" t="s">
        <v>268</v>
      </c>
      <c r="E55" s="5" t="s">
        <v>195</v>
      </c>
      <c r="F55" s="5">
        <v>1.05</v>
      </c>
      <c r="G55" s="5" t="s">
        <v>10</v>
      </c>
      <c r="H55" s="5"/>
      <c r="I55" s="5" t="s">
        <v>173</v>
      </c>
      <c r="J55" s="5">
        <v>0</v>
      </c>
      <c r="K55" s="5"/>
      <c r="L55" s="5">
        <v>0</v>
      </c>
      <c r="M55" s="5">
        <v>0</v>
      </c>
      <c r="N55" s="5"/>
      <c r="O55" s="5">
        <v>1.05</v>
      </c>
      <c r="P55" s="5"/>
    </row>
    <row r="56" spans="1:16" ht="85" x14ac:dyDescent="0.2">
      <c r="A56" s="5">
        <v>401205000</v>
      </c>
      <c r="B56" s="5" t="s">
        <v>487</v>
      </c>
      <c r="C56" s="5" t="s">
        <v>245</v>
      </c>
      <c r="D56" s="5" t="s">
        <v>268</v>
      </c>
      <c r="E56" s="5" t="s">
        <v>195</v>
      </c>
      <c r="F56" s="5">
        <v>1.26</v>
      </c>
      <c r="G56" s="5" t="s">
        <v>36</v>
      </c>
      <c r="H56" s="5"/>
      <c r="I56" s="5" t="s">
        <v>173</v>
      </c>
      <c r="J56" s="5">
        <v>0</v>
      </c>
      <c r="K56" s="5"/>
      <c r="L56" s="5">
        <v>0</v>
      </c>
      <c r="M56" s="5">
        <v>0</v>
      </c>
      <c r="N56" s="5"/>
      <c r="O56" s="5">
        <v>1.26</v>
      </c>
      <c r="P56" s="5"/>
    </row>
    <row r="57" spans="1:16" ht="102" x14ac:dyDescent="0.2">
      <c r="A57" s="5">
        <v>401248000</v>
      </c>
      <c r="B57" s="5" t="s">
        <v>273</v>
      </c>
      <c r="C57" s="5" t="s">
        <v>243</v>
      </c>
      <c r="D57" s="5" t="s">
        <v>247</v>
      </c>
      <c r="E57" s="5" t="s">
        <v>248</v>
      </c>
      <c r="F57" s="5">
        <v>1.05</v>
      </c>
      <c r="G57" s="5" t="s">
        <v>10</v>
      </c>
      <c r="H57" s="5"/>
      <c r="I57" s="5" t="s">
        <v>173</v>
      </c>
      <c r="J57" s="5">
        <v>1</v>
      </c>
      <c r="K57" s="5"/>
      <c r="L57" s="5">
        <v>0</v>
      </c>
      <c r="M57" s="5">
        <v>0</v>
      </c>
      <c r="N57" s="5" t="s">
        <v>274</v>
      </c>
      <c r="O57" s="5">
        <v>1.05</v>
      </c>
      <c r="P57" s="5" t="s">
        <v>28</v>
      </c>
    </row>
    <row r="58" spans="1:16" ht="34" x14ac:dyDescent="0.2">
      <c r="A58" s="5">
        <v>401313000</v>
      </c>
      <c r="B58" s="5" t="s">
        <v>609</v>
      </c>
      <c r="C58" s="5" t="s">
        <v>245</v>
      </c>
      <c r="D58" s="5" t="s">
        <v>268</v>
      </c>
      <c r="E58" s="5" t="s">
        <v>195</v>
      </c>
      <c r="F58" s="5">
        <v>1.1000000000000001</v>
      </c>
      <c r="G58" s="5" t="s">
        <v>10</v>
      </c>
      <c r="H58" s="5"/>
      <c r="I58" s="5" t="s">
        <v>133</v>
      </c>
      <c r="J58" s="5">
        <v>0</v>
      </c>
      <c r="K58" s="5"/>
      <c r="L58" s="5">
        <v>0</v>
      </c>
      <c r="M58" s="5">
        <v>0</v>
      </c>
      <c r="N58" s="5"/>
      <c r="O58" s="5">
        <v>1.1000000000000001</v>
      </c>
      <c r="P58" s="5" t="s">
        <v>25</v>
      </c>
    </row>
    <row r="59" spans="1:16" ht="51" x14ac:dyDescent="0.2">
      <c r="A59" s="5">
        <v>401355000</v>
      </c>
      <c r="B59" s="5" t="s">
        <v>240</v>
      </c>
      <c r="C59" s="5" t="s">
        <v>280</v>
      </c>
      <c r="D59" s="5" t="s">
        <v>240</v>
      </c>
      <c r="E59" s="5" t="s">
        <v>241</v>
      </c>
      <c r="F59" s="5">
        <v>1.39</v>
      </c>
      <c r="G59" s="5" t="s">
        <v>10</v>
      </c>
      <c r="H59" s="5"/>
      <c r="I59" s="5" t="s">
        <v>139</v>
      </c>
      <c r="J59" s="5">
        <v>0</v>
      </c>
      <c r="K59" s="5"/>
      <c r="L59" s="5">
        <v>0</v>
      </c>
      <c r="M59" s="5">
        <v>0</v>
      </c>
      <c r="N59" s="5"/>
      <c r="O59" s="5">
        <v>1.39</v>
      </c>
      <c r="P59" s="5"/>
    </row>
    <row r="60" spans="1:16" ht="102" x14ac:dyDescent="0.2">
      <c r="A60" s="5">
        <v>401367000</v>
      </c>
      <c r="B60" s="5" t="s">
        <v>281</v>
      </c>
      <c r="C60" s="5" t="s">
        <v>282</v>
      </c>
      <c r="D60" s="5" t="s">
        <v>247</v>
      </c>
      <c r="E60" s="5" t="s">
        <v>248</v>
      </c>
      <c r="F60" s="5">
        <v>1.0900000000000001</v>
      </c>
      <c r="G60" s="5" t="s">
        <v>10</v>
      </c>
      <c r="H60" s="5"/>
      <c r="I60" s="5" t="s">
        <v>173</v>
      </c>
      <c r="J60" s="5">
        <v>1</v>
      </c>
      <c r="K60" s="5"/>
      <c r="L60" s="5">
        <v>0</v>
      </c>
      <c r="M60" s="5">
        <v>0</v>
      </c>
      <c r="N60" s="5" t="s">
        <v>283</v>
      </c>
      <c r="O60" s="5">
        <v>1.0900000000000001</v>
      </c>
      <c r="P60" s="5" t="s">
        <v>20</v>
      </c>
    </row>
    <row r="61" spans="1:16" ht="51" x14ac:dyDescent="0.2">
      <c r="A61" s="5">
        <v>402018000</v>
      </c>
      <c r="B61" s="5" t="s">
        <v>244</v>
      </c>
      <c r="C61" s="5" t="s">
        <v>245</v>
      </c>
      <c r="D61" s="5" t="s">
        <v>240</v>
      </c>
      <c r="E61" s="5" t="s">
        <v>241</v>
      </c>
      <c r="F61" s="5">
        <v>1.67</v>
      </c>
      <c r="G61" s="5" t="s">
        <v>10</v>
      </c>
      <c r="H61" s="5"/>
      <c r="I61" s="5" t="s">
        <v>133</v>
      </c>
      <c r="J61" s="5">
        <v>0</v>
      </c>
      <c r="K61" s="5"/>
      <c r="L61" s="5">
        <v>0</v>
      </c>
      <c r="M61" s="5">
        <v>0</v>
      </c>
      <c r="N61" s="5"/>
      <c r="O61" s="5">
        <v>1.67</v>
      </c>
      <c r="P61" s="5" t="s">
        <v>20</v>
      </c>
    </row>
    <row r="62" spans="1:16" ht="85" x14ac:dyDescent="0.2">
      <c r="A62" s="5">
        <v>402062000</v>
      </c>
      <c r="B62" s="5" t="s">
        <v>255</v>
      </c>
      <c r="C62" s="5" t="s">
        <v>254</v>
      </c>
      <c r="D62" s="5" t="s">
        <v>251</v>
      </c>
      <c r="E62" s="5" t="s">
        <v>252</v>
      </c>
      <c r="F62" s="5">
        <v>1</v>
      </c>
      <c r="G62" s="5" t="s">
        <v>2</v>
      </c>
      <c r="H62" s="5"/>
      <c r="I62" s="5" t="s">
        <v>173</v>
      </c>
      <c r="J62" s="5">
        <v>0</v>
      </c>
      <c r="K62" s="5"/>
      <c r="L62" s="5">
        <v>0</v>
      </c>
      <c r="M62" s="5">
        <v>0</v>
      </c>
      <c r="N62" s="5"/>
      <c r="O62" s="5">
        <v>1</v>
      </c>
      <c r="P62" s="5" t="s">
        <v>23</v>
      </c>
    </row>
    <row r="63" spans="1:16" ht="85" x14ac:dyDescent="0.2">
      <c r="A63" s="5">
        <v>402063000</v>
      </c>
      <c r="B63" s="5" t="s">
        <v>253</v>
      </c>
      <c r="C63" s="5" t="s">
        <v>254</v>
      </c>
      <c r="D63" s="5" t="s">
        <v>251</v>
      </c>
      <c r="E63" s="5" t="s">
        <v>252</v>
      </c>
      <c r="F63" s="5">
        <v>1.64</v>
      </c>
      <c r="G63" s="5" t="s">
        <v>22</v>
      </c>
      <c r="H63" s="5"/>
      <c r="I63" s="5" t="s">
        <v>173</v>
      </c>
      <c r="J63" s="5">
        <v>0</v>
      </c>
      <c r="K63" s="5"/>
      <c r="L63" s="5">
        <v>0</v>
      </c>
      <c r="M63" s="5">
        <v>0</v>
      </c>
      <c r="N63" s="5"/>
      <c r="O63" s="5"/>
      <c r="P63" s="5"/>
    </row>
    <row r="64" spans="1:16" ht="85" x14ac:dyDescent="0.2">
      <c r="A64" s="5">
        <v>402070000</v>
      </c>
      <c r="B64" s="5" t="s">
        <v>259</v>
      </c>
      <c r="C64" s="5" t="s">
        <v>243</v>
      </c>
      <c r="D64" s="5" t="s">
        <v>258</v>
      </c>
      <c r="E64" s="5" t="s">
        <v>195</v>
      </c>
      <c r="F64" s="5">
        <v>1.1399999999999999</v>
      </c>
      <c r="G64" s="5" t="s">
        <v>10</v>
      </c>
      <c r="H64" s="5"/>
      <c r="I64" s="5" t="s">
        <v>173</v>
      </c>
      <c r="J64" s="5">
        <v>0</v>
      </c>
      <c r="K64" s="5"/>
      <c r="L64" s="5">
        <v>0</v>
      </c>
      <c r="M64" s="5">
        <v>0</v>
      </c>
      <c r="N64" s="5"/>
      <c r="O64" s="5">
        <v>1.1399999999999999</v>
      </c>
      <c r="P64" s="5" t="s">
        <v>21</v>
      </c>
    </row>
    <row r="65" spans="1:16" ht="119" x14ac:dyDescent="0.2">
      <c r="A65" s="5">
        <v>402117000</v>
      </c>
      <c r="B65" s="5" t="s">
        <v>262</v>
      </c>
      <c r="C65" s="5" t="s">
        <v>245</v>
      </c>
      <c r="D65" s="5" t="s">
        <v>258</v>
      </c>
      <c r="E65" s="5" t="s">
        <v>195</v>
      </c>
      <c r="F65" s="5">
        <v>1.75</v>
      </c>
      <c r="G65" s="5" t="s">
        <v>10</v>
      </c>
      <c r="H65" s="5"/>
      <c r="I65" s="5" t="s">
        <v>173</v>
      </c>
      <c r="J65" s="5">
        <v>0</v>
      </c>
      <c r="K65" s="5"/>
      <c r="L65" s="5">
        <v>0</v>
      </c>
      <c r="M65" s="5">
        <v>0</v>
      </c>
      <c r="N65" s="5" t="s">
        <v>263</v>
      </c>
      <c r="O65" s="5">
        <v>1.75</v>
      </c>
      <c r="P65" s="5" t="s">
        <v>21</v>
      </c>
    </row>
    <row r="66" spans="1:16" ht="102" x14ac:dyDescent="0.2">
      <c r="A66" s="5">
        <v>402133000</v>
      </c>
      <c r="B66" s="5" t="s">
        <v>264</v>
      </c>
      <c r="C66" s="5" t="s">
        <v>245</v>
      </c>
      <c r="D66" s="5" t="s">
        <v>247</v>
      </c>
      <c r="E66" s="5" t="s">
        <v>248</v>
      </c>
      <c r="F66" s="5">
        <v>1.41</v>
      </c>
      <c r="G66" s="5" t="s">
        <v>10</v>
      </c>
      <c r="H66" s="5"/>
      <c r="I66" s="5" t="s">
        <v>173</v>
      </c>
      <c r="J66" s="5">
        <v>1</v>
      </c>
      <c r="K66" s="5"/>
      <c r="L66" s="5">
        <v>0</v>
      </c>
      <c r="M66" s="5">
        <v>0</v>
      </c>
      <c r="N66" s="5" t="s">
        <v>265</v>
      </c>
      <c r="O66" s="5">
        <v>1.41</v>
      </c>
      <c r="P66" s="5" t="s">
        <v>20</v>
      </c>
    </row>
    <row r="67" spans="1:16" ht="102" x14ac:dyDescent="0.2">
      <c r="A67" s="5">
        <v>402134000</v>
      </c>
      <c r="B67" s="5" t="s">
        <v>266</v>
      </c>
      <c r="C67" s="5" t="s">
        <v>245</v>
      </c>
      <c r="D67" s="5" t="s">
        <v>247</v>
      </c>
      <c r="E67" s="5" t="s">
        <v>248</v>
      </c>
      <c r="F67" s="5">
        <v>1.41</v>
      </c>
      <c r="G67" s="5" t="s">
        <v>10</v>
      </c>
      <c r="H67" s="5"/>
      <c r="I67" s="5" t="s">
        <v>173</v>
      </c>
      <c r="J67" s="5">
        <v>1</v>
      </c>
      <c r="K67" s="5"/>
      <c r="L67" s="5">
        <v>0</v>
      </c>
      <c r="M67" s="5">
        <v>0</v>
      </c>
      <c r="N67" s="5" t="s">
        <v>265</v>
      </c>
      <c r="O67" s="5"/>
      <c r="P67" s="5"/>
    </row>
    <row r="68" spans="1:16" ht="102" x14ac:dyDescent="0.2">
      <c r="A68" s="5">
        <v>402194000</v>
      </c>
      <c r="B68" s="5" t="s">
        <v>271</v>
      </c>
      <c r="C68" s="5" t="s">
        <v>245</v>
      </c>
      <c r="D68" s="5" t="s">
        <v>258</v>
      </c>
      <c r="E68" s="5" t="s">
        <v>195</v>
      </c>
      <c r="F68" s="5">
        <v>1.63934426229508</v>
      </c>
      <c r="G68" s="5" t="s">
        <v>27</v>
      </c>
      <c r="H68" s="5"/>
      <c r="I68" s="5" t="s">
        <v>173</v>
      </c>
      <c r="J68" s="5">
        <v>0</v>
      </c>
      <c r="K68" s="5"/>
      <c r="L68" s="5">
        <v>0</v>
      </c>
      <c r="M68" s="5">
        <v>0</v>
      </c>
      <c r="N68" s="5" t="s">
        <v>272</v>
      </c>
      <c r="O68" s="5">
        <v>1.63934426229508</v>
      </c>
      <c r="P68" s="5"/>
    </row>
    <row r="69" spans="1:16" ht="51" x14ac:dyDescent="0.2">
      <c r="A69" s="5">
        <v>402229000</v>
      </c>
      <c r="B69" s="5" t="s">
        <v>242</v>
      </c>
      <c r="C69" s="5" t="s">
        <v>243</v>
      </c>
      <c r="D69" s="5" t="s">
        <v>240</v>
      </c>
      <c r="E69" s="5" t="s">
        <v>241</v>
      </c>
      <c r="F69" s="5">
        <v>1.08</v>
      </c>
      <c r="G69" s="5" t="s">
        <v>10</v>
      </c>
      <c r="H69" s="5"/>
      <c r="I69" s="5" t="s">
        <v>133</v>
      </c>
      <c r="J69" s="5">
        <v>0</v>
      </c>
      <c r="K69" s="5"/>
      <c r="L69" s="5">
        <v>0</v>
      </c>
      <c r="M69" s="5">
        <v>0</v>
      </c>
      <c r="N69" s="5"/>
      <c r="O69" s="5">
        <v>1.08</v>
      </c>
      <c r="P69" s="5" t="s">
        <v>21</v>
      </c>
    </row>
    <row r="70" spans="1:16" ht="102" x14ac:dyDescent="0.2">
      <c r="A70" s="5">
        <v>402315000</v>
      </c>
      <c r="B70" s="5" t="s">
        <v>275</v>
      </c>
      <c r="C70" s="5" t="s">
        <v>245</v>
      </c>
      <c r="D70" s="5" t="s">
        <v>247</v>
      </c>
      <c r="E70" s="5" t="s">
        <v>248</v>
      </c>
      <c r="F70" s="5">
        <v>1</v>
      </c>
      <c r="G70" s="5" t="s">
        <v>1085</v>
      </c>
      <c r="H70" s="5"/>
      <c r="I70" s="5" t="s">
        <v>173</v>
      </c>
      <c r="J70" s="5">
        <v>1</v>
      </c>
      <c r="K70" s="5"/>
      <c r="L70" s="5">
        <v>0</v>
      </c>
      <c r="M70" s="5">
        <v>0</v>
      </c>
      <c r="N70" s="5"/>
      <c r="O70" s="5"/>
      <c r="P70" s="5"/>
    </row>
    <row r="71" spans="1:16" ht="85" x14ac:dyDescent="0.2">
      <c r="A71" s="5">
        <v>402318000</v>
      </c>
      <c r="B71" s="5" t="s">
        <v>276</v>
      </c>
      <c r="C71" s="5" t="s">
        <v>243</v>
      </c>
      <c r="D71" s="5" t="s">
        <v>258</v>
      </c>
      <c r="E71" s="5" t="s">
        <v>241</v>
      </c>
      <c r="F71" s="5">
        <v>1.63934426229508</v>
      </c>
      <c r="G71" s="5" t="s">
        <v>26</v>
      </c>
      <c r="H71" s="5"/>
      <c r="I71" s="5" t="s">
        <v>173</v>
      </c>
      <c r="J71" s="5">
        <v>0</v>
      </c>
      <c r="K71" s="5"/>
      <c r="L71" s="5">
        <v>0</v>
      </c>
      <c r="M71" s="5">
        <v>0</v>
      </c>
      <c r="N71" s="5"/>
      <c r="O71" s="5"/>
      <c r="P71" s="5"/>
    </row>
    <row r="72" spans="1:16" ht="85" x14ac:dyDescent="0.2">
      <c r="A72" s="5">
        <v>402389000</v>
      </c>
      <c r="B72" s="5" t="s">
        <v>284</v>
      </c>
      <c r="C72" s="5" t="s">
        <v>245</v>
      </c>
      <c r="D72" s="5" t="s">
        <v>285</v>
      </c>
      <c r="E72" s="5" t="s">
        <v>286</v>
      </c>
      <c r="F72" s="5">
        <v>1.4285714285714199</v>
      </c>
      <c r="G72" s="5" t="s">
        <v>27</v>
      </c>
      <c r="H72" s="5"/>
      <c r="I72" s="5" t="s">
        <v>173</v>
      </c>
      <c r="J72" s="5">
        <v>0</v>
      </c>
      <c r="K72" s="5"/>
      <c r="L72" s="5">
        <v>0</v>
      </c>
      <c r="M72" s="5">
        <v>0</v>
      </c>
      <c r="N72" s="5"/>
      <c r="O72" s="5">
        <v>1.4285714285714199</v>
      </c>
      <c r="P72" s="5" t="s">
        <v>21</v>
      </c>
    </row>
    <row r="73" spans="1:16" ht="102" x14ac:dyDescent="0.2">
      <c r="A73" s="5">
        <v>402398000</v>
      </c>
      <c r="B73" s="5" t="s">
        <v>287</v>
      </c>
      <c r="C73" s="5" t="s">
        <v>288</v>
      </c>
      <c r="D73" s="5" t="s">
        <v>247</v>
      </c>
      <c r="E73" s="5" t="s">
        <v>248</v>
      </c>
      <c r="F73" s="5">
        <v>1.0900000000000001</v>
      </c>
      <c r="G73" s="5" t="s">
        <v>10</v>
      </c>
      <c r="H73" s="5"/>
      <c r="I73" s="5" t="s">
        <v>173</v>
      </c>
      <c r="J73" s="5">
        <v>1</v>
      </c>
      <c r="K73" s="5"/>
      <c r="L73" s="5">
        <v>0</v>
      </c>
      <c r="M73" s="5">
        <v>0</v>
      </c>
      <c r="N73" s="5" t="s">
        <v>289</v>
      </c>
      <c r="O73" s="5">
        <v>1.0900000000000001</v>
      </c>
      <c r="P73" s="5" t="s">
        <v>20</v>
      </c>
    </row>
    <row r="74" spans="1:16" ht="85" x14ac:dyDescent="0.2">
      <c r="A74" s="5">
        <v>500061000</v>
      </c>
      <c r="B74" s="5" t="s">
        <v>249</v>
      </c>
      <c r="C74" s="5" t="s">
        <v>250</v>
      </c>
      <c r="D74" s="5" t="s">
        <v>251</v>
      </c>
      <c r="E74" s="5" t="s">
        <v>252</v>
      </c>
      <c r="F74" s="5">
        <v>1.64</v>
      </c>
      <c r="G74" s="5" t="s">
        <v>10</v>
      </c>
      <c r="H74" s="5"/>
      <c r="I74" s="5" t="s">
        <v>173</v>
      </c>
      <c r="J74" s="5">
        <v>0</v>
      </c>
      <c r="K74" s="5"/>
      <c r="L74" s="5">
        <v>0</v>
      </c>
      <c r="M74" s="5">
        <v>0</v>
      </c>
      <c r="N74" s="5"/>
      <c r="O74" s="5">
        <v>1.64</v>
      </c>
      <c r="P74" s="5"/>
    </row>
    <row r="75" spans="1:16" ht="85" x14ac:dyDescent="0.2">
      <c r="A75" s="5">
        <v>500064000</v>
      </c>
      <c r="B75" s="5" t="s">
        <v>256</v>
      </c>
      <c r="C75" s="5" t="s">
        <v>257</v>
      </c>
      <c r="D75" s="5" t="s">
        <v>258</v>
      </c>
      <c r="E75" s="5" t="s">
        <v>195</v>
      </c>
      <c r="F75" s="5">
        <v>1.1100000000000001</v>
      </c>
      <c r="G75" s="5" t="s">
        <v>10</v>
      </c>
      <c r="H75" s="5"/>
      <c r="I75" s="5" t="s">
        <v>173</v>
      </c>
      <c r="J75" s="5">
        <v>0</v>
      </c>
      <c r="K75" s="5"/>
      <c r="L75" s="5">
        <v>0</v>
      </c>
      <c r="M75" s="5">
        <v>0</v>
      </c>
      <c r="N75" s="5"/>
      <c r="O75" s="5">
        <v>1.1100000000000001</v>
      </c>
      <c r="P75" s="5" t="s">
        <v>24</v>
      </c>
    </row>
    <row r="76" spans="1:16" ht="85" x14ac:dyDescent="0.2">
      <c r="A76" s="5">
        <v>500069000</v>
      </c>
      <c r="B76" s="5" t="s">
        <v>520</v>
      </c>
      <c r="C76" s="5" t="s">
        <v>245</v>
      </c>
      <c r="D76" s="5" t="s">
        <v>258</v>
      </c>
      <c r="E76" s="5" t="s">
        <v>195</v>
      </c>
      <c r="F76" s="5">
        <v>1.25</v>
      </c>
      <c r="G76" s="5" t="s">
        <v>10</v>
      </c>
      <c r="H76" s="5"/>
      <c r="I76" s="5" t="s">
        <v>173</v>
      </c>
      <c r="J76" s="5">
        <v>0</v>
      </c>
      <c r="K76" s="5"/>
      <c r="L76" s="5">
        <v>0</v>
      </c>
      <c r="M76" s="5">
        <v>0</v>
      </c>
      <c r="N76" s="5"/>
      <c r="O76" s="5">
        <v>1.25</v>
      </c>
      <c r="P76" s="5"/>
    </row>
    <row r="77" spans="1:16" ht="85" x14ac:dyDescent="0.2">
      <c r="A77" s="5">
        <v>500071000</v>
      </c>
      <c r="B77" s="5" t="s">
        <v>522</v>
      </c>
      <c r="C77" s="5" t="s">
        <v>245</v>
      </c>
      <c r="D77" s="5" t="s">
        <v>258</v>
      </c>
      <c r="E77" s="5" t="s">
        <v>195</v>
      </c>
      <c r="F77" s="5">
        <v>1.1399999999999999</v>
      </c>
      <c r="G77" s="5" t="s">
        <v>10</v>
      </c>
      <c r="H77" s="5"/>
      <c r="I77" s="5" t="s">
        <v>173</v>
      </c>
      <c r="J77" s="5">
        <v>0</v>
      </c>
      <c r="K77" s="5"/>
      <c r="L77" s="5">
        <v>0</v>
      </c>
      <c r="M77" s="5">
        <v>0</v>
      </c>
      <c r="N77" s="5"/>
      <c r="O77" s="5">
        <v>1.1399999999999999</v>
      </c>
      <c r="P77" s="5" t="s">
        <v>21</v>
      </c>
    </row>
    <row r="78" spans="1:16" ht="85" x14ac:dyDescent="0.2">
      <c r="A78" s="5">
        <v>500072000</v>
      </c>
      <c r="B78" s="5" t="s">
        <v>521</v>
      </c>
      <c r="C78" s="5" t="s">
        <v>245</v>
      </c>
      <c r="D78" s="5" t="s">
        <v>258</v>
      </c>
      <c r="E78" s="5" t="s">
        <v>195</v>
      </c>
      <c r="F78" s="5">
        <v>1.08</v>
      </c>
      <c r="G78" s="5" t="s">
        <v>10</v>
      </c>
      <c r="H78" s="5"/>
      <c r="I78" s="5" t="s">
        <v>173</v>
      </c>
      <c r="J78" s="5">
        <v>0</v>
      </c>
      <c r="K78" s="5"/>
      <c r="L78" s="5">
        <v>0</v>
      </c>
      <c r="M78" s="5">
        <v>0</v>
      </c>
      <c r="N78" s="5"/>
      <c r="O78" s="5">
        <v>1.08</v>
      </c>
      <c r="P78" s="5" t="s">
        <v>21</v>
      </c>
    </row>
    <row r="79" spans="1:16" ht="85" x14ac:dyDescent="0.2">
      <c r="A79" s="5">
        <v>500083000</v>
      </c>
      <c r="B79" s="5" t="s">
        <v>523</v>
      </c>
      <c r="C79" s="5" t="s">
        <v>250</v>
      </c>
      <c r="D79" s="5" t="s">
        <v>251</v>
      </c>
      <c r="E79" s="5" t="s">
        <v>524</v>
      </c>
      <c r="F79" s="5">
        <v>2.56</v>
      </c>
      <c r="G79" s="5" t="s">
        <v>10</v>
      </c>
      <c r="H79" s="5"/>
      <c r="I79" s="5" t="s">
        <v>173</v>
      </c>
      <c r="J79" s="5">
        <v>0</v>
      </c>
      <c r="K79" s="5"/>
      <c r="L79" s="5">
        <v>0</v>
      </c>
      <c r="M79" s="5">
        <v>0</v>
      </c>
      <c r="N79" s="5"/>
      <c r="O79" s="5">
        <v>2.56</v>
      </c>
      <c r="P79" s="5"/>
    </row>
    <row r="80" spans="1:16" ht="68" x14ac:dyDescent="0.2">
      <c r="A80" s="5">
        <v>600347000</v>
      </c>
      <c r="B80" s="5" t="s">
        <v>202</v>
      </c>
      <c r="C80" s="5" t="s">
        <v>203</v>
      </c>
      <c r="D80" s="5" t="s">
        <v>163</v>
      </c>
      <c r="E80" s="5" t="s">
        <v>143</v>
      </c>
      <c r="F80" s="5">
        <v>1</v>
      </c>
      <c r="G80" s="5" t="s">
        <v>2</v>
      </c>
      <c r="H80" s="5"/>
      <c r="I80" s="5" t="s">
        <v>4</v>
      </c>
      <c r="J80" s="5">
        <v>0</v>
      </c>
      <c r="K80" s="5"/>
      <c r="L80" s="5">
        <v>0</v>
      </c>
      <c r="M80" s="5">
        <v>0</v>
      </c>
      <c r="N80" s="5"/>
      <c r="O80" s="5">
        <v>1</v>
      </c>
      <c r="P80" s="5"/>
    </row>
    <row r="81" spans="1:16" ht="85" x14ac:dyDescent="0.2">
      <c r="A81" s="5">
        <v>600348000</v>
      </c>
      <c r="B81" s="5" t="s">
        <v>419</v>
      </c>
      <c r="C81" s="5" t="s">
        <v>420</v>
      </c>
      <c r="D81" s="5" t="s">
        <v>163</v>
      </c>
      <c r="E81" s="5" t="s">
        <v>164</v>
      </c>
      <c r="F81" s="5">
        <f>1/0.79</f>
        <v>1.2658227848101264</v>
      </c>
      <c r="G81" s="5" t="s">
        <v>1079</v>
      </c>
      <c r="H81" s="5" t="s">
        <v>1088</v>
      </c>
      <c r="I81" s="5" t="s">
        <v>233</v>
      </c>
      <c r="J81" s="5">
        <v>0</v>
      </c>
      <c r="K81" s="5"/>
      <c r="L81" s="5">
        <v>1</v>
      </c>
      <c r="M81" s="5">
        <v>0</v>
      </c>
      <c r="N81" s="5"/>
      <c r="O81" s="5">
        <v>1</v>
      </c>
      <c r="P81" s="5" t="s">
        <v>63</v>
      </c>
    </row>
    <row r="82" spans="1:16" ht="68" x14ac:dyDescent="0.2">
      <c r="A82" s="5">
        <v>600349000</v>
      </c>
      <c r="B82" s="5" t="s">
        <v>231</v>
      </c>
      <c r="C82" s="5" t="s">
        <v>232</v>
      </c>
      <c r="D82" s="5" t="s">
        <v>163</v>
      </c>
      <c r="E82" s="5" t="s">
        <v>164</v>
      </c>
      <c r="F82" s="5">
        <f>1/0.17</f>
        <v>5.8823529411764701</v>
      </c>
      <c r="G82" s="5" t="s">
        <v>1077</v>
      </c>
      <c r="H82" s="5" t="s">
        <v>1089</v>
      </c>
      <c r="I82" s="5" t="s">
        <v>233</v>
      </c>
      <c r="J82" s="5">
        <v>0</v>
      </c>
      <c r="K82" s="5"/>
      <c r="L82" s="5">
        <v>1</v>
      </c>
      <c r="M82" s="5">
        <v>0</v>
      </c>
      <c r="N82" s="5"/>
      <c r="O82" s="5">
        <v>1</v>
      </c>
      <c r="P82" s="5"/>
    </row>
    <row r="83" spans="1:16" ht="68" x14ac:dyDescent="0.2">
      <c r="A83" s="5">
        <v>600350000</v>
      </c>
      <c r="B83" s="5" t="s">
        <v>310</v>
      </c>
      <c r="C83" s="5" t="s">
        <v>302</v>
      </c>
      <c r="D83" s="5" t="s">
        <v>163</v>
      </c>
      <c r="E83" s="5" t="s">
        <v>164</v>
      </c>
      <c r="F83" s="5">
        <f>1/0.18</f>
        <v>5.5555555555555554</v>
      </c>
      <c r="G83" s="5" t="s">
        <v>1078</v>
      </c>
      <c r="H83" s="5" t="s">
        <v>1090</v>
      </c>
      <c r="I83" s="5" t="s">
        <v>233</v>
      </c>
      <c r="J83" s="5">
        <v>0</v>
      </c>
      <c r="K83" s="5"/>
      <c r="L83" s="5">
        <v>1</v>
      </c>
      <c r="M83" s="5">
        <v>0</v>
      </c>
      <c r="N83" s="5"/>
      <c r="O83" s="5">
        <v>1</v>
      </c>
      <c r="P83" s="5"/>
    </row>
    <row r="84" spans="1:16" ht="34" x14ac:dyDescent="0.2">
      <c r="A84" s="5">
        <v>601043000</v>
      </c>
      <c r="B84" s="5" t="s">
        <v>155</v>
      </c>
      <c r="C84" s="5" t="s">
        <v>146</v>
      </c>
      <c r="D84" s="5" t="s">
        <v>156</v>
      </c>
      <c r="E84" s="5" t="s">
        <v>148</v>
      </c>
      <c r="F84" s="5">
        <v>1.1399999999999999</v>
      </c>
      <c r="G84" s="5" t="s">
        <v>10</v>
      </c>
      <c r="H84" s="5"/>
      <c r="I84" s="5" t="s">
        <v>139</v>
      </c>
      <c r="J84" s="5">
        <v>0</v>
      </c>
      <c r="K84" s="5"/>
      <c r="L84" s="5">
        <v>0</v>
      </c>
      <c r="M84" s="5">
        <v>0</v>
      </c>
      <c r="N84" s="5"/>
      <c r="O84" s="5">
        <v>1.1399999999999999</v>
      </c>
      <c r="P84" s="5"/>
    </row>
    <row r="85" spans="1:16" ht="51" x14ac:dyDescent="0.2">
      <c r="A85" s="5">
        <v>601257000</v>
      </c>
      <c r="B85" s="5" t="s">
        <v>166</v>
      </c>
      <c r="C85" s="5" t="s">
        <v>167</v>
      </c>
      <c r="D85" s="5" t="s">
        <v>168</v>
      </c>
      <c r="E85" s="5" t="s">
        <v>169</v>
      </c>
      <c r="F85" s="5">
        <v>1.06</v>
      </c>
      <c r="G85" s="5" t="s">
        <v>10</v>
      </c>
      <c r="H85" s="5"/>
      <c r="I85" s="5" t="s">
        <v>139</v>
      </c>
      <c r="J85" s="5">
        <v>0</v>
      </c>
      <c r="K85" s="5"/>
      <c r="L85" s="5">
        <v>0</v>
      </c>
      <c r="M85" s="5">
        <v>0</v>
      </c>
      <c r="N85" s="5"/>
      <c r="O85" s="5">
        <v>1.06</v>
      </c>
      <c r="P85" s="5" t="s">
        <v>8</v>
      </c>
    </row>
    <row r="86" spans="1:16" ht="170" x14ac:dyDescent="0.2">
      <c r="A86" s="5">
        <v>601349500</v>
      </c>
      <c r="B86" s="5" t="s">
        <v>161</v>
      </c>
      <c r="C86" s="5" t="s">
        <v>162</v>
      </c>
      <c r="D86" s="5" t="s">
        <v>163</v>
      </c>
      <c r="E86" s="5" t="s">
        <v>164</v>
      </c>
      <c r="F86" s="5">
        <v>1</v>
      </c>
      <c r="G86" s="5" t="s">
        <v>2</v>
      </c>
      <c r="H86" s="5"/>
      <c r="I86" s="5" t="s">
        <v>139</v>
      </c>
      <c r="J86" s="5">
        <v>0</v>
      </c>
      <c r="K86" s="5"/>
      <c r="L86" s="5">
        <v>0</v>
      </c>
      <c r="M86" s="5">
        <v>0</v>
      </c>
      <c r="N86" s="5" t="s">
        <v>165</v>
      </c>
      <c r="O86" s="5"/>
      <c r="P86" s="5"/>
    </row>
    <row r="87" spans="1:16" ht="68" x14ac:dyDescent="0.2">
      <c r="A87" s="5">
        <v>602031000</v>
      </c>
      <c r="B87" s="5" t="s">
        <v>145</v>
      </c>
      <c r="C87" s="5" t="s">
        <v>146</v>
      </c>
      <c r="D87" s="5" t="s">
        <v>147</v>
      </c>
      <c r="E87" s="5" t="s">
        <v>148</v>
      </c>
      <c r="F87" s="5">
        <v>1</v>
      </c>
      <c r="G87" s="5" t="s">
        <v>2</v>
      </c>
      <c r="H87" s="5"/>
      <c r="I87" s="5" t="s">
        <v>149</v>
      </c>
      <c r="J87" s="5">
        <v>0</v>
      </c>
      <c r="K87" s="5"/>
      <c r="L87" s="5">
        <v>0</v>
      </c>
      <c r="M87" s="5">
        <v>1</v>
      </c>
      <c r="N87" s="5"/>
      <c r="O87" s="5">
        <v>1</v>
      </c>
      <c r="P87" s="5" t="s">
        <v>8</v>
      </c>
    </row>
    <row r="88" spans="1:16" ht="34" x14ac:dyDescent="0.2">
      <c r="A88" s="5">
        <v>602033000</v>
      </c>
      <c r="B88" s="5" t="s">
        <v>150</v>
      </c>
      <c r="C88" s="5" t="s">
        <v>151</v>
      </c>
      <c r="D88" s="5" t="s">
        <v>152</v>
      </c>
      <c r="E88" s="5" t="s">
        <v>153</v>
      </c>
      <c r="F88" s="5">
        <v>1</v>
      </c>
      <c r="G88" s="5" t="s">
        <v>2</v>
      </c>
      <c r="H88" s="5"/>
      <c r="I88" s="5" t="s">
        <v>133</v>
      </c>
      <c r="J88" s="5">
        <v>0</v>
      </c>
      <c r="K88" s="5"/>
      <c r="L88" s="5">
        <v>0</v>
      </c>
      <c r="M88" s="5">
        <v>0</v>
      </c>
      <c r="N88" s="5"/>
      <c r="O88" s="5">
        <v>1</v>
      </c>
      <c r="P88" s="5" t="s">
        <v>8</v>
      </c>
    </row>
    <row r="89" spans="1:16" ht="34" x14ac:dyDescent="0.2">
      <c r="A89" s="5">
        <v>602037000</v>
      </c>
      <c r="B89" s="5" t="s">
        <v>154</v>
      </c>
      <c r="C89" s="5" t="s">
        <v>151</v>
      </c>
      <c r="D89" s="5" t="s">
        <v>152</v>
      </c>
      <c r="E89" s="5"/>
      <c r="F89" s="5">
        <v>1</v>
      </c>
      <c r="G89" s="5" t="s">
        <v>2</v>
      </c>
      <c r="H89" s="5"/>
      <c r="I89" s="5" t="s">
        <v>1</v>
      </c>
      <c r="J89" s="5">
        <v>0</v>
      </c>
      <c r="K89" s="5"/>
      <c r="L89" s="5">
        <v>0</v>
      </c>
      <c r="M89" s="5">
        <v>0</v>
      </c>
      <c r="N89" s="5"/>
      <c r="O89" s="5">
        <v>1</v>
      </c>
      <c r="P89" s="5" t="s">
        <v>8</v>
      </c>
    </row>
    <row r="90" spans="1:16" ht="34" x14ac:dyDescent="0.2">
      <c r="A90" s="5">
        <v>602255000</v>
      </c>
      <c r="B90" s="5" t="s">
        <v>200</v>
      </c>
      <c r="C90" s="5" t="s">
        <v>201</v>
      </c>
      <c r="D90" s="5" t="s">
        <v>168</v>
      </c>
      <c r="E90" s="5" t="s">
        <v>169</v>
      </c>
      <c r="F90" s="5">
        <v>1</v>
      </c>
      <c r="G90" s="5" t="s">
        <v>2</v>
      </c>
      <c r="H90" s="5"/>
      <c r="I90" s="5" t="s">
        <v>139</v>
      </c>
      <c r="J90" s="5">
        <v>0</v>
      </c>
      <c r="K90" s="5"/>
      <c r="L90" s="5">
        <v>0</v>
      </c>
      <c r="M90" s="5">
        <v>0</v>
      </c>
      <c r="N90" s="5"/>
      <c r="O90" s="5">
        <v>1</v>
      </c>
      <c r="P90" s="5"/>
    </row>
    <row r="91" spans="1:16" ht="34" x14ac:dyDescent="0.2">
      <c r="A91" s="5">
        <v>602259000</v>
      </c>
      <c r="B91" s="5" t="s">
        <v>198</v>
      </c>
      <c r="C91" s="5" t="s">
        <v>199</v>
      </c>
      <c r="D91" s="5" t="s">
        <v>168</v>
      </c>
      <c r="E91" s="5" t="s">
        <v>169</v>
      </c>
      <c r="F91" s="5">
        <v>1</v>
      </c>
      <c r="G91" s="5" t="s">
        <v>2</v>
      </c>
      <c r="H91" s="5"/>
      <c r="I91" s="5" t="s">
        <v>139</v>
      </c>
      <c r="J91" s="5">
        <v>0</v>
      </c>
      <c r="K91" s="5"/>
      <c r="L91" s="5">
        <v>0</v>
      </c>
      <c r="M91" s="5">
        <v>0</v>
      </c>
      <c r="N91" s="5"/>
      <c r="O91" s="5">
        <v>1</v>
      </c>
      <c r="P91" s="5" t="s">
        <v>15</v>
      </c>
    </row>
    <row r="92" spans="1:16" ht="85" x14ac:dyDescent="0.2">
      <c r="A92" s="5">
        <v>603030000</v>
      </c>
      <c r="B92" s="5" t="s">
        <v>174</v>
      </c>
      <c r="C92" s="5" t="s">
        <v>171</v>
      </c>
      <c r="D92" s="5" t="s">
        <v>172</v>
      </c>
      <c r="E92" s="5" t="s">
        <v>143</v>
      </c>
      <c r="F92" s="5">
        <v>1</v>
      </c>
      <c r="G92" s="5" t="s">
        <v>2</v>
      </c>
      <c r="H92" s="5"/>
      <c r="I92" s="5" t="s">
        <v>173</v>
      </c>
      <c r="J92" s="5">
        <v>0</v>
      </c>
      <c r="K92" s="5"/>
      <c r="L92" s="5">
        <v>0</v>
      </c>
      <c r="M92" s="5">
        <v>0</v>
      </c>
      <c r="N92" s="5"/>
      <c r="O92" s="5">
        <v>1</v>
      </c>
      <c r="P92" s="5" t="s">
        <v>12</v>
      </c>
    </row>
    <row r="93" spans="1:16" ht="85" x14ac:dyDescent="0.2">
      <c r="A93" s="5">
        <v>603032000</v>
      </c>
      <c r="B93" s="5" t="s">
        <v>175</v>
      </c>
      <c r="C93" s="5" t="s">
        <v>171</v>
      </c>
      <c r="D93" s="5" t="s">
        <v>172</v>
      </c>
      <c r="E93" s="5" t="s">
        <v>143</v>
      </c>
      <c r="F93" s="5">
        <v>1</v>
      </c>
      <c r="G93" s="5" t="s">
        <v>2</v>
      </c>
      <c r="H93" s="5"/>
      <c r="I93" s="5" t="s">
        <v>173</v>
      </c>
      <c r="J93" s="5">
        <v>0</v>
      </c>
      <c r="K93" s="5"/>
      <c r="L93" s="5">
        <v>0</v>
      </c>
      <c r="M93" s="5">
        <v>0</v>
      </c>
      <c r="N93" s="5"/>
      <c r="O93" s="5">
        <v>1</v>
      </c>
      <c r="P93" s="5" t="s">
        <v>12</v>
      </c>
    </row>
    <row r="94" spans="1:16" ht="68" x14ac:dyDescent="0.2">
      <c r="A94" s="5">
        <v>603034000</v>
      </c>
      <c r="B94" s="5" t="s">
        <v>176</v>
      </c>
      <c r="C94" s="5" t="s">
        <v>171</v>
      </c>
      <c r="D94" s="5" t="s">
        <v>177</v>
      </c>
      <c r="E94" s="5" t="s">
        <v>143</v>
      </c>
      <c r="F94" s="5">
        <v>1</v>
      </c>
      <c r="G94" s="5" t="s">
        <v>2</v>
      </c>
      <c r="H94" s="5"/>
      <c r="I94" s="5" t="s">
        <v>139</v>
      </c>
      <c r="J94" s="5">
        <v>0</v>
      </c>
      <c r="K94" s="5"/>
      <c r="L94" s="5">
        <v>0</v>
      </c>
      <c r="M94" s="5">
        <v>0</v>
      </c>
      <c r="N94" s="5"/>
      <c r="O94" s="5">
        <v>1</v>
      </c>
      <c r="P94" s="5" t="s">
        <v>12</v>
      </c>
    </row>
    <row r="95" spans="1:16" ht="85" x14ac:dyDescent="0.2">
      <c r="A95" s="5">
        <v>603035000</v>
      </c>
      <c r="B95" s="5" t="s">
        <v>170</v>
      </c>
      <c r="C95" s="5" t="s">
        <v>171</v>
      </c>
      <c r="D95" s="5" t="s">
        <v>172</v>
      </c>
      <c r="E95" s="5" t="s">
        <v>143</v>
      </c>
      <c r="F95" s="5">
        <v>1</v>
      </c>
      <c r="G95" s="5" t="s">
        <v>2</v>
      </c>
      <c r="H95" s="5"/>
      <c r="I95" s="5" t="s">
        <v>173</v>
      </c>
      <c r="J95" s="5">
        <v>0</v>
      </c>
      <c r="K95" s="5"/>
      <c r="L95" s="5">
        <v>0</v>
      </c>
      <c r="M95" s="5">
        <v>0</v>
      </c>
      <c r="N95" s="5"/>
      <c r="O95" s="5">
        <v>1</v>
      </c>
      <c r="P95" s="5" t="s">
        <v>12</v>
      </c>
    </row>
    <row r="96" spans="1:16" ht="85" x14ac:dyDescent="0.2">
      <c r="A96" s="5">
        <v>603036000</v>
      </c>
      <c r="B96" s="5" t="s">
        <v>178</v>
      </c>
      <c r="C96" s="5" t="s">
        <v>171</v>
      </c>
      <c r="D96" s="5" t="s">
        <v>172</v>
      </c>
      <c r="E96" s="5" t="s">
        <v>143</v>
      </c>
      <c r="F96" s="5">
        <v>1</v>
      </c>
      <c r="G96" s="5" t="s">
        <v>2</v>
      </c>
      <c r="H96" s="5"/>
      <c r="I96" s="5" t="s">
        <v>173</v>
      </c>
      <c r="J96" s="5">
        <v>0</v>
      </c>
      <c r="K96" s="5"/>
      <c r="L96" s="5">
        <v>0</v>
      </c>
      <c r="M96" s="5">
        <v>0</v>
      </c>
      <c r="N96" s="5"/>
      <c r="O96" s="5">
        <v>1</v>
      </c>
      <c r="P96" s="5" t="s">
        <v>12</v>
      </c>
    </row>
    <row r="97" spans="1:16" ht="85" x14ac:dyDescent="0.2">
      <c r="A97" s="5">
        <v>603038000</v>
      </c>
      <c r="B97" s="5" t="s">
        <v>179</v>
      </c>
      <c r="C97" s="5" t="s">
        <v>171</v>
      </c>
      <c r="D97" s="5" t="s">
        <v>172</v>
      </c>
      <c r="E97" s="5" t="s">
        <v>143</v>
      </c>
      <c r="F97" s="5">
        <v>1</v>
      </c>
      <c r="G97" s="5" t="s">
        <v>2</v>
      </c>
      <c r="H97" s="5"/>
      <c r="I97" s="5" t="s">
        <v>173</v>
      </c>
      <c r="J97" s="5">
        <v>0</v>
      </c>
      <c r="K97" s="5"/>
      <c r="L97" s="5">
        <v>0</v>
      </c>
      <c r="M97" s="5">
        <v>0</v>
      </c>
      <c r="N97" s="5"/>
      <c r="O97" s="5">
        <v>1</v>
      </c>
      <c r="P97" s="5" t="s">
        <v>12</v>
      </c>
    </row>
    <row r="98" spans="1:16" ht="85" x14ac:dyDescent="0.2">
      <c r="A98" s="5">
        <v>603039000</v>
      </c>
      <c r="B98" s="5" t="s">
        <v>180</v>
      </c>
      <c r="C98" s="5" t="s">
        <v>171</v>
      </c>
      <c r="D98" s="5" t="s">
        <v>172</v>
      </c>
      <c r="E98" s="5" t="s">
        <v>143</v>
      </c>
      <c r="F98" s="5">
        <v>1</v>
      </c>
      <c r="G98" s="5" t="s">
        <v>2</v>
      </c>
      <c r="H98" s="5"/>
      <c r="I98" s="5" t="s">
        <v>173</v>
      </c>
      <c r="J98" s="5">
        <v>0</v>
      </c>
      <c r="K98" s="5"/>
      <c r="L98" s="5">
        <v>0</v>
      </c>
      <c r="M98" s="5">
        <v>0</v>
      </c>
      <c r="N98" s="5"/>
      <c r="O98" s="5">
        <v>1</v>
      </c>
      <c r="P98" s="5" t="s">
        <v>11</v>
      </c>
    </row>
    <row r="99" spans="1:16" ht="85" x14ac:dyDescent="0.2">
      <c r="A99" s="5">
        <v>603040000</v>
      </c>
      <c r="B99" s="5" t="s">
        <v>181</v>
      </c>
      <c r="C99" s="5" t="s">
        <v>171</v>
      </c>
      <c r="D99" s="5" t="s">
        <v>172</v>
      </c>
      <c r="E99" s="5" t="s">
        <v>143</v>
      </c>
      <c r="F99" s="5">
        <v>1</v>
      </c>
      <c r="G99" s="5" t="s">
        <v>2</v>
      </c>
      <c r="H99" s="5"/>
      <c r="I99" s="5" t="s">
        <v>173</v>
      </c>
      <c r="J99" s="5">
        <v>0</v>
      </c>
      <c r="K99" s="5"/>
      <c r="L99" s="5">
        <v>0</v>
      </c>
      <c r="M99" s="5">
        <v>0</v>
      </c>
      <c r="N99" s="5"/>
      <c r="O99" s="5">
        <v>1</v>
      </c>
      <c r="P99" s="5" t="s">
        <v>12</v>
      </c>
    </row>
    <row r="100" spans="1:16" ht="85" x14ac:dyDescent="0.2">
      <c r="A100" s="5">
        <v>603041000</v>
      </c>
      <c r="B100" s="5" t="s">
        <v>182</v>
      </c>
      <c r="C100" s="5" t="s">
        <v>171</v>
      </c>
      <c r="D100" s="5" t="s">
        <v>172</v>
      </c>
      <c r="E100" s="5" t="s">
        <v>143</v>
      </c>
      <c r="F100" s="5">
        <v>1</v>
      </c>
      <c r="G100" s="5" t="s">
        <v>2</v>
      </c>
      <c r="H100" s="5"/>
      <c r="I100" s="5" t="s">
        <v>173</v>
      </c>
      <c r="J100" s="5">
        <v>0</v>
      </c>
      <c r="K100" s="5"/>
      <c r="L100" s="5">
        <v>0</v>
      </c>
      <c r="M100" s="5">
        <v>0</v>
      </c>
      <c r="N100" s="5"/>
      <c r="O100" s="5">
        <v>1</v>
      </c>
      <c r="P100" s="5" t="s">
        <v>12</v>
      </c>
    </row>
    <row r="101" spans="1:16" ht="85" x14ac:dyDescent="0.2">
      <c r="A101" s="5">
        <v>603042000</v>
      </c>
      <c r="B101" s="5" t="s">
        <v>183</v>
      </c>
      <c r="C101" s="5" t="s">
        <v>171</v>
      </c>
      <c r="D101" s="5" t="s">
        <v>172</v>
      </c>
      <c r="E101" s="5" t="s">
        <v>143</v>
      </c>
      <c r="F101" s="5">
        <v>1</v>
      </c>
      <c r="G101" s="5" t="s">
        <v>2</v>
      </c>
      <c r="H101" s="5"/>
      <c r="I101" s="5" t="s">
        <v>173</v>
      </c>
      <c r="J101" s="5">
        <v>0</v>
      </c>
      <c r="K101" s="5"/>
      <c r="L101" s="5">
        <v>0</v>
      </c>
      <c r="M101" s="5">
        <v>0</v>
      </c>
      <c r="N101" s="5"/>
      <c r="O101" s="5">
        <v>1</v>
      </c>
      <c r="P101" s="5" t="s">
        <v>12</v>
      </c>
    </row>
    <row r="102" spans="1:16" ht="68" x14ac:dyDescent="0.2">
      <c r="A102" s="5">
        <v>603098000</v>
      </c>
      <c r="B102" s="5" t="s">
        <v>191</v>
      </c>
      <c r="C102" s="5" t="s">
        <v>171</v>
      </c>
      <c r="D102" s="5" t="s">
        <v>192</v>
      </c>
      <c r="E102" s="5" t="s">
        <v>143</v>
      </c>
      <c r="F102" s="5">
        <v>1</v>
      </c>
      <c r="G102" s="5" t="s">
        <v>2</v>
      </c>
      <c r="H102" s="5"/>
      <c r="I102" s="5" t="s">
        <v>139</v>
      </c>
      <c r="J102" s="5">
        <v>0</v>
      </c>
      <c r="K102" s="5"/>
      <c r="L102" s="5">
        <v>0</v>
      </c>
      <c r="M102" s="5">
        <v>0</v>
      </c>
      <c r="N102" s="5"/>
      <c r="O102" s="5">
        <v>1</v>
      </c>
      <c r="P102" s="5"/>
    </row>
    <row r="103" spans="1:16" ht="85" x14ac:dyDescent="0.2">
      <c r="A103" s="5">
        <v>603099000</v>
      </c>
      <c r="B103" s="5" t="s">
        <v>189</v>
      </c>
      <c r="C103" s="5" t="s">
        <v>190</v>
      </c>
      <c r="D103" s="5" t="s">
        <v>186</v>
      </c>
      <c r="E103" s="5" t="s">
        <v>187</v>
      </c>
      <c r="F103" s="5">
        <v>1</v>
      </c>
      <c r="G103" s="5" t="s">
        <v>2</v>
      </c>
      <c r="H103" s="5"/>
      <c r="I103" s="5" t="s">
        <v>173</v>
      </c>
      <c r="J103" s="5">
        <v>0</v>
      </c>
      <c r="K103" s="5"/>
      <c r="L103" s="5">
        <v>0</v>
      </c>
      <c r="M103" s="5">
        <v>0</v>
      </c>
      <c r="N103" s="5"/>
      <c r="O103" s="5"/>
      <c r="P103" s="5"/>
    </row>
    <row r="104" spans="1:16" ht="102" x14ac:dyDescent="0.2">
      <c r="A104" s="5">
        <v>603182000</v>
      </c>
      <c r="B104" s="5" t="s">
        <v>157</v>
      </c>
      <c r="C104" s="5" t="s">
        <v>158</v>
      </c>
      <c r="D104" s="5" t="s">
        <v>159</v>
      </c>
      <c r="E104" s="5" t="s">
        <v>153</v>
      </c>
      <c r="F104" s="5">
        <v>1</v>
      </c>
      <c r="G104" s="5" t="s">
        <v>2</v>
      </c>
      <c r="H104" s="5"/>
      <c r="I104" s="5" t="s">
        <v>133</v>
      </c>
      <c r="J104" s="5">
        <v>0</v>
      </c>
      <c r="K104" s="5"/>
      <c r="L104" s="5">
        <v>0</v>
      </c>
      <c r="M104" s="5">
        <v>0</v>
      </c>
      <c r="N104" s="5" t="s">
        <v>160</v>
      </c>
      <c r="O104" s="5">
        <v>1</v>
      </c>
      <c r="P104" s="5" t="s">
        <v>11</v>
      </c>
    </row>
    <row r="105" spans="1:16" ht="34" x14ac:dyDescent="0.2">
      <c r="A105" s="5">
        <v>603203000</v>
      </c>
      <c r="B105" s="5" t="s">
        <v>193</v>
      </c>
      <c r="C105" s="5" t="s">
        <v>194</v>
      </c>
      <c r="D105" s="5" t="s">
        <v>159</v>
      </c>
      <c r="E105" s="5" t="s">
        <v>195</v>
      </c>
      <c r="F105" s="5">
        <v>1</v>
      </c>
      <c r="G105" s="5" t="s">
        <v>2</v>
      </c>
      <c r="H105" s="5"/>
      <c r="I105" s="5" t="s">
        <v>139</v>
      </c>
      <c r="J105" s="5">
        <v>0</v>
      </c>
      <c r="K105" s="5"/>
      <c r="L105" s="5">
        <v>0</v>
      </c>
      <c r="M105" s="5">
        <v>0</v>
      </c>
      <c r="N105" s="5"/>
      <c r="O105" s="5">
        <v>1</v>
      </c>
      <c r="P105" s="5"/>
    </row>
    <row r="106" spans="1:16" ht="34" x14ac:dyDescent="0.2">
      <c r="A106" s="5">
        <v>603256000</v>
      </c>
      <c r="B106" s="5" t="s">
        <v>785</v>
      </c>
      <c r="C106" s="5" t="s">
        <v>197</v>
      </c>
      <c r="D106" s="5" t="s">
        <v>142</v>
      </c>
      <c r="E106" s="5" t="s">
        <v>195</v>
      </c>
      <c r="F106" s="5">
        <v>1</v>
      </c>
      <c r="G106" s="5" t="s">
        <v>2</v>
      </c>
      <c r="H106" s="5"/>
      <c r="I106" s="5" t="s">
        <v>139</v>
      </c>
      <c r="J106" s="5">
        <v>0</v>
      </c>
      <c r="K106" s="5"/>
      <c r="L106" s="5">
        <v>0</v>
      </c>
      <c r="M106" s="5">
        <v>0</v>
      </c>
      <c r="N106" s="5"/>
      <c r="O106" s="5">
        <v>1</v>
      </c>
      <c r="P106" s="5"/>
    </row>
    <row r="107" spans="1:16" ht="85" x14ac:dyDescent="0.2">
      <c r="A107" s="5">
        <v>603258000</v>
      </c>
      <c r="B107" s="5" t="s">
        <v>196</v>
      </c>
      <c r="C107" s="5" t="s">
        <v>197</v>
      </c>
      <c r="D107" s="5" t="s">
        <v>142</v>
      </c>
      <c r="E107" s="5" t="s">
        <v>195</v>
      </c>
      <c r="F107" s="5">
        <v>1</v>
      </c>
      <c r="G107" s="5" t="s">
        <v>2</v>
      </c>
      <c r="H107" s="5"/>
      <c r="I107" s="5" t="s">
        <v>173</v>
      </c>
      <c r="J107" s="5">
        <v>0</v>
      </c>
      <c r="K107" s="5"/>
      <c r="L107" s="5">
        <v>0</v>
      </c>
      <c r="M107" s="5">
        <v>0</v>
      </c>
      <c r="N107" s="5"/>
      <c r="O107" s="5">
        <v>1</v>
      </c>
      <c r="P107" s="5"/>
    </row>
    <row r="108" spans="1:16" ht="119" x14ac:dyDescent="0.2">
      <c r="A108" s="5">
        <v>801173500</v>
      </c>
      <c r="B108" s="5" t="s">
        <v>892</v>
      </c>
      <c r="C108" s="5" t="s">
        <v>844</v>
      </c>
      <c r="D108" s="5" t="s">
        <v>875</v>
      </c>
      <c r="E108" s="5" t="s">
        <v>872</v>
      </c>
      <c r="F108" s="5">
        <v>1.04</v>
      </c>
      <c r="G108" s="5" t="s">
        <v>93</v>
      </c>
      <c r="H108" s="5"/>
      <c r="I108" s="5" t="s">
        <v>133</v>
      </c>
      <c r="J108" s="5">
        <v>1</v>
      </c>
      <c r="K108" s="5" t="s">
        <v>527</v>
      </c>
      <c r="L108" s="5">
        <v>1</v>
      </c>
      <c r="M108" s="5">
        <v>0</v>
      </c>
      <c r="N108" s="5" t="s">
        <v>893</v>
      </c>
      <c r="O108" s="5"/>
      <c r="P108" s="5"/>
    </row>
    <row r="109" spans="1:16" ht="51" x14ac:dyDescent="0.2">
      <c r="A109" s="5">
        <v>801374000</v>
      </c>
      <c r="B109" s="5" t="s">
        <v>621</v>
      </c>
      <c r="C109" s="5" t="s">
        <v>622</v>
      </c>
      <c r="D109" s="5" t="s">
        <v>623</v>
      </c>
      <c r="E109" s="5" t="s">
        <v>195</v>
      </c>
      <c r="F109" s="5">
        <v>1.1000000000000001</v>
      </c>
      <c r="G109" s="5" t="s">
        <v>10</v>
      </c>
      <c r="H109" s="5"/>
      <c r="I109" s="5" t="s">
        <v>133</v>
      </c>
      <c r="J109" s="5">
        <v>0</v>
      </c>
      <c r="K109" s="5"/>
      <c r="L109" s="5">
        <v>0</v>
      </c>
      <c r="M109" s="5">
        <v>0</v>
      </c>
      <c r="N109" s="5"/>
      <c r="O109" s="5">
        <v>1.1000000000000001</v>
      </c>
      <c r="P109" s="5" t="s">
        <v>82</v>
      </c>
    </row>
    <row r="110" spans="1:16" ht="119" x14ac:dyDescent="0.2">
      <c r="A110" s="5">
        <v>801375000</v>
      </c>
      <c r="B110" s="5" t="s">
        <v>669</v>
      </c>
      <c r="C110" s="5" t="s">
        <v>670</v>
      </c>
      <c r="D110" s="5" t="s">
        <v>623</v>
      </c>
      <c r="E110" s="5" t="s">
        <v>195</v>
      </c>
      <c r="F110" s="5">
        <v>1.1000000000000001</v>
      </c>
      <c r="G110" s="5" t="s">
        <v>10</v>
      </c>
      <c r="H110" s="5"/>
      <c r="I110" s="5" t="s">
        <v>139</v>
      </c>
      <c r="J110" s="5">
        <v>0</v>
      </c>
      <c r="K110" s="5"/>
      <c r="L110" s="5">
        <v>0</v>
      </c>
      <c r="M110" s="5">
        <v>0</v>
      </c>
      <c r="N110" s="5"/>
      <c r="O110" s="5">
        <v>1.1000000000000001</v>
      </c>
      <c r="P110" s="5"/>
    </row>
    <row r="111" spans="1:16" ht="119" x14ac:dyDescent="0.2">
      <c r="A111" s="5">
        <v>801376000</v>
      </c>
      <c r="B111" s="5" t="s">
        <v>673</v>
      </c>
      <c r="C111" s="5" t="s">
        <v>674</v>
      </c>
      <c r="D111" s="5" t="s">
        <v>675</v>
      </c>
      <c r="E111" s="5" t="s">
        <v>676</v>
      </c>
      <c r="F111" s="5">
        <v>1</v>
      </c>
      <c r="G111" s="5" t="s">
        <v>2</v>
      </c>
      <c r="H111" s="5"/>
      <c r="I111" s="5" t="s">
        <v>139</v>
      </c>
      <c r="J111" s="5">
        <v>0</v>
      </c>
      <c r="K111" s="5"/>
      <c r="L111" s="5">
        <v>0</v>
      </c>
      <c r="M111" s="5">
        <v>0</v>
      </c>
      <c r="N111" s="5"/>
      <c r="O111" s="5">
        <v>1</v>
      </c>
      <c r="P111" s="5"/>
    </row>
    <row r="112" spans="1:16" ht="136" x14ac:dyDescent="0.2">
      <c r="A112" s="5">
        <v>801377000</v>
      </c>
      <c r="B112" s="5" t="s">
        <v>677</v>
      </c>
      <c r="C112" s="5" t="s">
        <v>678</v>
      </c>
      <c r="D112" s="5" t="s">
        <v>623</v>
      </c>
      <c r="E112" s="5" t="s">
        <v>195</v>
      </c>
      <c r="F112" s="5">
        <f>1/2.42</f>
        <v>0.41322314049586778</v>
      </c>
      <c r="G112" s="5" t="s">
        <v>1077</v>
      </c>
      <c r="H112" s="5"/>
      <c r="I112" s="5" t="s">
        <v>233</v>
      </c>
      <c r="J112" s="5">
        <v>0</v>
      </c>
      <c r="K112" s="5"/>
      <c r="L112" s="5">
        <v>1</v>
      </c>
      <c r="M112" s="5">
        <v>0</v>
      </c>
      <c r="N112" s="5"/>
      <c r="O112" s="5">
        <v>1</v>
      </c>
      <c r="P112" s="5"/>
    </row>
    <row r="113" spans="1:16" ht="68" x14ac:dyDescent="0.2">
      <c r="A113" s="5">
        <v>801378000</v>
      </c>
      <c r="B113" s="5" t="s">
        <v>671</v>
      </c>
      <c r="C113" s="5" t="s">
        <v>672</v>
      </c>
      <c r="D113" s="5" t="s">
        <v>623</v>
      </c>
      <c r="E113" s="5" t="s">
        <v>195</v>
      </c>
      <c r="F113" s="5">
        <v>17.079999999999998</v>
      </c>
      <c r="G113" s="5" t="s">
        <v>10</v>
      </c>
      <c r="H113" s="5"/>
      <c r="I113" s="5" t="s">
        <v>233</v>
      </c>
      <c r="J113" s="5">
        <v>0</v>
      </c>
      <c r="K113" s="5"/>
      <c r="L113" s="5">
        <v>1</v>
      </c>
      <c r="M113" s="5">
        <v>0</v>
      </c>
      <c r="N113" s="5"/>
      <c r="O113" s="5">
        <v>17.079999999999998</v>
      </c>
      <c r="P113" s="5" t="s">
        <v>82</v>
      </c>
    </row>
    <row r="114" spans="1:16" ht="85" x14ac:dyDescent="0.2">
      <c r="A114" s="5">
        <v>801379000</v>
      </c>
      <c r="B114" s="5" t="s">
        <v>819</v>
      </c>
      <c r="C114" s="5" t="s">
        <v>367</v>
      </c>
      <c r="D114" s="5" t="s">
        <v>820</v>
      </c>
      <c r="E114" s="5" t="s">
        <v>821</v>
      </c>
      <c r="F114" s="5">
        <v>1</v>
      </c>
      <c r="G114" s="5" t="s">
        <v>2</v>
      </c>
      <c r="H114" s="5"/>
      <c r="I114" s="5" t="s">
        <v>139</v>
      </c>
      <c r="J114" s="5">
        <v>0</v>
      </c>
      <c r="K114" s="5"/>
      <c r="L114" s="5">
        <v>0</v>
      </c>
      <c r="M114" s="5">
        <v>0</v>
      </c>
      <c r="N114" s="5"/>
      <c r="O114" s="5">
        <v>1.53</v>
      </c>
      <c r="P114" s="5"/>
    </row>
    <row r="115" spans="1:16" ht="51" x14ac:dyDescent="0.2">
      <c r="A115" s="5">
        <v>801380000</v>
      </c>
      <c r="B115" s="5" t="s">
        <v>679</v>
      </c>
      <c r="C115" s="5" t="s">
        <v>680</v>
      </c>
      <c r="D115" s="5" t="s">
        <v>623</v>
      </c>
      <c r="E115" s="5" t="s">
        <v>195</v>
      </c>
      <c r="F115" s="5">
        <v>1.1000000000000001</v>
      </c>
      <c r="G115" s="5" t="s">
        <v>81</v>
      </c>
      <c r="H115" s="5"/>
      <c r="I115" s="5" t="s">
        <v>133</v>
      </c>
      <c r="J115" s="5">
        <v>0</v>
      </c>
      <c r="K115" s="5"/>
      <c r="L115" s="5">
        <v>0</v>
      </c>
      <c r="M115" s="5">
        <v>0</v>
      </c>
      <c r="N115" s="5" t="s">
        <v>681</v>
      </c>
      <c r="O115" s="5"/>
      <c r="P115" s="5"/>
    </row>
    <row r="116" spans="1:16" ht="85" x14ac:dyDescent="0.2">
      <c r="A116" s="5">
        <v>802148000</v>
      </c>
      <c r="B116" s="5" t="s">
        <v>555</v>
      </c>
      <c r="C116" s="5" t="s">
        <v>556</v>
      </c>
      <c r="D116" s="5" t="s">
        <v>557</v>
      </c>
      <c r="E116" s="5" t="s">
        <v>558</v>
      </c>
      <c r="F116" s="5">
        <v>1.23</v>
      </c>
      <c r="G116" s="5" t="s">
        <v>10</v>
      </c>
      <c r="H116" s="5"/>
      <c r="I116" s="5" t="s">
        <v>139</v>
      </c>
      <c r="J116" s="5">
        <v>0</v>
      </c>
      <c r="K116" s="5"/>
      <c r="L116" s="5">
        <v>0</v>
      </c>
      <c r="M116" s="5">
        <v>0</v>
      </c>
      <c r="N116" s="5"/>
      <c r="O116" s="5">
        <v>1.23</v>
      </c>
      <c r="P116" s="5" t="s">
        <v>76</v>
      </c>
    </row>
    <row r="117" spans="1:16" ht="34" x14ac:dyDescent="0.2">
      <c r="A117" s="5">
        <v>802234000</v>
      </c>
      <c r="B117" s="5" t="s">
        <v>584</v>
      </c>
      <c r="C117" s="5" t="s">
        <v>585</v>
      </c>
      <c r="D117" s="5" t="s">
        <v>584</v>
      </c>
      <c r="E117" s="5" t="s">
        <v>586</v>
      </c>
      <c r="F117" s="5">
        <v>1.1599999999999999</v>
      </c>
      <c r="G117" s="5" t="s">
        <v>10</v>
      </c>
      <c r="H117" s="5"/>
      <c r="I117" s="5" t="s">
        <v>139</v>
      </c>
      <c r="J117" s="5">
        <v>0</v>
      </c>
      <c r="K117" s="5"/>
      <c r="L117" s="5">
        <v>0</v>
      </c>
      <c r="M117" s="5">
        <v>0</v>
      </c>
      <c r="N117" s="5"/>
      <c r="O117" s="5">
        <v>1.1599999999999999</v>
      </c>
      <c r="P117" s="5" t="s">
        <v>76</v>
      </c>
    </row>
    <row r="118" spans="1:16" ht="85" x14ac:dyDescent="0.2">
      <c r="A118" s="5">
        <v>802270000</v>
      </c>
      <c r="B118" s="5" t="s">
        <v>655</v>
      </c>
      <c r="C118" s="5" t="s">
        <v>656</v>
      </c>
      <c r="D118" s="5" t="s">
        <v>603</v>
      </c>
      <c r="E118" s="5" t="s">
        <v>604</v>
      </c>
      <c r="F118" s="5">
        <v>1.22</v>
      </c>
      <c r="G118" s="5" t="s">
        <v>10</v>
      </c>
      <c r="H118" s="5"/>
      <c r="I118" s="5" t="s">
        <v>173</v>
      </c>
      <c r="J118" s="5">
        <v>0</v>
      </c>
      <c r="K118" s="5"/>
      <c r="L118" s="5">
        <v>0</v>
      </c>
      <c r="M118" s="5">
        <v>0</v>
      </c>
      <c r="N118" s="5"/>
      <c r="O118" s="5">
        <v>1.22</v>
      </c>
      <c r="P118" s="5"/>
    </row>
    <row r="119" spans="1:16" ht="187" x14ac:dyDescent="0.2">
      <c r="A119" s="5">
        <v>802271000</v>
      </c>
      <c r="B119" s="5" t="s">
        <v>661</v>
      </c>
      <c r="C119" s="5" t="s">
        <v>662</v>
      </c>
      <c r="D119" s="5" t="s">
        <v>607</v>
      </c>
      <c r="E119" s="5" t="s">
        <v>604</v>
      </c>
      <c r="F119" s="5">
        <v>1.37</v>
      </c>
      <c r="G119" s="5" t="s">
        <v>10</v>
      </c>
      <c r="H119" s="5" t="s">
        <v>1076</v>
      </c>
      <c r="I119" s="5" t="s">
        <v>173</v>
      </c>
      <c r="J119" s="5">
        <v>0</v>
      </c>
      <c r="K119" s="5"/>
      <c r="L119" s="5">
        <v>0</v>
      </c>
      <c r="M119" s="5">
        <v>0</v>
      </c>
      <c r="N119" s="5" t="s">
        <v>608</v>
      </c>
      <c r="O119" s="5">
        <v>12.198</v>
      </c>
      <c r="P119" s="5" t="s">
        <v>79</v>
      </c>
    </row>
    <row r="120" spans="1:16" ht="85" x14ac:dyDescent="0.2">
      <c r="A120" s="5">
        <v>802272000</v>
      </c>
      <c r="B120" s="5" t="s">
        <v>601</v>
      </c>
      <c r="C120" s="5" t="s">
        <v>602</v>
      </c>
      <c r="D120" s="5" t="s">
        <v>603</v>
      </c>
      <c r="E120" s="5" t="s">
        <v>604</v>
      </c>
      <c r="F120" s="5">
        <v>1.21</v>
      </c>
      <c r="G120" s="5" t="s">
        <v>10</v>
      </c>
      <c r="H120" s="5"/>
      <c r="I120" s="5" t="s">
        <v>173</v>
      </c>
      <c r="J120" s="5">
        <v>0</v>
      </c>
      <c r="K120" s="5"/>
      <c r="L120" s="5">
        <v>0</v>
      </c>
      <c r="M120" s="5">
        <v>0</v>
      </c>
      <c r="N120" s="5"/>
      <c r="O120" s="5">
        <v>1.21</v>
      </c>
      <c r="P120" s="5" t="s">
        <v>79</v>
      </c>
    </row>
    <row r="121" spans="1:16" ht="187" x14ac:dyDescent="0.2">
      <c r="A121" s="5">
        <v>802273000</v>
      </c>
      <c r="B121" s="5" t="s">
        <v>605</v>
      </c>
      <c r="C121" s="5" t="s">
        <v>606</v>
      </c>
      <c r="D121" s="5" t="s">
        <v>607</v>
      </c>
      <c r="E121" s="5" t="s">
        <v>604</v>
      </c>
      <c r="F121" s="5">
        <v>1.37</v>
      </c>
      <c r="G121" s="5" t="s">
        <v>10</v>
      </c>
      <c r="H121" s="5"/>
      <c r="I121" s="5" t="s">
        <v>173</v>
      </c>
      <c r="J121" s="5">
        <v>0</v>
      </c>
      <c r="K121" s="5"/>
      <c r="L121" s="5">
        <v>0</v>
      </c>
      <c r="M121" s="5">
        <v>0</v>
      </c>
      <c r="N121" s="5" t="s">
        <v>608</v>
      </c>
      <c r="O121" s="5">
        <v>10.145</v>
      </c>
      <c r="P121" s="5" t="s">
        <v>79</v>
      </c>
    </row>
    <row r="122" spans="1:16" ht="85" x14ac:dyDescent="0.2">
      <c r="A122" s="5">
        <v>901075000</v>
      </c>
      <c r="B122" s="5" t="s">
        <v>936</v>
      </c>
      <c r="C122" s="5" t="s">
        <v>937</v>
      </c>
      <c r="D122" s="5" t="s">
        <v>938</v>
      </c>
      <c r="E122" s="5" t="s">
        <v>195</v>
      </c>
      <c r="F122" s="5">
        <v>1.96</v>
      </c>
      <c r="G122" s="5" t="s">
        <v>10</v>
      </c>
      <c r="H122" s="5"/>
      <c r="I122" s="5" t="s">
        <v>173</v>
      </c>
      <c r="J122" s="5">
        <v>0</v>
      </c>
      <c r="K122" s="5"/>
      <c r="L122" s="5">
        <v>0</v>
      </c>
      <c r="M122" s="5">
        <v>0</v>
      </c>
      <c r="N122" s="5"/>
      <c r="O122" s="5">
        <v>1.96</v>
      </c>
      <c r="P122" s="5" t="s">
        <v>61</v>
      </c>
    </row>
    <row r="123" spans="1:16" ht="85" x14ac:dyDescent="0.2">
      <c r="A123" s="5">
        <v>901187000</v>
      </c>
      <c r="B123" s="5" t="s">
        <v>967</v>
      </c>
      <c r="C123" s="5" t="s">
        <v>664</v>
      </c>
      <c r="D123" s="5" t="s">
        <v>938</v>
      </c>
      <c r="E123" s="5" t="s">
        <v>195</v>
      </c>
      <c r="F123" s="5">
        <v>2.17</v>
      </c>
      <c r="G123" s="5" t="s">
        <v>10</v>
      </c>
      <c r="H123" s="5"/>
      <c r="I123" s="5" t="s">
        <v>173</v>
      </c>
      <c r="J123" s="5">
        <v>0</v>
      </c>
      <c r="K123" s="5"/>
      <c r="L123" s="5">
        <v>0</v>
      </c>
      <c r="M123" s="5">
        <v>0</v>
      </c>
      <c r="N123" s="5"/>
      <c r="O123" s="5">
        <v>2.17</v>
      </c>
      <c r="P123" s="5"/>
    </row>
    <row r="124" spans="1:16" ht="51" x14ac:dyDescent="0.2">
      <c r="A124" s="5">
        <v>901399000</v>
      </c>
      <c r="B124" s="5" t="s">
        <v>1016</v>
      </c>
      <c r="C124" s="5" t="s">
        <v>1017</v>
      </c>
      <c r="D124" s="5" t="s">
        <v>418</v>
      </c>
      <c r="E124" s="5" t="s">
        <v>195</v>
      </c>
      <c r="F124" s="5">
        <v>1.92</v>
      </c>
      <c r="G124" s="5" t="s">
        <v>10</v>
      </c>
      <c r="H124" s="5"/>
      <c r="I124" s="5" t="s">
        <v>139</v>
      </c>
      <c r="J124" s="5">
        <v>0</v>
      </c>
      <c r="K124" s="5"/>
      <c r="L124" s="5">
        <v>0</v>
      </c>
      <c r="M124" s="5">
        <v>0</v>
      </c>
      <c r="N124" s="5"/>
      <c r="O124" s="5">
        <v>1.92</v>
      </c>
      <c r="P124" s="5" t="s">
        <v>61</v>
      </c>
    </row>
    <row r="125" spans="1:16" ht="68" x14ac:dyDescent="0.2">
      <c r="A125" s="5">
        <v>901400000</v>
      </c>
      <c r="B125" s="5" t="s">
        <v>417</v>
      </c>
      <c r="C125" s="5" t="s">
        <v>367</v>
      </c>
      <c r="D125" s="5" t="s">
        <v>418</v>
      </c>
      <c r="E125" s="5" t="s">
        <v>195</v>
      </c>
      <c r="F125" s="5">
        <v>1.92</v>
      </c>
      <c r="G125" s="5" t="s">
        <v>10</v>
      </c>
      <c r="H125" s="5"/>
      <c r="I125" s="5" t="s">
        <v>233</v>
      </c>
      <c r="J125" s="5">
        <v>0</v>
      </c>
      <c r="K125" s="5"/>
      <c r="L125" s="5">
        <v>1</v>
      </c>
      <c r="M125" s="5">
        <v>0</v>
      </c>
      <c r="N125" s="5"/>
      <c r="O125" s="5">
        <v>1.92</v>
      </c>
      <c r="P125" s="5" t="s">
        <v>61</v>
      </c>
    </row>
    <row r="126" spans="1:16" ht="34" x14ac:dyDescent="0.2">
      <c r="A126" s="5">
        <v>902021000</v>
      </c>
      <c r="B126" s="5" t="s">
        <v>927</v>
      </c>
      <c r="C126" s="5" t="s">
        <v>928</v>
      </c>
      <c r="D126" s="5" t="s">
        <v>474</v>
      </c>
      <c r="E126" s="5" t="s">
        <v>195</v>
      </c>
      <c r="F126" s="5">
        <v>1</v>
      </c>
      <c r="G126" s="5" t="s">
        <v>2</v>
      </c>
      <c r="H126" s="5"/>
      <c r="I126" s="5" t="s">
        <v>133</v>
      </c>
      <c r="J126" s="5">
        <v>0</v>
      </c>
      <c r="K126" s="5"/>
      <c r="L126" s="5">
        <v>0</v>
      </c>
      <c r="M126" s="5">
        <v>0</v>
      </c>
      <c r="N126" s="5"/>
      <c r="O126" s="5">
        <v>1</v>
      </c>
      <c r="P126" s="5" t="s">
        <v>70</v>
      </c>
    </row>
    <row r="127" spans="1:16" ht="85" x14ac:dyDescent="0.2">
      <c r="A127" s="5">
        <v>902088000</v>
      </c>
      <c r="B127" s="5" t="s">
        <v>939</v>
      </c>
      <c r="C127" s="5" t="s">
        <v>870</v>
      </c>
      <c r="D127" s="5" t="s">
        <v>457</v>
      </c>
      <c r="E127" s="5" t="s">
        <v>458</v>
      </c>
      <c r="F127" s="5">
        <v>1</v>
      </c>
      <c r="G127" s="5" t="s">
        <v>2</v>
      </c>
      <c r="H127" s="5"/>
      <c r="I127" s="5" t="s">
        <v>173</v>
      </c>
      <c r="J127" s="5">
        <v>0</v>
      </c>
      <c r="K127" s="5"/>
      <c r="L127" s="5">
        <v>0</v>
      </c>
      <c r="M127" s="5">
        <v>0</v>
      </c>
      <c r="N127" s="5"/>
      <c r="O127" s="5">
        <v>1</v>
      </c>
      <c r="P127" s="5" t="s">
        <v>70</v>
      </c>
    </row>
    <row r="128" spans="1:16" ht="85" x14ac:dyDescent="0.2">
      <c r="A128" s="5">
        <v>902102000</v>
      </c>
      <c r="B128" s="5" t="s">
        <v>535</v>
      </c>
      <c r="C128" s="5" t="s">
        <v>536</v>
      </c>
      <c r="D128" s="5" t="s">
        <v>457</v>
      </c>
      <c r="E128" s="5" t="s">
        <v>458</v>
      </c>
      <c r="F128" s="5">
        <v>1.42</v>
      </c>
      <c r="G128" s="5" t="s">
        <v>10</v>
      </c>
      <c r="H128" s="5"/>
      <c r="I128" s="5" t="s">
        <v>173</v>
      </c>
      <c r="J128" s="5">
        <v>0</v>
      </c>
      <c r="K128" s="5"/>
      <c r="L128" s="5">
        <v>0</v>
      </c>
      <c r="M128" s="5">
        <v>0</v>
      </c>
      <c r="N128" s="5"/>
      <c r="O128" s="5">
        <v>1.42</v>
      </c>
      <c r="P128" s="5" t="s">
        <v>69</v>
      </c>
    </row>
    <row r="129" spans="1:16" ht="85" x14ac:dyDescent="0.2">
      <c r="A129" s="5">
        <v>902135000</v>
      </c>
      <c r="B129" s="5" t="s">
        <v>544</v>
      </c>
      <c r="C129" s="5" t="s">
        <v>545</v>
      </c>
      <c r="D129" s="5" t="s">
        <v>474</v>
      </c>
      <c r="E129" s="5" t="s">
        <v>195</v>
      </c>
      <c r="F129" s="5">
        <v>1.03</v>
      </c>
      <c r="G129" s="5" t="s">
        <v>10</v>
      </c>
      <c r="H129" s="5"/>
      <c r="I129" s="5" t="s">
        <v>173</v>
      </c>
      <c r="J129" s="5">
        <v>0</v>
      </c>
      <c r="K129" s="5"/>
      <c r="L129" s="5">
        <v>0</v>
      </c>
      <c r="M129" s="5">
        <v>0</v>
      </c>
      <c r="N129" s="5"/>
      <c r="O129" s="5">
        <v>1.03</v>
      </c>
      <c r="P129" s="5"/>
    </row>
    <row r="130" spans="1:16" ht="85" x14ac:dyDescent="0.2">
      <c r="A130" s="5">
        <v>902308000</v>
      </c>
      <c r="B130" s="5" t="s">
        <v>663</v>
      </c>
      <c r="C130" s="5" t="s">
        <v>664</v>
      </c>
      <c r="D130" s="5" t="s">
        <v>457</v>
      </c>
      <c r="E130" s="5" t="s">
        <v>458</v>
      </c>
      <c r="F130" s="5">
        <v>1.43</v>
      </c>
      <c r="G130" s="5" t="s">
        <v>10</v>
      </c>
      <c r="H130" s="5"/>
      <c r="I130" s="5" t="s">
        <v>173</v>
      </c>
      <c r="J130" s="5">
        <v>0</v>
      </c>
      <c r="K130" s="5"/>
      <c r="L130" s="5">
        <v>0</v>
      </c>
      <c r="M130" s="5">
        <v>0</v>
      </c>
      <c r="N130" s="5"/>
      <c r="O130" s="5">
        <v>1.43</v>
      </c>
      <c r="P130" s="5"/>
    </row>
    <row r="131" spans="1:16" ht="85" x14ac:dyDescent="0.2">
      <c r="A131" s="5">
        <v>902309000</v>
      </c>
      <c r="B131" s="5" t="s">
        <v>455</v>
      </c>
      <c r="C131" s="5" t="s">
        <v>456</v>
      </c>
      <c r="D131" s="5" t="s">
        <v>68</v>
      </c>
      <c r="E131" s="5" t="s">
        <v>458</v>
      </c>
      <c r="F131" s="5">
        <f>1/0.3</f>
        <v>3.3333333333333335</v>
      </c>
      <c r="G131" s="5" t="s">
        <v>36</v>
      </c>
      <c r="H131" s="5"/>
      <c r="I131" s="5" t="s">
        <v>13</v>
      </c>
      <c r="J131" s="5">
        <v>0</v>
      </c>
      <c r="K131" s="5"/>
      <c r="L131" s="5">
        <v>0</v>
      </c>
      <c r="M131" s="5">
        <v>0</v>
      </c>
      <c r="N131" s="5"/>
      <c r="O131" s="5">
        <v>1</v>
      </c>
      <c r="P131" s="5" t="s">
        <v>69</v>
      </c>
    </row>
    <row r="132" spans="1:16" ht="85" x14ac:dyDescent="0.2">
      <c r="A132" s="5">
        <v>902356000</v>
      </c>
      <c r="B132" s="5" t="s">
        <v>619</v>
      </c>
      <c r="C132" s="5" t="s">
        <v>620</v>
      </c>
      <c r="D132" s="5" t="s">
        <v>457</v>
      </c>
      <c r="E132" s="5" t="s">
        <v>458</v>
      </c>
      <c r="F132" s="5">
        <v>1.05</v>
      </c>
      <c r="G132" s="5" t="s">
        <v>10</v>
      </c>
      <c r="H132" s="5"/>
      <c r="I132" s="5" t="s">
        <v>173</v>
      </c>
      <c r="J132" s="5">
        <v>0</v>
      </c>
      <c r="K132" s="5"/>
      <c r="L132" s="5">
        <v>0</v>
      </c>
      <c r="M132" s="5">
        <v>0</v>
      </c>
      <c r="N132" s="5"/>
      <c r="O132" s="5">
        <v>1.05</v>
      </c>
      <c r="P132" s="5" t="s">
        <v>80</v>
      </c>
    </row>
    <row r="133" spans="1:16" ht="85" x14ac:dyDescent="0.2">
      <c r="A133" s="5">
        <v>902357000</v>
      </c>
      <c r="B133" s="5" t="s">
        <v>802</v>
      </c>
      <c r="C133" s="5" t="s">
        <v>803</v>
      </c>
      <c r="D133" s="5" t="s">
        <v>457</v>
      </c>
      <c r="E133" s="5" t="s">
        <v>458</v>
      </c>
      <c r="F133" s="5">
        <v>1.41</v>
      </c>
      <c r="G133" s="5" t="s">
        <v>10</v>
      </c>
      <c r="H133" s="5"/>
      <c r="I133" s="5" t="s">
        <v>173</v>
      </c>
      <c r="J133" s="5">
        <v>0</v>
      </c>
      <c r="K133" s="5"/>
      <c r="L133" s="5">
        <v>0</v>
      </c>
      <c r="M133" s="5">
        <v>0</v>
      </c>
      <c r="N133" s="5"/>
      <c r="O133" s="5">
        <v>1.41</v>
      </c>
      <c r="P133" s="5"/>
    </row>
    <row r="134" spans="1:16" ht="85" x14ac:dyDescent="0.2">
      <c r="A134" s="5">
        <v>1001106000</v>
      </c>
      <c r="B134" s="5" t="s">
        <v>942</v>
      </c>
      <c r="C134" s="5" t="s">
        <v>886</v>
      </c>
      <c r="D134" s="5" t="s">
        <v>333</v>
      </c>
      <c r="E134" s="5" t="s">
        <v>943</v>
      </c>
      <c r="F134" s="5">
        <v>2</v>
      </c>
      <c r="G134" s="5" t="s">
        <v>94</v>
      </c>
      <c r="H134" s="5"/>
      <c r="I134" s="5" t="s">
        <v>173</v>
      </c>
      <c r="J134" s="5">
        <v>1</v>
      </c>
      <c r="K134" s="5"/>
      <c r="L134" s="5">
        <v>0</v>
      </c>
      <c r="M134" s="5">
        <v>0</v>
      </c>
      <c r="N134" s="5" t="s">
        <v>944</v>
      </c>
      <c r="O134" s="5">
        <v>2</v>
      </c>
      <c r="P134" s="5" t="s">
        <v>58</v>
      </c>
    </row>
    <row r="135" spans="1:16" ht="85" x14ac:dyDescent="0.2">
      <c r="A135" s="5">
        <v>1001107000</v>
      </c>
      <c r="B135" s="5" t="s">
        <v>945</v>
      </c>
      <c r="C135" s="5" t="s">
        <v>906</v>
      </c>
      <c r="D135" s="5" t="s">
        <v>333</v>
      </c>
      <c r="E135" s="5" t="s">
        <v>943</v>
      </c>
      <c r="F135" s="5">
        <v>1.35</v>
      </c>
      <c r="G135" s="5" t="s">
        <v>95</v>
      </c>
      <c r="H135" s="5"/>
      <c r="I135" s="5" t="s">
        <v>173</v>
      </c>
      <c r="J135" s="5">
        <v>1</v>
      </c>
      <c r="K135" s="5"/>
      <c r="L135" s="5">
        <v>0</v>
      </c>
      <c r="M135" s="5">
        <v>0</v>
      </c>
      <c r="N135" s="5"/>
      <c r="O135" s="5">
        <v>1.35</v>
      </c>
      <c r="P135" s="5" t="s">
        <v>58</v>
      </c>
    </row>
    <row r="136" spans="1:16" ht="51" x14ac:dyDescent="0.2">
      <c r="A136" s="5">
        <v>1001108000</v>
      </c>
      <c r="B136" s="5" t="s">
        <v>332</v>
      </c>
      <c r="C136" s="5" t="s">
        <v>302</v>
      </c>
      <c r="D136" s="5" t="s">
        <v>333</v>
      </c>
      <c r="E136" s="5" t="s">
        <v>334</v>
      </c>
      <c r="F136" s="5">
        <v>1</v>
      </c>
      <c r="G136" s="5" t="s">
        <v>2</v>
      </c>
      <c r="H136" s="5" t="s">
        <v>1112</v>
      </c>
      <c r="I136" s="5" t="s">
        <v>233</v>
      </c>
      <c r="J136" s="5">
        <v>1</v>
      </c>
      <c r="K136" s="5"/>
      <c r="L136" s="5">
        <v>1</v>
      </c>
      <c r="M136" s="5">
        <v>0</v>
      </c>
      <c r="N136" s="5"/>
      <c r="O136" s="5"/>
      <c r="P136" s="5"/>
    </row>
    <row r="137" spans="1:16" ht="51" x14ac:dyDescent="0.2">
      <c r="A137" s="5">
        <v>1001240000</v>
      </c>
      <c r="B137" s="5" t="s">
        <v>987</v>
      </c>
      <c r="C137" s="5" t="s">
        <v>906</v>
      </c>
      <c r="D137" s="5" t="s">
        <v>988</v>
      </c>
      <c r="E137" s="5" t="s">
        <v>989</v>
      </c>
      <c r="F137" s="5">
        <v>1.37</v>
      </c>
      <c r="G137" s="5" t="s">
        <v>10</v>
      </c>
      <c r="H137" s="5"/>
      <c r="I137" s="5" t="s">
        <v>139</v>
      </c>
      <c r="J137" s="5">
        <v>0</v>
      </c>
      <c r="K137" s="5"/>
      <c r="L137" s="5">
        <v>0</v>
      </c>
      <c r="M137" s="5">
        <v>0</v>
      </c>
      <c r="N137" s="5"/>
      <c r="O137" s="5">
        <v>1.37</v>
      </c>
      <c r="P137" s="5"/>
    </row>
    <row r="138" spans="1:16" ht="68" x14ac:dyDescent="0.2">
      <c r="A138" s="5">
        <v>1001241000</v>
      </c>
      <c r="B138" s="5" t="s">
        <v>400</v>
      </c>
      <c r="C138" s="5" t="s">
        <v>367</v>
      </c>
      <c r="D138" s="5" t="s">
        <v>401</v>
      </c>
      <c r="E138" s="5" t="s">
        <v>402</v>
      </c>
      <c r="F138" s="5">
        <v>1</v>
      </c>
      <c r="G138" s="5" t="s">
        <v>2</v>
      </c>
      <c r="H138" s="5"/>
      <c r="I138" s="5" t="s">
        <v>139</v>
      </c>
      <c r="J138" s="5">
        <v>0</v>
      </c>
      <c r="K138" s="5"/>
      <c r="L138" s="5">
        <v>0</v>
      </c>
      <c r="M138" s="5">
        <v>0</v>
      </c>
      <c r="N138" s="5"/>
      <c r="O138" s="5">
        <v>1</v>
      </c>
      <c r="P138" s="5"/>
    </row>
    <row r="139" spans="1:16" ht="51" x14ac:dyDescent="0.2">
      <c r="A139" s="5">
        <v>1001242000</v>
      </c>
      <c r="B139" s="5" t="s">
        <v>990</v>
      </c>
      <c r="C139" s="5" t="s">
        <v>898</v>
      </c>
      <c r="D139" s="5" t="s">
        <v>988</v>
      </c>
      <c r="E139" s="5" t="s">
        <v>989</v>
      </c>
      <c r="F139" s="5">
        <v>1</v>
      </c>
      <c r="G139" s="5" t="s">
        <v>2</v>
      </c>
      <c r="H139" s="5"/>
      <c r="I139" s="5" t="s">
        <v>226</v>
      </c>
      <c r="J139" s="5">
        <v>0</v>
      </c>
      <c r="K139" s="5"/>
      <c r="L139" s="5">
        <v>0</v>
      </c>
      <c r="M139" s="5">
        <v>0</v>
      </c>
      <c r="N139" s="5"/>
      <c r="O139" s="5">
        <v>1</v>
      </c>
      <c r="P139" s="5" t="s">
        <v>99</v>
      </c>
    </row>
    <row r="140" spans="1:16" ht="85" x14ac:dyDescent="0.2">
      <c r="A140" s="5">
        <v>1001369000</v>
      </c>
      <c r="B140" s="5" t="s">
        <v>1014</v>
      </c>
      <c r="C140" s="5" t="s">
        <v>906</v>
      </c>
      <c r="D140" s="5" t="s">
        <v>1015</v>
      </c>
      <c r="E140" s="5" t="s">
        <v>195</v>
      </c>
      <c r="F140" s="5">
        <v>1.35</v>
      </c>
      <c r="G140" s="5" t="s">
        <v>10</v>
      </c>
      <c r="H140" s="5"/>
      <c r="I140" s="5" t="s">
        <v>173</v>
      </c>
      <c r="J140" s="5">
        <v>0</v>
      </c>
      <c r="K140" s="5"/>
      <c r="L140" s="5">
        <v>0</v>
      </c>
      <c r="M140" s="5">
        <v>0</v>
      </c>
      <c r="N140" s="5"/>
      <c r="O140" s="5">
        <v>1.35</v>
      </c>
      <c r="P140" s="5" t="s">
        <v>58</v>
      </c>
    </row>
    <row r="141" spans="1:16" ht="85" x14ac:dyDescent="0.2">
      <c r="A141" s="5">
        <v>1001370000</v>
      </c>
      <c r="B141" s="5" t="s">
        <v>415</v>
      </c>
      <c r="C141" s="5" t="s">
        <v>367</v>
      </c>
      <c r="D141" s="5" t="s">
        <v>416</v>
      </c>
      <c r="E141" s="5" t="s">
        <v>372</v>
      </c>
      <c r="F141" s="5">
        <v>1</v>
      </c>
      <c r="G141" s="5" t="s">
        <v>2</v>
      </c>
      <c r="H141" s="5"/>
      <c r="I141" s="5" t="s">
        <v>139</v>
      </c>
      <c r="J141" s="5">
        <v>0</v>
      </c>
      <c r="K141" s="5"/>
      <c r="L141" s="5">
        <v>0</v>
      </c>
      <c r="M141" s="5">
        <v>0</v>
      </c>
      <c r="N141" s="5"/>
      <c r="O141" s="5">
        <v>2</v>
      </c>
      <c r="P141" s="5" t="s">
        <v>58</v>
      </c>
    </row>
    <row r="142" spans="1:16" ht="85" x14ac:dyDescent="0.2">
      <c r="A142" s="5">
        <v>1002197000</v>
      </c>
      <c r="B142" s="5" t="s">
        <v>973</v>
      </c>
      <c r="C142" s="5" t="s">
        <v>974</v>
      </c>
      <c r="D142" s="5" t="s">
        <v>333</v>
      </c>
      <c r="E142" s="5" t="s">
        <v>943</v>
      </c>
      <c r="F142" s="5">
        <v>1.08</v>
      </c>
      <c r="G142" s="5" t="s">
        <v>10</v>
      </c>
      <c r="H142" s="5"/>
      <c r="I142" s="5" t="s">
        <v>173</v>
      </c>
      <c r="J142" s="5">
        <v>1</v>
      </c>
      <c r="K142" s="5"/>
      <c r="L142" s="5">
        <v>0</v>
      </c>
      <c r="M142" s="5">
        <v>0</v>
      </c>
      <c r="N142" s="5" t="s">
        <v>975</v>
      </c>
      <c r="O142" s="5">
        <v>1.08</v>
      </c>
      <c r="P142" s="5" t="s">
        <v>58</v>
      </c>
    </row>
    <row r="143" spans="1:16" ht="85" x14ac:dyDescent="0.2">
      <c r="A143" s="5">
        <v>1002199000</v>
      </c>
      <c r="B143" s="5" t="s">
        <v>976</v>
      </c>
      <c r="C143" s="5" t="s">
        <v>906</v>
      </c>
      <c r="D143" s="5" t="s">
        <v>899</v>
      </c>
      <c r="E143" s="5" t="s">
        <v>195</v>
      </c>
      <c r="F143" s="5">
        <v>1.89</v>
      </c>
      <c r="G143" s="5" t="s">
        <v>10</v>
      </c>
      <c r="H143" s="5"/>
      <c r="I143" s="5" t="s">
        <v>173</v>
      </c>
      <c r="J143" s="5">
        <v>0</v>
      </c>
      <c r="K143" s="5"/>
      <c r="L143" s="5">
        <v>0</v>
      </c>
      <c r="M143" s="5">
        <v>0</v>
      </c>
      <c r="N143" s="5"/>
      <c r="O143" s="5">
        <v>1.89</v>
      </c>
      <c r="P143" s="5"/>
    </row>
    <row r="144" spans="1:16" ht="85" x14ac:dyDescent="0.2">
      <c r="A144" s="5">
        <v>1002200000</v>
      </c>
      <c r="B144" s="5" t="s">
        <v>393</v>
      </c>
      <c r="C144" s="5" t="s">
        <v>367</v>
      </c>
      <c r="D144" s="5" t="s">
        <v>394</v>
      </c>
      <c r="E144" s="5" t="s">
        <v>372</v>
      </c>
      <c r="F144" s="5">
        <v>1</v>
      </c>
      <c r="G144" s="5" t="s">
        <v>2</v>
      </c>
      <c r="H144" s="5"/>
      <c r="I144" s="5" t="s">
        <v>139</v>
      </c>
      <c r="J144" s="5">
        <v>0</v>
      </c>
      <c r="K144" s="5"/>
      <c r="L144" s="5">
        <v>0</v>
      </c>
      <c r="M144" s="5">
        <v>0</v>
      </c>
      <c r="N144" s="5"/>
      <c r="O144" s="5">
        <v>1</v>
      </c>
      <c r="P144" s="5"/>
    </row>
    <row r="145" spans="1:16" ht="85" x14ac:dyDescent="0.2">
      <c r="A145" s="5">
        <v>1002201000</v>
      </c>
      <c r="B145" s="5" t="s">
        <v>897</v>
      </c>
      <c r="C145" s="5" t="s">
        <v>898</v>
      </c>
      <c r="D145" s="5" t="s">
        <v>899</v>
      </c>
      <c r="E145" s="5" t="s">
        <v>195</v>
      </c>
      <c r="F145" s="5">
        <v>1</v>
      </c>
      <c r="G145" s="5" t="s">
        <v>2</v>
      </c>
      <c r="H145" s="5"/>
      <c r="I145" s="5" t="s">
        <v>173</v>
      </c>
      <c r="J145" s="5">
        <v>0</v>
      </c>
      <c r="K145" s="5"/>
      <c r="L145" s="5">
        <v>0</v>
      </c>
      <c r="M145" s="5">
        <v>0</v>
      </c>
      <c r="N145" s="5"/>
      <c r="O145" s="5">
        <v>1</v>
      </c>
      <c r="P145" s="5" t="s">
        <v>58</v>
      </c>
    </row>
    <row r="146" spans="1:16" ht="85" x14ac:dyDescent="0.2">
      <c r="A146" s="5">
        <v>1002206000</v>
      </c>
      <c r="B146" s="5" t="s">
        <v>977</v>
      </c>
      <c r="C146" s="5" t="s">
        <v>906</v>
      </c>
      <c r="D146" s="5" t="s">
        <v>899</v>
      </c>
      <c r="E146" s="5" t="s">
        <v>195</v>
      </c>
      <c r="F146" s="5">
        <v>1.2</v>
      </c>
      <c r="G146" s="5" t="s">
        <v>10</v>
      </c>
      <c r="H146" s="5"/>
      <c r="I146" s="5" t="s">
        <v>173</v>
      </c>
      <c r="J146" s="5">
        <v>0</v>
      </c>
      <c r="K146" s="5"/>
      <c r="L146" s="5">
        <v>0</v>
      </c>
      <c r="M146" s="5">
        <v>0</v>
      </c>
      <c r="N146" s="5"/>
      <c r="O146" s="5">
        <v>1.2</v>
      </c>
      <c r="P146" s="5" t="s">
        <v>58</v>
      </c>
    </row>
    <row r="147" spans="1:16" ht="85" x14ac:dyDescent="0.2">
      <c r="A147" s="5">
        <v>1002207000</v>
      </c>
      <c r="B147" s="5" t="s">
        <v>395</v>
      </c>
      <c r="C147" s="5" t="s">
        <v>367</v>
      </c>
      <c r="D147" s="5" t="s">
        <v>396</v>
      </c>
      <c r="E147" s="5" t="s">
        <v>372</v>
      </c>
      <c r="F147" s="5">
        <v>1</v>
      </c>
      <c r="G147" s="5" t="s">
        <v>2</v>
      </c>
      <c r="H147" s="5"/>
      <c r="I147" s="5" t="s">
        <v>173</v>
      </c>
      <c r="J147" s="5">
        <v>0</v>
      </c>
      <c r="K147" s="5"/>
      <c r="L147" s="5">
        <v>0</v>
      </c>
      <c r="M147" s="5">
        <v>0</v>
      </c>
      <c r="N147" s="5"/>
      <c r="O147" s="5">
        <v>3.25</v>
      </c>
      <c r="P147" s="5" t="s">
        <v>58</v>
      </c>
    </row>
    <row r="148" spans="1:16" ht="51" x14ac:dyDescent="0.2">
      <c r="A148" s="5">
        <v>1003180000</v>
      </c>
      <c r="B148" s="5" t="s">
        <v>964</v>
      </c>
      <c r="C148" s="5" t="s">
        <v>664</v>
      </c>
      <c r="D148" s="5" t="s">
        <v>965</v>
      </c>
      <c r="E148" s="5" t="s">
        <v>195</v>
      </c>
      <c r="F148" s="5">
        <v>2</v>
      </c>
      <c r="G148" s="5" t="s">
        <v>10</v>
      </c>
      <c r="H148" s="5"/>
      <c r="I148" s="5" t="s">
        <v>139</v>
      </c>
      <c r="J148" s="5">
        <v>0</v>
      </c>
      <c r="K148" s="5"/>
      <c r="L148" s="5">
        <v>0</v>
      </c>
      <c r="M148" s="5">
        <v>0</v>
      </c>
      <c r="N148" s="5"/>
      <c r="O148" s="5">
        <v>2</v>
      </c>
      <c r="P148" s="5" t="s">
        <v>58</v>
      </c>
    </row>
    <row r="149" spans="1:16" ht="85" x14ac:dyDescent="0.2">
      <c r="A149" s="5">
        <v>1003181000</v>
      </c>
      <c r="B149" s="5" t="s">
        <v>391</v>
      </c>
      <c r="C149" s="5" t="s">
        <v>367</v>
      </c>
      <c r="D149" s="5" t="s">
        <v>392</v>
      </c>
      <c r="E149" s="5" t="s">
        <v>372</v>
      </c>
      <c r="F149" s="5">
        <v>1</v>
      </c>
      <c r="G149" s="5" t="s">
        <v>2</v>
      </c>
      <c r="H149" s="5"/>
      <c r="I149" s="5" t="s">
        <v>139</v>
      </c>
      <c r="J149" s="5">
        <v>0</v>
      </c>
      <c r="K149" s="5"/>
      <c r="L149" s="5">
        <v>0</v>
      </c>
      <c r="M149" s="5">
        <v>0</v>
      </c>
      <c r="N149" s="5"/>
      <c r="O149" s="5">
        <v>2.25</v>
      </c>
      <c r="P149" s="5" t="s">
        <v>58</v>
      </c>
    </row>
    <row r="150" spans="1:16" ht="85" x14ac:dyDescent="0.2">
      <c r="A150" s="5">
        <v>1003307000</v>
      </c>
      <c r="B150" s="5" t="s">
        <v>1008</v>
      </c>
      <c r="C150" s="5" t="s">
        <v>906</v>
      </c>
      <c r="D150" s="5" t="s">
        <v>965</v>
      </c>
      <c r="E150" s="5" t="s">
        <v>195</v>
      </c>
      <c r="F150" s="5">
        <v>2</v>
      </c>
      <c r="G150" s="5" t="s">
        <v>96</v>
      </c>
      <c r="H150" s="5"/>
      <c r="I150" s="5" t="s">
        <v>173</v>
      </c>
      <c r="J150" s="5">
        <v>0</v>
      </c>
      <c r="K150" s="5"/>
      <c r="L150" s="5">
        <v>0</v>
      </c>
      <c r="M150" s="5">
        <v>0</v>
      </c>
      <c r="N150" s="5"/>
      <c r="O150" s="5"/>
      <c r="P150" s="5"/>
    </row>
    <row r="151" spans="1:16" ht="68" x14ac:dyDescent="0.2">
      <c r="A151" s="5">
        <v>1100007000</v>
      </c>
      <c r="B151" s="5" t="s">
        <v>918</v>
      </c>
      <c r="C151" s="5" t="s">
        <v>919</v>
      </c>
      <c r="D151" s="5" t="s">
        <v>829</v>
      </c>
      <c r="E151" s="5" t="s">
        <v>195</v>
      </c>
      <c r="F151" s="5">
        <v>1.1100000000000001</v>
      </c>
      <c r="G151" s="5" t="s">
        <v>27</v>
      </c>
      <c r="H151" s="5"/>
      <c r="I151" s="5" t="s">
        <v>139</v>
      </c>
      <c r="J151" s="5">
        <v>0</v>
      </c>
      <c r="K151" s="5"/>
      <c r="L151" s="5">
        <v>0</v>
      </c>
      <c r="M151" s="5">
        <v>0</v>
      </c>
      <c r="N151" s="5"/>
      <c r="O151" s="5">
        <v>1.1100000000000001</v>
      </c>
      <c r="P151" s="5"/>
    </row>
    <row r="152" spans="1:16" ht="51" x14ac:dyDescent="0.2">
      <c r="A152" s="5">
        <v>1100008000</v>
      </c>
      <c r="B152" s="5" t="s">
        <v>877</v>
      </c>
      <c r="C152" s="5" t="s">
        <v>878</v>
      </c>
      <c r="D152" s="5" t="s">
        <v>829</v>
      </c>
      <c r="E152" s="5" t="s">
        <v>195</v>
      </c>
      <c r="F152" s="5">
        <v>1.3</v>
      </c>
      <c r="G152" s="5" t="s">
        <v>36</v>
      </c>
      <c r="H152" s="5"/>
      <c r="I152" s="5" t="s">
        <v>226</v>
      </c>
      <c r="J152" s="5">
        <v>0</v>
      </c>
      <c r="K152" s="5"/>
      <c r="L152" s="5">
        <v>0</v>
      </c>
      <c r="M152" s="5">
        <v>0</v>
      </c>
      <c r="N152" s="5"/>
      <c r="O152" s="5">
        <v>1.3</v>
      </c>
      <c r="P152" s="5" t="s">
        <v>17</v>
      </c>
    </row>
    <row r="153" spans="1:16" ht="51" x14ac:dyDescent="0.2">
      <c r="A153" s="5">
        <v>1100009000</v>
      </c>
      <c r="B153" s="5" t="s">
        <v>827</v>
      </c>
      <c r="C153" s="5" t="s">
        <v>828</v>
      </c>
      <c r="D153" s="5" t="s">
        <v>829</v>
      </c>
      <c r="E153" s="5" t="s">
        <v>195</v>
      </c>
      <c r="F153" s="5">
        <v>6.15</v>
      </c>
      <c r="G153" s="5" t="s">
        <v>10</v>
      </c>
      <c r="H153" s="5"/>
      <c r="I153" s="5" t="s">
        <v>233</v>
      </c>
      <c r="J153" s="5">
        <v>0</v>
      </c>
      <c r="K153" s="5"/>
      <c r="L153" s="5">
        <v>1</v>
      </c>
      <c r="M153" s="5">
        <v>0</v>
      </c>
      <c r="N153" s="5"/>
      <c r="O153" s="5">
        <v>6.15</v>
      </c>
      <c r="P153" s="5" t="s">
        <v>17</v>
      </c>
    </row>
    <row r="154" spans="1:16" ht="119" x14ac:dyDescent="0.2">
      <c r="A154" s="5">
        <v>1100010000</v>
      </c>
      <c r="B154" s="5" t="s">
        <v>374</v>
      </c>
      <c r="C154" s="5" t="s">
        <v>367</v>
      </c>
      <c r="D154" s="5" t="s">
        <v>375</v>
      </c>
      <c r="E154" s="5" t="s">
        <v>376</v>
      </c>
      <c r="F154" s="5">
        <v>1</v>
      </c>
      <c r="G154" s="5" t="s">
        <v>2</v>
      </c>
      <c r="H154" s="5"/>
      <c r="I154" s="5" t="s">
        <v>139</v>
      </c>
      <c r="J154" s="5">
        <v>0</v>
      </c>
      <c r="K154" s="5"/>
      <c r="L154" s="5">
        <v>0</v>
      </c>
      <c r="M154" s="5">
        <v>0</v>
      </c>
      <c r="N154" s="5"/>
      <c r="O154" s="5">
        <v>1.5</v>
      </c>
      <c r="P154" s="5" t="s">
        <v>17</v>
      </c>
    </row>
    <row r="155" spans="1:16" ht="51" x14ac:dyDescent="0.2">
      <c r="A155" s="5">
        <v>1100011000</v>
      </c>
      <c r="B155" s="5" t="s">
        <v>920</v>
      </c>
      <c r="C155" s="5" t="s">
        <v>921</v>
      </c>
      <c r="D155" s="5" t="s">
        <v>829</v>
      </c>
      <c r="E155" s="5" t="s">
        <v>195</v>
      </c>
      <c r="F155" s="5">
        <v>1.4</v>
      </c>
      <c r="G155" s="5" t="s">
        <v>10</v>
      </c>
      <c r="H155" s="5"/>
      <c r="I155" s="5" t="s">
        <v>233</v>
      </c>
      <c r="J155" s="5">
        <v>0</v>
      </c>
      <c r="K155" s="5"/>
      <c r="L155" s="5">
        <v>1</v>
      </c>
      <c r="M155" s="5">
        <v>0</v>
      </c>
      <c r="N155" s="5"/>
      <c r="O155" s="5">
        <v>1.4</v>
      </c>
      <c r="P155" s="5" t="s">
        <v>17</v>
      </c>
    </row>
    <row r="156" spans="1:16" ht="85" x14ac:dyDescent="0.2">
      <c r="A156" s="5">
        <v>1100129000</v>
      </c>
      <c r="B156" s="5" t="s">
        <v>948</v>
      </c>
      <c r="C156" s="5" t="s">
        <v>949</v>
      </c>
      <c r="D156" s="5" t="s">
        <v>29</v>
      </c>
      <c r="E156" s="5" t="s">
        <v>195</v>
      </c>
      <c r="F156" s="5">
        <v>1</v>
      </c>
      <c r="G156" s="5" t="s">
        <v>1085</v>
      </c>
      <c r="H156" s="5"/>
      <c r="I156" s="5" t="s">
        <v>173</v>
      </c>
      <c r="J156" s="5">
        <v>0</v>
      </c>
      <c r="K156" s="5"/>
      <c r="L156" s="5">
        <v>0</v>
      </c>
      <c r="M156" s="5">
        <v>0</v>
      </c>
      <c r="N156" s="5"/>
      <c r="O156" s="5"/>
      <c r="P156" s="5"/>
    </row>
    <row r="157" spans="1:16" ht="102" x14ac:dyDescent="0.2">
      <c r="A157" s="5">
        <v>1100210000</v>
      </c>
      <c r="B157" s="5" t="s">
        <v>980</v>
      </c>
      <c r="C157" s="5" t="s">
        <v>981</v>
      </c>
      <c r="D157" s="5" t="s">
        <v>902</v>
      </c>
      <c r="E157" s="5" t="s">
        <v>957</v>
      </c>
      <c r="F157" s="5">
        <v>1</v>
      </c>
      <c r="G157" s="5" t="s">
        <v>1085</v>
      </c>
      <c r="H157" s="5"/>
      <c r="I157" s="5" t="s">
        <v>173</v>
      </c>
      <c r="J157" s="5">
        <v>1</v>
      </c>
      <c r="K157" s="5"/>
      <c r="L157" s="5">
        <v>0</v>
      </c>
      <c r="M157" s="5">
        <v>0</v>
      </c>
      <c r="N157" s="5" t="s">
        <v>982</v>
      </c>
      <c r="O157" s="5"/>
      <c r="P157" s="5"/>
    </row>
    <row r="158" spans="1:16" ht="68" x14ac:dyDescent="0.2">
      <c r="A158" s="5">
        <v>1100266000</v>
      </c>
      <c r="B158" s="5" t="s">
        <v>995</v>
      </c>
      <c r="C158" s="5" t="s">
        <v>996</v>
      </c>
      <c r="D158" s="5" t="s">
        <v>407</v>
      </c>
      <c r="E158" s="5" t="s">
        <v>195</v>
      </c>
      <c r="F158" s="5">
        <v>1.1100000000000001</v>
      </c>
      <c r="G158" s="5" t="s">
        <v>10</v>
      </c>
      <c r="H158" s="5"/>
      <c r="I158" s="5" t="s">
        <v>139</v>
      </c>
      <c r="J158" s="5">
        <v>0</v>
      </c>
      <c r="K158" s="5"/>
      <c r="L158" s="5">
        <v>0</v>
      </c>
      <c r="M158" s="5">
        <v>0</v>
      </c>
      <c r="N158" s="5"/>
      <c r="O158" s="5">
        <v>1.1100000000000001</v>
      </c>
      <c r="P158" s="5"/>
    </row>
    <row r="159" spans="1:16" ht="51" x14ac:dyDescent="0.2">
      <c r="A159" s="5">
        <v>1100267000</v>
      </c>
      <c r="B159" s="5" t="s">
        <v>859</v>
      </c>
      <c r="C159" s="5" t="s">
        <v>860</v>
      </c>
      <c r="D159" s="5" t="s">
        <v>407</v>
      </c>
      <c r="E159" s="5" t="s">
        <v>195</v>
      </c>
      <c r="F159" s="5">
        <v>5</v>
      </c>
      <c r="G159" s="5" t="s">
        <v>10</v>
      </c>
      <c r="H159" s="5"/>
      <c r="I159" s="5" t="s">
        <v>233</v>
      </c>
      <c r="J159" s="5">
        <v>0</v>
      </c>
      <c r="K159" s="5"/>
      <c r="L159" s="5">
        <v>1</v>
      </c>
      <c r="M159" s="5">
        <v>0</v>
      </c>
      <c r="N159" s="5"/>
      <c r="O159" s="5">
        <v>5</v>
      </c>
      <c r="P159" s="5" t="s">
        <v>43</v>
      </c>
    </row>
    <row r="160" spans="1:16" ht="68" x14ac:dyDescent="0.2">
      <c r="A160" s="5">
        <v>1100268000</v>
      </c>
      <c r="B160" s="5" t="s">
        <v>406</v>
      </c>
      <c r="C160" s="5" t="s">
        <v>367</v>
      </c>
      <c r="D160" s="5" t="s">
        <v>407</v>
      </c>
      <c r="E160" s="5" t="s">
        <v>195</v>
      </c>
      <c r="F160" s="5">
        <v>1.5</v>
      </c>
      <c r="G160" s="5" t="s">
        <v>59</v>
      </c>
      <c r="H160" s="5"/>
      <c r="I160" s="5" t="s">
        <v>233</v>
      </c>
      <c r="J160" s="5">
        <v>0</v>
      </c>
      <c r="K160" s="5"/>
      <c r="L160" s="5">
        <v>1</v>
      </c>
      <c r="M160" s="5">
        <v>0</v>
      </c>
      <c r="N160" s="5"/>
      <c r="O160" s="5">
        <v>1.5</v>
      </c>
      <c r="P160" s="5" t="s">
        <v>43</v>
      </c>
    </row>
    <row r="161" spans="1:16" ht="51" x14ac:dyDescent="0.2">
      <c r="A161" s="5">
        <v>1100310000</v>
      </c>
      <c r="B161" s="5" t="s">
        <v>908</v>
      </c>
      <c r="C161" s="5" t="s">
        <v>906</v>
      </c>
      <c r="D161" s="5" t="s">
        <v>909</v>
      </c>
      <c r="E161" s="5" t="s">
        <v>195</v>
      </c>
      <c r="F161" s="5">
        <v>1</v>
      </c>
      <c r="G161" s="5" t="s">
        <v>1085</v>
      </c>
      <c r="H161" s="5"/>
      <c r="I161" s="5" t="s">
        <v>139</v>
      </c>
      <c r="J161" s="5">
        <v>0</v>
      </c>
      <c r="K161" s="5"/>
      <c r="L161" s="5">
        <v>0</v>
      </c>
      <c r="M161" s="5">
        <v>0</v>
      </c>
      <c r="N161" s="5"/>
      <c r="O161" s="5"/>
      <c r="P161" s="5"/>
    </row>
    <row r="162" spans="1:16" ht="68" x14ac:dyDescent="0.2">
      <c r="A162" s="5">
        <v>1201090000</v>
      </c>
      <c r="B162" s="5" t="s">
        <v>940</v>
      </c>
      <c r="C162" s="5" t="s">
        <v>941</v>
      </c>
      <c r="D162" s="5" t="s">
        <v>384</v>
      </c>
      <c r="E162" s="5" t="s">
        <v>195</v>
      </c>
      <c r="F162" s="5">
        <v>1.0900000000000001</v>
      </c>
      <c r="G162" s="5" t="s">
        <v>10</v>
      </c>
      <c r="H162" s="5"/>
      <c r="I162" s="5" t="s">
        <v>139</v>
      </c>
      <c r="J162" s="5">
        <v>0</v>
      </c>
      <c r="K162" s="5"/>
      <c r="L162" s="5">
        <v>0</v>
      </c>
      <c r="M162" s="5">
        <v>0</v>
      </c>
      <c r="N162" s="5"/>
      <c r="O162" s="5">
        <v>1.0900000000000001</v>
      </c>
      <c r="P162" s="5" t="s">
        <v>31</v>
      </c>
    </row>
    <row r="163" spans="1:16" ht="68" x14ac:dyDescent="0.2">
      <c r="A163" s="5">
        <v>1201091000</v>
      </c>
      <c r="B163" s="5" t="s">
        <v>383</v>
      </c>
      <c r="C163" s="5" t="s">
        <v>367</v>
      </c>
      <c r="D163" s="5" t="s">
        <v>384</v>
      </c>
      <c r="E163" s="5" t="s">
        <v>195</v>
      </c>
      <c r="F163" s="5">
        <v>1.3</v>
      </c>
      <c r="G163" s="5" t="s">
        <v>57</v>
      </c>
      <c r="H163" s="5"/>
      <c r="I163" s="5" t="s">
        <v>233</v>
      </c>
      <c r="J163" s="5">
        <v>0</v>
      </c>
      <c r="K163" s="5"/>
      <c r="L163" s="5">
        <v>1</v>
      </c>
      <c r="M163" s="5">
        <v>0</v>
      </c>
      <c r="N163" s="5"/>
      <c r="O163" s="5">
        <v>1.3</v>
      </c>
      <c r="P163" s="5" t="s">
        <v>56</v>
      </c>
    </row>
    <row r="164" spans="1:16" ht="68" x14ac:dyDescent="0.2">
      <c r="A164" s="5">
        <v>1202012000</v>
      </c>
      <c r="B164" s="5" t="s">
        <v>922</v>
      </c>
      <c r="C164" s="5" t="s">
        <v>923</v>
      </c>
      <c r="D164" s="5" t="s">
        <v>378</v>
      </c>
      <c r="E164" s="5" t="s">
        <v>195</v>
      </c>
      <c r="F164" s="5">
        <v>1.08</v>
      </c>
      <c r="G164" s="5" t="s">
        <v>10</v>
      </c>
      <c r="H164" s="5"/>
      <c r="I164" s="5" t="s">
        <v>139</v>
      </c>
      <c r="J164" s="5">
        <v>0</v>
      </c>
      <c r="K164" s="5"/>
      <c r="L164" s="5">
        <v>0</v>
      </c>
      <c r="M164" s="5">
        <v>0</v>
      </c>
      <c r="N164" s="5"/>
      <c r="O164" s="5">
        <v>1.08</v>
      </c>
      <c r="P164" s="5" t="s">
        <v>31</v>
      </c>
    </row>
    <row r="165" spans="1:16" ht="68" x14ac:dyDescent="0.2">
      <c r="A165" s="5">
        <v>1202013000</v>
      </c>
      <c r="B165" s="5" t="s">
        <v>830</v>
      </c>
      <c r="C165" s="5" t="s">
        <v>831</v>
      </c>
      <c r="D165" s="5" t="s">
        <v>832</v>
      </c>
      <c r="E165" s="5" t="s">
        <v>833</v>
      </c>
      <c r="F165" s="5">
        <v>1</v>
      </c>
      <c r="G165" s="5" t="s">
        <v>2</v>
      </c>
      <c r="H165" s="5"/>
      <c r="I165" s="5" t="s">
        <v>139</v>
      </c>
      <c r="J165" s="5">
        <v>0</v>
      </c>
      <c r="K165" s="5"/>
      <c r="L165" s="5">
        <v>0</v>
      </c>
      <c r="M165" s="5">
        <v>0</v>
      </c>
      <c r="N165" s="5"/>
      <c r="O165" s="5">
        <v>5.46</v>
      </c>
      <c r="P165" s="5" t="s">
        <v>31</v>
      </c>
    </row>
    <row r="166" spans="1:16" ht="68" x14ac:dyDescent="0.2">
      <c r="A166" s="5">
        <v>1202014000</v>
      </c>
      <c r="B166" s="5" t="s">
        <v>377</v>
      </c>
      <c r="C166" s="5" t="s">
        <v>367</v>
      </c>
      <c r="D166" s="5" t="s">
        <v>378</v>
      </c>
      <c r="E166" s="5" t="s">
        <v>195</v>
      </c>
      <c r="F166" s="5">
        <v>1.63</v>
      </c>
      <c r="G166" s="5" t="s">
        <v>54</v>
      </c>
      <c r="H166" s="5"/>
      <c r="I166" s="5" t="s">
        <v>233</v>
      </c>
      <c r="J166" s="5">
        <v>0</v>
      </c>
      <c r="K166" s="5"/>
      <c r="L166" s="5">
        <v>1</v>
      </c>
      <c r="M166" s="5">
        <v>0</v>
      </c>
      <c r="N166" s="5"/>
      <c r="O166" s="5">
        <v>1.63</v>
      </c>
      <c r="P166" s="5" t="s">
        <v>31</v>
      </c>
    </row>
    <row r="167" spans="1:16" ht="85" x14ac:dyDescent="0.2">
      <c r="A167" s="5">
        <v>1202230000</v>
      </c>
      <c r="B167" s="5" t="s">
        <v>985</v>
      </c>
      <c r="C167" s="5" t="s">
        <v>986</v>
      </c>
      <c r="D167" s="5" t="s">
        <v>405</v>
      </c>
      <c r="E167" s="5" t="s">
        <v>195</v>
      </c>
      <c r="F167" s="5">
        <v>1.1000000000000001</v>
      </c>
      <c r="G167" s="5" t="s">
        <v>10</v>
      </c>
      <c r="H167" s="5"/>
      <c r="I167" s="5" t="s">
        <v>173</v>
      </c>
      <c r="J167" s="5">
        <v>0</v>
      </c>
      <c r="K167" s="5"/>
      <c r="L167" s="5">
        <v>0</v>
      </c>
      <c r="M167" s="5">
        <v>0</v>
      </c>
      <c r="N167" s="5"/>
      <c r="O167" s="5">
        <v>1.1000000000000001</v>
      </c>
      <c r="P167" s="5" t="s">
        <v>31</v>
      </c>
    </row>
    <row r="168" spans="1:16" ht="85" x14ac:dyDescent="0.2">
      <c r="A168" s="5">
        <v>1202260000</v>
      </c>
      <c r="B168" s="5" t="s">
        <v>994</v>
      </c>
      <c r="C168" s="5" t="s">
        <v>923</v>
      </c>
      <c r="D168" s="5" t="s">
        <v>405</v>
      </c>
      <c r="E168" s="5" t="s">
        <v>195</v>
      </c>
      <c r="F168" s="5">
        <v>1.04</v>
      </c>
      <c r="G168" s="5" t="s">
        <v>10</v>
      </c>
      <c r="H168" s="5"/>
      <c r="I168" s="5" t="s">
        <v>173</v>
      </c>
      <c r="J168" s="5">
        <v>0</v>
      </c>
      <c r="K168" s="5"/>
      <c r="L168" s="5">
        <v>0</v>
      </c>
      <c r="M168" s="5">
        <v>0</v>
      </c>
      <c r="N168" s="5"/>
      <c r="O168" s="5">
        <v>1.04</v>
      </c>
      <c r="P168" s="5"/>
    </row>
    <row r="169" spans="1:16" ht="85" x14ac:dyDescent="0.2">
      <c r="A169" s="5">
        <v>1202261000</v>
      </c>
      <c r="B169" s="5" t="s">
        <v>857</v>
      </c>
      <c r="C169" s="5" t="s">
        <v>858</v>
      </c>
      <c r="D169" s="5" t="s">
        <v>405</v>
      </c>
      <c r="E169" s="5" t="s">
        <v>195</v>
      </c>
      <c r="F169" s="5">
        <v>6.38</v>
      </c>
      <c r="G169" s="5" t="s">
        <v>10</v>
      </c>
      <c r="H169" s="5"/>
      <c r="I169" s="5" t="s">
        <v>173</v>
      </c>
      <c r="J169" s="5">
        <v>0</v>
      </c>
      <c r="K169" s="5"/>
      <c r="L169" s="5">
        <v>1</v>
      </c>
      <c r="M169" s="5">
        <v>0</v>
      </c>
      <c r="N169" s="5"/>
      <c r="O169" s="5">
        <v>6.38</v>
      </c>
      <c r="P169" s="5" t="s">
        <v>42</v>
      </c>
    </row>
    <row r="170" spans="1:16" ht="68" x14ac:dyDescent="0.2">
      <c r="A170" s="5">
        <v>1202262000</v>
      </c>
      <c r="B170" s="5" t="s">
        <v>404</v>
      </c>
      <c r="C170" s="5" t="s">
        <v>367</v>
      </c>
      <c r="D170" s="5" t="s">
        <v>405</v>
      </c>
      <c r="E170" s="5" t="s">
        <v>195</v>
      </c>
      <c r="F170" s="5">
        <v>1.63</v>
      </c>
      <c r="G170" s="5" t="s">
        <v>54</v>
      </c>
      <c r="H170" s="5"/>
      <c r="I170" s="5" t="s">
        <v>233</v>
      </c>
      <c r="J170" s="5">
        <v>0</v>
      </c>
      <c r="K170" s="5"/>
      <c r="L170" s="5">
        <v>1</v>
      </c>
      <c r="M170" s="5">
        <v>0</v>
      </c>
      <c r="N170" s="5"/>
      <c r="O170" s="5">
        <v>1.63</v>
      </c>
      <c r="P170" s="5" t="s">
        <v>42</v>
      </c>
    </row>
    <row r="171" spans="1:16" ht="85" x14ac:dyDescent="0.2">
      <c r="A171" s="5">
        <v>1203285000</v>
      </c>
      <c r="B171" s="5" t="s">
        <v>1002</v>
      </c>
      <c r="C171" s="5" t="s">
        <v>1003</v>
      </c>
      <c r="D171" s="5" t="s">
        <v>411</v>
      </c>
      <c r="E171" s="5" t="s">
        <v>195</v>
      </c>
      <c r="F171" s="5">
        <v>1.06</v>
      </c>
      <c r="G171" s="5" t="s">
        <v>10</v>
      </c>
      <c r="H171" s="5"/>
      <c r="I171" s="5" t="s">
        <v>173</v>
      </c>
      <c r="J171" s="5">
        <v>0</v>
      </c>
      <c r="K171" s="5"/>
      <c r="L171" s="5">
        <v>0</v>
      </c>
      <c r="M171" s="5">
        <v>0</v>
      </c>
      <c r="N171" s="5"/>
      <c r="O171" s="5">
        <v>1.06</v>
      </c>
      <c r="P171" s="5" t="s">
        <v>31</v>
      </c>
    </row>
    <row r="172" spans="1:16" ht="85" x14ac:dyDescent="0.2">
      <c r="A172" s="5">
        <v>1203286000</v>
      </c>
      <c r="B172" s="5" t="s">
        <v>1004</v>
      </c>
      <c r="C172" s="5" t="s">
        <v>1005</v>
      </c>
      <c r="D172" s="5" t="s">
        <v>411</v>
      </c>
      <c r="E172" s="5" t="s">
        <v>195</v>
      </c>
      <c r="F172" s="5">
        <v>1.06</v>
      </c>
      <c r="G172" s="5" t="s">
        <v>10</v>
      </c>
      <c r="H172" s="5"/>
      <c r="I172" s="5" t="s">
        <v>173</v>
      </c>
      <c r="J172" s="5">
        <v>0</v>
      </c>
      <c r="K172" s="5"/>
      <c r="L172" s="5">
        <v>0</v>
      </c>
      <c r="M172" s="5">
        <v>0</v>
      </c>
      <c r="N172" s="5"/>
      <c r="O172" s="5">
        <v>1.06</v>
      </c>
      <c r="P172" s="5" t="s">
        <v>31</v>
      </c>
    </row>
    <row r="173" spans="1:16" ht="68" x14ac:dyDescent="0.2">
      <c r="A173" s="5">
        <v>1203287000</v>
      </c>
      <c r="B173" s="5" t="s">
        <v>865</v>
      </c>
      <c r="C173" s="5" t="s">
        <v>866</v>
      </c>
      <c r="D173" s="5" t="s">
        <v>867</v>
      </c>
      <c r="E173" s="5" t="s">
        <v>868</v>
      </c>
      <c r="F173" s="5">
        <v>1</v>
      </c>
      <c r="G173" s="5" t="s">
        <v>2</v>
      </c>
      <c r="H173" s="5"/>
      <c r="I173" s="5" t="s">
        <v>139</v>
      </c>
      <c r="J173" s="5">
        <v>0</v>
      </c>
      <c r="K173" s="5"/>
      <c r="L173" s="5">
        <v>0</v>
      </c>
      <c r="M173" s="5">
        <v>0</v>
      </c>
      <c r="N173" s="5"/>
      <c r="O173" s="5">
        <v>5.73</v>
      </c>
      <c r="P173" s="5" t="s">
        <v>31</v>
      </c>
    </row>
    <row r="174" spans="1:16" ht="68" x14ac:dyDescent="0.2">
      <c r="A174" s="5">
        <v>1203288000</v>
      </c>
      <c r="B174" s="5" t="s">
        <v>410</v>
      </c>
      <c r="C174" s="5" t="s">
        <v>367</v>
      </c>
      <c r="D174" s="5" t="s">
        <v>411</v>
      </c>
      <c r="E174" s="5" t="s">
        <v>195</v>
      </c>
      <c r="F174" s="5">
        <v>1.63</v>
      </c>
      <c r="G174" s="5" t="s">
        <v>10</v>
      </c>
      <c r="H174" s="5"/>
      <c r="I174" s="5" t="s">
        <v>233</v>
      </c>
      <c r="J174" s="5">
        <v>0</v>
      </c>
      <c r="K174" s="5"/>
      <c r="L174" s="5">
        <v>1</v>
      </c>
      <c r="M174" s="5">
        <v>0</v>
      </c>
      <c r="N174" s="5"/>
      <c r="O174" s="5">
        <v>1.63</v>
      </c>
      <c r="P174" s="5" t="s">
        <v>31</v>
      </c>
    </row>
    <row r="175" spans="1:16" ht="85" x14ac:dyDescent="0.2">
      <c r="A175" s="5">
        <v>1301055000</v>
      </c>
      <c r="B175" s="5" t="s">
        <v>931</v>
      </c>
      <c r="C175" s="5" t="s">
        <v>883</v>
      </c>
      <c r="D175" s="5" t="s">
        <v>875</v>
      </c>
      <c r="E175" s="5" t="s">
        <v>872</v>
      </c>
      <c r="F175" s="5">
        <v>1.04</v>
      </c>
      <c r="G175" s="5" t="s">
        <v>10</v>
      </c>
      <c r="H175" s="5"/>
      <c r="I175" s="5" t="s">
        <v>173</v>
      </c>
      <c r="J175" s="5">
        <v>1</v>
      </c>
      <c r="K175" s="5"/>
      <c r="L175" s="5">
        <v>0</v>
      </c>
      <c r="M175" s="5">
        <v>0</v>
      </c>
      <c r="N175" s="5" t="s">
        <v>932</v>
      </c>
      <c r="O175" s="5">
        <v>1.04</v>
      </c>
      <c r="P175" s="5" t="s">
        <v>37</v>
      </c>
    </row>
    <row r="176" spans="1:16" ht="119" x14ac:dyDescent="0.2">
      <c r="A176" s="5">
        <v>1301056000</v>
      </c>
      <c r="B176" s="5" t="s">
        <v>379</v>
      </c>
      <c r="C176" s="5" t="s">
        <v>367</v>
      </c>
      <c r="D176" s="5" t="s">
        <v>380</v>
      </c>
      <c r="E176" s="5" t="s">
        <v>381</v>
      </c>
      <c r="F176" s="5">
        <v>1.3</v>
      </c>
      <c r="G176" s="5" t="s">
        <v>10</v>
      </c>
      <c r="H176" s="5"/>
      <c r="I176" s="5" t="s">
        <v>139</v>
      </c>
      <c r="J176" s="5">
        <v>0</v>
      </c>
      <c r="K176" s="5"/>
      <c r="L176" s="5">
        <v>1</v>
      </c>
      <c r="M176" s="5">
        <v>0</v>
      </c>
      <c r="N176" s="5" t="s">
        <v>382</v>
      </c>
      <c r="O176" s="5">
        <v>1.3</v>
      </c>
      <c r="P176" s="5" t="s">
        <v>37</v>
      </c>
    </row>
    <row r="177" spans="1:16" ht="170" x14ac:dyDescent="0.2">
      <c r="A177" s="5">
        <v>1301058000</v>
      </c>
      <c r="B177" s="5" t="s">
        <v>882</v>
      </c>
      <c r="C177" s="5" t="s">
        <v>883</v>
      </c>
      <c r="D177" s="5" t="s">
        <v>875</v>
      </c>
      <c r="E177" s="5" t="s">
        <v>872</v>
      </c>
      <c r="F177" s="5">
        <v>1.04</v>
      </c>
      <c r="G177" s="5" t="s">
        <v>93</v>
      </c>
      <c r="H177" s="5"/>
      <c r="I177" s="5" t="s">
        <v>173</v>
      </c>
      <c r="J177" s="5">
        <v>1</v>
      </c>
      <c r="K177" s="5" t="s">
        <v>527</v>
      </c>
      <c r="L177" s="5">
        <v>0</v>
      </c>
      <c r="M177" s="5">
        <v>0</v>
      </c>
      <c r="N177" s="5" t="s">
        <v>884</v>
      </c>
      <c r="O177" s="5">
        <v>1.04</v>
      </c>
      <c r="P177" s="5" t="s">
        <v>37</v>
      </c>
    </row>
    <row r="178" spans="1:16" ht="85" x14ac:dyDescent="0.2">
      <c r="A178" s="5">
        <v>1301208000</v>
      </c>
      <c r="B178" s="5" t="s">
        <v>978</v>
      </c>
      <c r="C178" s="5" t="s">
        <v>883</v>
      </c>
      <c r="D178" s="5" t="s">
        <v>875</v>
      </c>
      <c r="E178" s="5" t="s">
        <v>872</v>
      </c>
      <c r="F178" s="5">
        <v>1.04</v>
      </c>
      <c r="G178" s="5" t="s">
        <v>10</v>
      </c>
      <c r="H178" s="5"/>
      <c r="I178" s="5" t="s">
        <v>173</v>
      </c>
      <c r="J178" s="5">
        <v>1</v>
      </c>
      <c r="K178" s="5"/>
      <c r="L178" s="5">
        <v>0</v>
      </c>
      <c r="M178" s="5">
        <v>0</v>
      </c>
      <c r="N178" s="5" t="s">
        <v>979</v>
      </c>
      <c r="O178" s="5"/>
      <c r="P178" s="5"/>
    </row>
    <row r="179" spans="1:16" ht="51" x14ac:dyDescent="0.2">
      <c r="A179" s="5">
        <v>1301320000</v>
      </c>
      <c r="B179" s="5" t="s">
        <v>1009</v>
      </c>
      <c r="C179" s="5" t="s">
        <v>883</v>
      </c>
      <c r="D179" s="5" t="s">
        <v>380</v>
      </c>
      <c r="E179" s="5" t="s">
        <v>381</v>
      </c>
      <c r="F179" s="5">
        <v>1.04</v>
      </c>
      <c r="G179" s="5" t="s">
        <v>10</v>
      </c>
      <c r="H179" s="5"/>
      <c r="I179" s="5" t="s">
        <v>139</v>
      </c>
      <c r="J179" s="5">
        <v>0</v>
      </c>
      <c r="K179" s="5"/>
      <c r="L179" s="5">
        <v>0</v>
      </c>
      <c r="M179" s="5">
        <v>0</v>
      </c>
      <c r="N179" s="5"/>
      <c r="O179" s="5">
        <v>1.04</v>
      </c>
      <c r="P179" s="5"/>
    </row>
    <row r="180" spans="1:16" ht="68" x14ac:dyDescent="0.2">
      <c r="A180" s="5">
        <v>1301321000</v>
      </c>
      <c r="B180" s="5" t="s">
        <v>412</v>
      </c>
      <c r="C180" s="5" t="s">
        <v>367</v>
      </c>
      <c r="D180" s="5" t="s">
        <v>380</v>
      </c>
      <c r="E180" s="5" t="s">
        <v>381</v>
      </c>
      <c r="F180" s="5">
        <v>1.3</v>
      </c>
      <c r="G180" s="5" t="s">
        <v>55</v>
      </c>
      <c r="H180" s="5"/>
      <c r="I180" s="5" t="s">
        <v>233</v>
      </c>
      <c r="J180" s="5">
        <v>0</v>
      </c>
      <c r="K180" s="5"/>
      <c r="L180" s="5">
        <v>1</v>
      </c>
      <c r="M180" s="5">
        <v>0</v>
      </c>
      <c r="N180" s="5"/>
      <c r="O180" s="5">
        <v>1</v>
      </c>
      <c r="P180" s="5" t="s">
        <v>37</v>
      </c>
    </row>
    <row r="181" spans="1:16" ht="51" x14ac:dyDescent="0.2">
      <c r="A181" s="5">
        <v>1302057000</v>
      </c>
      <c r="B181" s="5" t="s">
        <v>933</v>
      </c>
      <c r="C181" s="5" t="s">
        <v>883</v>
      </c>
      <c r="D181" s="5" t="s">
        <v>934</v>
      </c>
      <c r="E181" s="5" t="s">
        <v>935</v>
      </c>
      <c r="F181" s="5">
        <v>1.05</v>
      </c>
      <c r="G181" s="5" t="s">
        <v>10</v>
      </c>
      <c r="H181" s="5"/>
      <c r="I181" s="5" t="s">
        <v>139</v>
      </c>
      <c r="J181" s="5">
        <v>0</v>
      </c>
      <c r="K181" s="5"/>
      <c r="L181" s="5">
        <v>0</v>
      </c>
      <c r="M181" s="5">
        <v>0</v>
      </c>
      <c r="N181" s="5"/>
      <c r="O181" s="5">
        <v>1.05</v>
      </c>
      <c r="P181" s="5"/>
    </row>
    <row r="182" spans="1:16" ht="34" x14ac:dyDescent="0.2">
      <c r="A182" s="5">
        <v>1302136000</v>
      </c>
      <c r="B182" s="5" t="s">
        <v>951</v>
      </c>
      <c r="C182" s="5" t="s">
        <v>883</v>
      </c>
      <c r="D182" s="5" t="s">
        <v>895</v>
      </c>
      <c r="E182" s="5" t="s">
        <v>847</v>
      </c>
      <c r="F182" s="5">
        <v>1</v>
      </c>
      <c r="G182" s="5" t="s">
        <v>1085</v>
      </c>
      <c r="H182" s="5"/>
      <c r="I182" s="5" t="s">
        <v>139</v>
      </c>
      <c r="J182" s="5">
        <v>0</v>
      </c>
      <c r="K182" s="5"/>
      <c r="L182" s="5">
        <v>0</v>
      </c>
      <c r="M182" s="5">
        <v>0</v>
      </c>
      <c r="N182" s="5"/>
      <c r="O182" s="5"/>
      <c r="P182" s="5"/>
    </row>
    <row r="183" spans="1:16" ht="34" x14ac:dyDescent="0.2">
      <c r="A183" s="5">
        <v>1302137000</v>
      </c>
      <c r="B183" s="5" t="s">
        <v>846</v>
      </c>
      <c r="C183" s="5" t="s">
        <v>844</v>
      </c>
      <c r="D183" s="5" t="s">
        <v>853</v>
      </c>
      <c r="E183" s="5" t="s">
        <v>847</v>
      </c>
      <c r="F183" s="5">
        <v>1</v>
      </c>
      <c r="G183" s="5" t="s">
        <v>2</v>
      </c>
      <c r="H183" s="5"/>
      <c r="I183" s="5" t="s">
        <v>139</v>
      </c>
      <c r="J183" s="5">
        <v>0</v>
      </c>
      <c r="K183" s="5"/>
      <c r="L183" s="5">
        <v>0</v>
      </c>
      <c r="M183" s="5">
        <v>0</v>
      </c>
      <c r="N183" s="5"/>
      <c r="O183" s="5">
        <v>1</v>
      </c>
      <c r="P183" s="5" t="s">
        <v>38</v>
      </c>
    </row>
    <row r="184" spans="1:16" ht="102" x14ac:dyDescent="0.2">
      <c r="A184" s="5">
        <v>1302149000</v>
      </c>
      <c r="B184" s="5" t="s">
        <v>956</v>
      </c>
      <c r="C184" s="5" t="s">
        <v>883</v>
      </c>
      <c r="D184" s="5" t="s">
        <v>902</v>
      </c>
      <c r="E184" s="5" t="s">
        <v>957</v>
      </c>
      <c r="F184" s="5">
        <v>1</v>
      </c>
      <c r="G184" s="5" t="s">
        <v>1085</v>
      </c>
      <c r="H184" s="5"/>
      <c r="I184" s="5" t="s">
        <v>173</v>
      </c>
      <c r="J184" s="5">
        <v>1</v>
      </c>
      <c r="K184" s="5"/>
      <c r="L184" s="5">
        <v>0</v>
      </c>
      <c r="M184" s="5">
        <v>0</v>
      </c>
      <c r="N184" s="5" t="s">
        <v>958</v>
      </c>
      <c r="O184" s="5"/>
      <c r="P184" s="5"/>
    </row>
    <row r="185" spans="1:16" ht="68" x14ac:dyDescent="0.2">
      <c r="A185" s="5">
        <v>1302174000</v>
      </c>
      <c r="B185" s="5" t="s">
        <v>894</v>
      </c>
      <c r="C185" s="5" t="s">
        <v>883</v>
      </c>
      <c r="D185" s="5" t="s">
        <v>895</v>
      </c>
      <c r="E185" s="5" t="s">
        <v>872</v>
      </c>
      <c r="F185" s="5">
        <v>1</v>
      </c>
      <c r="G185" s="5" t="s">
        <v>2</v>
      </c>
      <c r="H185" s="5"/>
      <c r="I185" s="5" t="s">
        <v>133</v>
      </c>
      <c r="J185" s="5">
        <v>0</v>
      </c>
      <c r="K185" s="5"/>
      <c r="L185" s="5">
        <v>0</v>
      </c>
      <c r="M185" s="5">
        <v>0</v>
      </c>
      <c r="N185" s="5"/>
      <c r="O185" s="5">
        <v>1</v>
      </c>
      <c r="P185" s="5" t="s">
        <v>37</v>
      </c>
    </row>
    <row r="186" spans="1:16" ht="102" x14ac:dyDescent="0.2">
      <c r="A186" s="5">
        <v>1302191000</v>
      </c>
      <c r="B186" s="5" t="s">
        <v>968</v>
      </c>
      <c r="C186" s="5" t="s">
        <v>883</v>
      </c>
      <c r="D186" s="5" t="s">
        <v>875</v>
      </c>
      <c r="E186" s="5" t="s">
        <v>872</v>
      </c>
      <c r="F186" s="5">
        <v>1.05</v>
      </c>
      <c r="G186" s="5" t="s">
        <v>10</v>
      </c>
      <c r="H186" s="5"/>
      <c r="I186" s="5" t="s">
        <v>173</v>
      </c>
      <c r="J186" s="5">
        <v>1</v>
      </c>
      <c r="K186" s="5"/>
      <c r="L186" s="5">
        <v>0</v>
      </c>
      <c r="M186" s="5">
        <v>0</v>
      </c>
      <c r="N186" s="5" t="s">
        <v>969</v>
      </c>
      <c r="O186" s="5">
        <v>1.05</v>
      </c>
      <c r="P186" s="5" t="s">
        <v>37</v>
      </c>
    </row>
    <row r="187" spans="1:16" ht="85" x14ac:dyDescent="0.2">
      <c r="A187" s="5">
        <v>1303227000</v>
      </c>
      <c r="B187" s="5" t="s">
        <v>984</v>
      </c>
      <c r="C187" s="5" t="s">
        <v>870</v>
      </c>
      <c r="D187" s="5" t="s">
        <v>875</v>
      </c>
      <c r="E187" s="5" t="s">
        <v>872</v>
      </c>
      <c r="F187" s="5">
        <v>1.04</v>
      </c>
      <c r="G187" s="5" t="s">
        <v>10</v>
      </c>
      <c r="H187" s="5"/>
      <c r="I187" s="5" t="s">
        <v>173</v>
      </c>
      <c r="J187" s="5">
        <v>1</v>
      </c>
      <c r="K187" s="5"/>
      <c r="L187" s="5">
        <v>0</v>
      </c>
      <c r="M187" s="5">
        <v>0</v>
      </c>
      <c r="N187" s="5" t="s">
        <v>975</v>
      </c>
      <c r="O187" s="5">
        <v>1.04</v>
      </c>
      <c r="P187" s="5" t="s">
        <v>37</v>
      </c>
    </row>
    <row r="188" spans="1:16" ht="68" x14ac:dyDescent="0.2">
      <c r="A188" s="5">
        <v>1304175000</v>
      </c>
      <c r="B188" s="5" t="s">
        <v>132</v>
      </c>
      <c r="C188" s="5" t="s">
        <v>961</v>
      </c>
      <c r="D188" s="5" t="s">
        <v>962</v>
      </c>
      <c r="E188" s="5" t="s">
        <v>963</v>
      </c>
      <c r="F188" s="5">
        <v>1.04</v>
      </c>
      <c r="G188" s="5" t="s">
        <v>10</v>
      </c>
      <c r="H188" s="5"/>
      <c r="I188" s="5" t="s">
        <v>139</v>
      </c>
      <c r="J188" s="5">
        <v>0</v>
      </c>
      <c r="K188" s="5"/>
      <c r="L188" s="5">
        <v>0</v>
      </c>
      <c r="M188" s="5">
        <v>0</v>
      </c>
      <c r="N188" s="5"/>
      <c r="O188" s="5">
        <v>1.04</v>
      </c>
      <c r="P188" s="5"/>
    </row>
    <row r="189" spans="1:16" ht="102" x14ac:dyDescent="0.2">
      <c r="A189" s="5">
        <v>1304176000</v>
      </c>
      <c r="B189" s="5" t="s">
        <v>388</v>
      </c>
      <c r="C189" s="5" t="s">
        <v>367</v>
      </c>
      <c r="D189" s="5" t="s">
        <v>389</v>
      </c>
      <c r="E189" s="5" t="s">
        <v>390</v>
      </c>
      <c r="F189" s="5">
        <v>1</v>
      </c>
      <c r="G189" s="5" t="s">
        <v>2</v>
      </c>
      <c r="H189" s="5"/>
      <c r="I189" s="5" t="s">
        <v>139</v>
      </c>
      <c r="J189" s="5">
        <v>0</v>
      </c>
      <c r="K189" s="5"/>
      <c r="L189" s="5">
        <v>0</v>
      </c>
      <c r="M189" s="5">
        <v>0</v>
      </c>
      <c r="N189" s="5"/>
      <c r="O189" s="5">
        <v>1.3</v>
      </c>
      <c r="P189" s="5" t="s">
        <v>0</v>
      </c>
    </row>
    <row r="190" spans="1:16" ht="34" x14ac:dyDescent="0.2">
      <c r="A190" s="5">
        <v>1304178000</v>
      </c>
      <c r="B190" s="5" t="s">
        <v>851</v>
      </c>
      <c r="C190" s="5" t="s">
        <v>852</v>
      </c>
      <c r="D190" s="5" t="s">
        <v>853</v>
      </c>
      <c r="E190" s="5" t="s">
        <v>270</v>
      </c>
      <c r="F190" s="5">
        <v>1</v>
      </c>
      <c r="G190" s="5" t="s">
        <v>2</v>
      </c>
      <c r="H190" s="5"/>
      <c r="I190" s="5" t="s">
        <v>139</v>
      </c>
      <c r="J190" s="5">
        <v>0</v>
      </c>
      <c r="K190" s="5"/>
      <c r="L190" s="5">
        <v>0</v>
      </c>
      <c r="M190" s="5">
        <v>0</v>
      </c>
      <c r="N190" s="5"/>
      <c r="O190" s="5">
        <v>1</v>
      </c>
      <c r="P190" s="5"/>
    </row>
    <row r="191" spans="1:16" ht="51" x14ac:dyDescent="0.2">
      <c r="A191" s="5">
        <v>1304179000</v>
      </c>
      <c r="B191" s="5" t="s">
        <v>135</v>
      </c>
      <c r="C191" s="5" t="s">
        <v>136</v>
      </c>
      <c r="D191" s="5" t="s">
        <v>137</v>
      </c>
      <c r="E191" s="5" t="s">
        <v>138</v>
      </c>
      <c r="F191" s="5">
        <v>1</v>
      </c>
      <c r="G191" s="5" t="s">
        <v>2</v>
      </c>
      <c r="H191" s="5"/>
      <c r="I191" s="5" t="s">
        <v>139</v>
      </c>
      <c r="J191" s="5">
        <v>0</v>
      </c>
      <c r="K191" s="5"/>
      <c r="L191" s="5">
        <v>0</v>
      </c>
      <c r="M191" s="5">
        <v>0</v>
      </c>
      <c r="N191" s="5"/>
      <c r="O191" s="5">
        <v>1</v>
      </c>
      <c r="P191" s="5" t="s">
        <v>3</v>
      </c>
    </row>
    <row r="192" spans="1:16" ht="34" x14ac:dyDescent="0.2">
      <c r="A192" s="5">
        <v>1304195000</v>
      </c>
      <c r="B192" s="5" t="s">
        <v>970</v>
      </c>
      <c r="C192" s="5" t="s">
        <v>971</v>
      </c>
      <c r="D192" s="5" t="s">
        <v>972</v>
      </c>
      <c r="E192" s="5" t="s">
        <v>195</v>
      </c>
      <c r="F192" s="5">
        <v>1.1599999999999999</v>
      </c>
      <c r="G192" s="5" t="s">
        <v>10</v>
      </c>
      <c r="H192" s="5"/>
      <c r="I192" s="5" t="s">
        <v>139</v>
      </c>
      <c r="J192" s="5">
        <v>0</v>
      </c>
      <c r="K192" s="5"/>
      <c r="L192" s="5">
        <v>0</v>
      </c>
      <c r="M192" s="5">
        <v>0</v>
      </c>
      <c r="N192" s="5"/>
      <c r="O192" s="5">
        <v>1.1599999999999999</v>
      </c>
      <c r="P192" s="5"/>
    </row>
    <row r="193" spans="1:16" ht="51" x14ac:dyDescent="0.2">
      <c r="A193" s="5">
        <v>1307130000</v>
      </c>
      <c r="B193" s="5" t="s">
        <v>950</v>
      </c>
      <c r="C193" s="5" t="s">
        <v>883</v>
      </c>
      <c r="D193" s="5" t="s">
        <v>386</v>
      </c>
      <c r="E193" s="5" t="s">
        <v>845</v>
      </c>
      <c r="F193" s="5">
        <v>1.02</v>
      </c>
      <c r="G193" s="5" t="s">
        <v>10</v>
      </c>
      <c r="H193" s="5"/>
      <c r="I193" s="5" t="s">
        <v>139</v>
      </c>
      <c r="J193" s="5">
        <v>0</v>
      </c>
      <c r="K193" s="5"/>
      <c r="L193" s="5">
        <v>0</v>
      </c>
      <c r="M193" s="5">
        <v>0</v>
      </c>
      <c r="N193" s="5"/>
      <c r="O193" s="5">
        <v>1.02</v>
      </c>
      <c r="P193" s="5" t="s">
        <v>37</v>
      </c>
    </row>
    <row r="194" spans="1:16" ht="51" x14ac:dyDescent="0.2">
      <c r="A194" s="5">
        <v>1307131000</v>
      </c>
      <c r="B194" s="5" t="s">
        <v>843</v>
      </c>
      <c r="C194" s="5" t="s">
        <v>844</v>
      </c>
      <c r="D194" s="5" t="s">
        <v>386</v>
      </c>
      <c r="E194" s="5" t="s">
        <v>845</v>
      </c>
      <c r="F194" s="5">
        <v>6.6411671924290197</v>
      </c>
      <c r="G194" s="5" t="s">
        <v>36</v>
      </c>
      <c r="H194" s="5"/>
      <c r="I194" s="5" t="s">
        <v>233</v>
      </c>
      <c r="J194" s="5">
        <v>0</v>
      </c>
      <c r="K194" s="5"/>
      <c r="L194" s="5">
        <v>1</v>
      </c>
      <c r="M194" s="5">
        <v>0</v>
      </c>
      <c r="N194" s="5"/>
      <c r="O194" s="5">
        <v>6.6411671924290197</v>
      </c>
      <c r="P194" s="5" t="s">
        <v>37</v>
      </c>
    </row>
    <row r="195" spans="1:16" ht="68" x14ac:dyDescent="0.2">
      <c r="A195" s="5">
        <v>1307132000</v>
      </c>
      <c r="B195" s="5" t="s">
        <v>385</v>
      </c>
      <c r="C195" s="5" t="s">
        <v>367</v>
      </c>
      <c r="D195" s="5" t="s">
        <v>386</v>
      </c>
      <c r="E195" s="5" t="s">
        <v>387</v>
      </c>
      <c r="F195" s="5">
        <v>1.3</v>
      </c>
      <c r="G195" s="5" t="s">
        <v>10</v>
      </c>
      <c r="H195" s="5"/>
      <c r="I195" s="5" t="s">
        <v>233</v>
      </c>
      <c r="J195" s="5">
        <v>0</v>
      </c>
      <c r="K195" s="5"/>
      <c r="L195" s="5">
        <v>1</v>
      </c>
      <c r="M195" s="5">
        <v>0</v>
      </c>
      <c r="N195" s="5"/>
      <c r="O195" s="5">
        <v>1.3</v>
      </c>
      <c r="P195" s="5" t="s">
        <v>37</v>
      </c>
    </row>
    <row r="196" spans="1:16" ht="51" x14ac:dyDescent="0.2">
      <c r="A196" s="5">
        <v>1307359000</v>
      </c>
      <c r="B196" s="5" t="s">
        <v>1010</v>
      </c>
      <c r="C196" s="5" t="s">
        <v>1011</v>
      </c>
      <c r="D196" s="5" t="s">
        <v>414</v>
      </c>
      <c r="E196" s="5" t="s">
        <v>195</v>
      </c>
      <c r="F196" s="5">
        <v>1.06</v>
      </c>
      <c r="G196" s="5" t="s">
        <v>10</v>
      </c>
      <c r="H196" s="5"/>
      <c r="I196" s="5" t="s">
        <v>139</v>
      </c>
      <c r="J196" s="5">
        <v>0</v>
      </c>
      <c r="K196" s="5"/>
      <c r="L196" s="5">
        <v>0</v>
      </c>
      <c r="M196" s="5">
        <v>0</v>
      </c>
      <c r="N196" s="5"/>
      <c r="O196" s="5">
        <v>1.06</v>
      </c>
      <c r="P196" s="5"/>
    </row>
    <row r="197" spans="1:16" ht="68" x14ac:dyDescent="0.2">
      <c r="A197" s="5">
        <v>1307360000</v>
      </c>
      <c r="B197" s="5" t="s">
        <v>413</v>
      </c>
      <c r="C197" s="5" t="s">
        <v>367</v>
      </c>
      <c r="D197" s="5" t="s">
        <v>414</v>
      </c>
      <c r="E197" s="5" t="s">
        <v>195</v>
      </c>
      <c r="F197" s="5">
        <v>1.3</v>
      </c>
      <c r="G197" s="5" t="s">
        <v>10</v>
      </c>
      <c r="H197" s="5"/>
      <c r="I197" s="5" t="s">
        <v>233</v>
      </c>
      <c r="J197" s="5">
        <v>0</v>
      </c>
      <c r="K197" s="5"/>
      <c r="L197" s="5">
        <v>1</v>
      </c>
      <c r="M197" s="5">
        <v>0</v>
      </c>
      <c r="N197" s="5"/>
      <c r="O197" s="5">
        <v>1.3</v>
      </c>
      <c r="P197" s="5" t="s">
        <v>60</v>
      </c>
    </row>
    <row r="198" spans="1:16" ht="34" x14ac:dyDescent="0.2">
      <c r="A198" s="5">
        <v>1400003000</v>
      </c>
      <c r="B198" s="5" t="s">
        <v>430</v>
      </c>
      <c r="C198" s="5" t="s">
        <v>431</v>
      </c>
      <c r="D198" s="5" t="s">
        <v>322</v>
      </c>
      <c r="E198" s="5" t="s">
        <v>323</v>
      </c>
      <c r="F198" s="5">
        <v>1</v>
      </c>
      <c r="G198" s="5" t="s">
        <v>10</v>
      </c>
      <c r="H198" s="5"/>
      <c r="I198" s="5" t="s">
        <v>139</v>
      </c>
      <c r="J198" s="5">
        <v>0</v>
      </c>
      <c r="K198" s="5"/>
      <c r="L198" s="5">
        <v>0</v>
      </c>
      <c r="M198" s="5">
        <v>0</v>
      </c>
      <c r="N198" s="5"/>
      <c r="O198" s="5">
        <v>1</v>
      </c>
      <c r="P198" s="5"/>
    </row>
    <row r="199" spans="1:16" ht="51" x14ac:dyDescent="0.2">
      <c r="A199" s="5">
        <v>1400004000</v>
      </c>
      <c r="B199" s="5" t="s">
        <v>321</v>
      </c>
      <c r="C199" s="5" t="s">
        <v>302</v>
      </c>
      <c r="D199" s="5" t="s">
        <v>322</v>
      </c>
      <c r="E199" s="5" t="s">
        <v>323</v>
      </c>
      <c r="F199" s="5">
        <f>1/0.43</f>
        <v>2.3255813953488373</v>
      </c>
      <c r="G199" s="5" t="s">
        <v>49</v>
      </c>
      <c r="H199" s="5" t="s">
        <v>1111</v>
      </c>
      <c r="I199" s="5" t="s">
        <v>233</v>
      </c>
      <c r="J199" s="5">
        <v>0</v>
      </c>
      <c r="K199" s="5"/>
      <c r="L199" s="5">
        <v>1</v>
      </c>
      <c r="M199" s="5">
        <v>0</v>
      </c>
      <c r="N199" s="5"/>
      <c r="O199" s="5">
        <v>1</v>
      </c>
      <c r="P199" s="5" t="s">
        <v>50</v>
      </c>
    </row>
    <row r="200" spans="1:16" ht="34" x14ac:dyDescent="0.2">
      <c r="A200" s="5">
        <v>1400059000</v>
      </c>
      <c r="B200" s="5" t="s">
        <v>432</v>
      </c>
      <c r="C200" s="5" t="s">
        <v>431</v>
      </c>
      <c r="D200" s="5" t="s">
        <v>433</v>
      </c>
      <c r="E200" s="5" t="s">
        <v>323</v>
      </c>
      <c r="F200" s="5">
        <v>1</v>
      </c>
      <c r="G200" s="5" t="s">
        <v>2</v>
      </c>
      <c r="H200" s="5"/>
      <c r="I200" s="5" t="s">
        <v>139</v>
      </c>
      <c r="J200" s="5">
        <v>0</v>
      </c>
      <c r="K200" s="5"/>
      <c r="L200" s="5">
        <v>0</v>
      </c>
      <c r="M200" s="5">
        <v>0</v>
      </c>
      <c r="N200" s="5"/>
      <c r="O200" s="5">
        <v>1</v>
      </c>
      <c r="P200" s="5" t="s">
        <v>67</v>
      </c>
    </row>
    <row r="201" spans="1:16" ht="34" x14ac:dyDescent="0.2">
      <c r="A201" s="5">
        <v>1400068000</v>
      </c>
      <c r="B201" s="5" t="s">
        <v>434</v>
      </c>
      <c r="C201" s="5" t="s">
        <v>431</v>
      </c>
      <c r="D201" s="5" t="s">
        <v>424</v>
      </c>
      <c r="E201" s="5" t="s">
        <v>435</v>
      </c>
      <c r="F201" s="5">
        <v>1</v>
      </c>
      <c r="G201" s="5" t="s">
        <v>2</v>
      </c>
      <c r="H201" s="5"/>
      <c r="I201" s="5" t="s">
        <v>133</v>
      </c>
      <c r="J201" s="5">
        <v>0</v>
      </c>
      <c r="K201" s="5"/>
      <c r="L201" s="5">
        <v>0</v>
      </c>
      <c r="M201" s="5">
        <v>0</v>
      </c>
      <c r="N201" s="5"/>
      <c r="O201" s="5">
        <v>1</v>
      </c>
      <c r="P201" s="5" t="s">
        <v>67</v>
      </c>
    </row>
    <row r="202" spans="1:16" ht="34" x14ac:dyDescent="0.2">
      <c r="A202" s="5">
        <v>1400081000</v>
      </c>
      <c r="B202" s="5" t="s">
        <v>436</v>
      </c>
      <c r="C202" s="5" t="s">
        <v>431</v>
      </c>
      <c r="D202" s="5" t="s">
        <v>437</v>
      </c>
      <c r="E202" s="5" t="s">
        <v>438</v>
      </c>
      <c r="F202" s="5">
        <v>1</v>
      </c>
      <c r="G202" s="5" t="s">
        <v>2</v>
      </c>
      <c r="H202" s="5"/>
      <c r="I202" s="5" t="s">
        <v>139</v>
      </c>
      <c r="J202" s="5">
        <v>0</v>
      </c>
      <c r="K202" s="5"/>
      <c r="L202" s="5">
        <v>0</v>
      </c>
      <c r="M202" s="5">
        <v>0</v>
      </c>
      <c r="N202" s="5"/>
      <c r="O202" s="5">
        <v>1</v>
      </c>
      <c r="P202" s="5" t="s">
        <v>67</v>
      </c>
    </row>
    <row r="203" spans="1:16" ht="34" x14ac:dyDescent="0.2">
      <c r="A203" s="5">
        <v>1400092000</v>
      </c>
      <c r="B203" s="5" t="s">
        <v>439</v>
      </c>
      <c r="C203" s="5" t="s">
        <v>423</v>
      </c>
      <c r="D203" s="5" t="s">
        <v>439</v>
      </c>
      <c r="E203" s="5" t="s">
        <v>440</v>
      </c>
      <c r="F203" s="5">
        <v>1.24</v>
      </c>
      <c r="G203" s="5" t="s">
        <v>10</v>
      </c>
      <c r="H203" s="5"/>
      <c r="I203" s="5" t="s">
        <v>139</v>
      </c>
      <c r="J203" s="5">
        <v>0</v>
      </c>
      <c r="K203" s="5"/>
      <c r="L203" s="5">
        <v>0</v>
      </c>
      <c r="M203" s="5">
        <v>0</v>
      </c>
      <c r="N203" s="5"/>
      <c r="O203" s="5">
        <v>1.24</v>
      </c>
      <c r="P203" s="5" t="s">
        <v>67</v>
      </c>
    </row>
    <row r="204" spans="1:16" ht="68" x14ac:dyDescent="0.2">
      <c r="A204" s="5">
        <v>1400111000</v>
      </c>
      <c r="B204" s="5" t="s">
        <v>946</v>
      </c>
      <c r="C204" s="5" t="s">
        <v>947</v>
      </c>
      <c r="D204" s="5" t="s">
        <v>33</v>
      </c>
      <c r="E204" s="5" t="s">
        <v>34</v>
      </c>
      <c r="F204" s="5">
        <v>1</v>
      </c>
      <c r="G204" s="5" t="s">
        <v>1079</v>
      </c>
      <c r="H204" s="5"/>
      <c r="I204" s="5" t="s">
        <v>226</v>
      </c>
      <c r="J204" s="5">
        <v>0</v>
      </c>
      <c r="K204" s="5"/>
      <c r="L204" s="5">
        <v>1</v>
      </c>
      <c r="M204" s="5">
        <v>0</v>
      </c>
      <c r="N204" s="5"/>
      <c r="O204" s="5">
        <v>1.92</v>
      </c>
      <c r="P204" s="5"/>
    </row>
    <row r="205" spans="1:16" ht="68" x14ac:dyDescent="0.2">
      <c r="A205" s="5">
        <v>1400112000</v>
      </c>
      <c r="B205" s="5" t="s">
        <v>839</v>
      </c>
      <c r="C205" s="5" t="s">
        <v>840</v>
      </c>
      <c r="D205" s="5" t="s">
        <v>841</v>
      </c>
      <c r="E205" s="5" t="s">
        <v>842</v>
      </c>
      <c r="F205" s="5">
        <v>1</v>
      </c>
      <c r="G205" s="5" t="s">
        <v>2</v>
      </c>
      <c r="H205" s="5"/>
      <c r="I205" s="5" t="s">
        <v>139</v>
      </c>
      <c r="J205" s="5">
        <v>0</v>
      </c>
      <c r="K205" s="5"/>
      <c r="L205" s="5">
        <v>0</v>
      </c>
      <c r="M205" s="5">
        <v>0</v>
      </c>
      <c r="N205" s="5"/>
      <c r="O205" s="5">
        <v>1.8298434257687199</v>
      </c>
      <c r="P205" s="5" t="s">
        <v>35</v>
      </c>
    </row>
    <row r="206" spans="1:16" ht="170" x14ac:dyDescent="0.2">
      <c r="A206" s="5">
        <v>1400113000</v>
      </c>
      <c r="B206" s="5" t="s">
        <v>234</v>
      </c>
      <c r="C206" s="5" t="s">
        <v>235</v>
      </c>
      <c r="D206" s="5" t="s">
        <v>236</v>
      </c>
      <c r="E206" s="5" t="s">
        <v>237</v>
      </c>
      <c r="F206" s="5">
        <v>6.25</v>
      </c>
      <c r="G206" s="5" t="s">
        <v>1079</v>
      </c>
      <c r="H206" s="5" t="s">
        <v>1082</v>
      </c>
      <c r="I206" s="5" t="s">
        <v>233</v>
      </c>
      <c r="J206" s="5">
        <v>0</v>
      </c>
      <c r="K206" s="5"/>
      <c r="L206" s="5">
        <v>1</v>
      </c>
      <c r="M206" s="5">
        <v>0</v>
      </c>
      <c r="N206" s="5"/>
      <c r="O206" s="5">
        <v>1</v>
      </c>
      <c r="P206" s="5" t="s">
        <v>35</v>
      </c>
    </row>
    <row r="207" spans="1:16" ht="170" x14ac:dyDescent="0.2">
      <c r="A207" s="5">
        <v>1400114000</v>
      </c>
      <c r="B207" s="5" t="s">
        <v>335</v>
      </c>
      <c r="C207" s="5" t="s">
        <v>302</v>
      </c>
      <c r="D207" s="5" t="s">
        <v>236</v>
      </c>
      <c r="E207" s="5" t="s">
        <v>237</v>
      </c>
      <c r="F207" s="5">
        <f>1/(0.21*0.61)</f>
        <v>7.8064012490242005</v>
      </c>
      <c r="G207" s="5" t="s">
        <v>1079</v>
      </c>
      <c r="H207" s="5" t="s">
        <v>1091</v>
      </c>
      <c r="I207" s="5" t="s">
        <v>233</v>
      </c>
      <c r="J207" s="5">
        <v>0</v>
      </c>
      <c r="K207" s="5"/>
      <c r="L207" s="5">
        <v>1</v>
      </c>
      <c r="M207" s="5">
        <v>0</v>
      </c>
      <c r="N207" s="5"/>
      <c r="O207" s="5">
        <v>1</v>
      </c>
      <c r="P207" s="5"/>
    </row>
    <row r="208" spans="1:16" ht="34" x14ac:dyDescent="0.2">
      <c r="A208" s="5">
        <v>1400155000</v>
      </c>
      <c r="B208" s="5" t="s">
        <v>441</v>
      </c>
      <c r="C208" s="5" t="s">
        <v>431</v>
      </c>
      <c r="D208" s="5" t="s">
        <v>337</v>
      </c>
      <c r="E208" s="5" t="s">
        <v>338</v>
      </c>
      <c r="F208" s="5">
        <v>1</v>
      </c>
      <c r="G208" s="5" t="s">
        <v>2</v>
      </c>
      <c r="H208" s="5"/>
      <c r="I208" s="5" t="s">
        <v>139</v>
      </c>
      <c r="J208" s="5">
        <v>0</v>
      </c>
      <c r="K208" s="5"/>
      <c r="L208" s="5">
        <v>0</v>
      </c>
      <c r="M208" s="5">
        <v>0</v>
      </c>
      <c r="N208" s="5"/>
      <c r="O208" s="5">
        <v>1</v>
      </c>
      <c r="P208" s="5"/>
    </row>
    <row r="209" spans="1:16" ht="51" x14ac:dyDescent="0.2">
      <c r="A209" s="5">
        <v>1400156000</v>
      </c>
      <c r="B209" s="5" t="s">
        <v>336</v>
      </c>
      <c r="C209" s="5" t="s">
        <v>302</v>
      </c>
      <c r="D209" s="5" t="s">
        <v>337</v>
      </c>
      <c r="E209" s="5" t="s">
        <v>338</v>
      </c>
      <c r="F209" s="5">
        <f>1/0.43</f>
        <v>2.3255813953488373</v>
      </c>
      <c r="G209" s="5" t="s">
        <v>49</v>
      </c>
      <c r="H209" s="5" t="s">
        <v>1111</v>
      </c>
      <c r="I209" s="5" t="s">
        <v>233</v>
      </c>
      <c r="J209" s="5">
        <v>0</v>
      </c>
      <c r="K209" s="5"/>
      <c r="L209" s="5">
        <v>1</v>
      </c>
      <c r="M209" s="5">
        <v>0</v>
      </c>
      <c r="N209" s="5"/>
      <c r="O209" s="5"/>
      <c r="P209" s="5"/>
    </row>
    <row r="210" spans="1:16" ht="34" x14ac:dyDescent="0.2">
      <c r="A210" s="5">
        <v>1400185000</v>
      </c>
      <c r="B210" s="5" t="s">
        <v>422</v>
      </c>
      <c r="C210" s="5" t="s">
        <v>423</v>
      </c>
      <c r="D210" s="5" t="s">
        <v>424</v>
      </c>
      <c r="E210" s="5" t="s">
        <v>425</v>
      </c>
      <c r="F210" s="5">
        <v>1</v>
      </c>
      <c r="G210" s="5" t="s">
        <v>1085</v>
      </c>
      <c r="H210" s="5"/>
      <c r="I210" s="5" t="s">
        <v>133</v>
      </c>
      <c r="J210" s="5">
        <v>0</v>
      </c>
      <c r="K210" s="5"/>
      <c r="L210" s="5">
        <v>0</v>
      </c>
      <c r="M210" s="5">
        <v>0</v>
      </c>
      <c r="N210" s="5"/>
      <c r="O210" s="5"/>
      <c r="P210" s="5"/>
    </row>
    <row r="211" spans="1:16" ht="187" x14ac:dyDescent="0.2">
      <c r="A211" s="5">
        <v>1400213000</v>
      </c>
      <c r="B211" s="5" t="s">
        <v>442</v>
      </c>
      <c r="C211" s="5" t="s">
        <v>431</v>
      </c>
      <c r="D211" s="5" t="s">
        <v>437</v>
      </c>
      <c r="E211" s="5" t="s">
        <v>438</v>
      </c>
      <c r="F211" s="5">
        <v>1</v>
      </c>
      <c r="G211" s="5" t="s">
        <v>2</v>
      </c>
      <c r="H211" s="5"/>
      <c r="I211" s="5" t="s">
        <v>133</v>
      </c>
      <c r="J211" s="5">
        <v>0</v>
      </c>
      <c r="K211" s="5"/>
      <c r="L211" s="5">
        <v>0</v>
      </c>
      <c r="M211" s="5">
        <v>0</v>
      </c>
      <c r="N211" s="5" t="s">
        <v>443</v>
      </c>
      <c r="O211" s="5">
        <v>1</v>
      </c>
      <c r="P211" s="5" t="s">
        <v>67</v>
      </c>
    </row>
    <row r="212" spans="1:16" ht="170" x14ac:dyDescent="0.2">
      <c r="A212" s="5">
        <v>1400269000</v>
      </c>
      <c r="B212" s="5" t="s">
        <v>448</v>
      </c>
      <c r="C212" s="5" t="s">
        <v>431</v>
      </c>
      <c r="D212" s="5" t="s">
        <v>424</v>
      </c>
      <c r="E212" s="5" t="s">
        <v>435</v>
      </c>
      <c r="F212" s="5">
        <v>1</v>
      </c>
      <c r="G212" s="5" t="s">
        <v>2</v>
      </c>
      <c r="H212" s="5"/>
      <c r="I212" s="5" t="s">
        <v>133</v>
      </c>
      <c r="J212" s="5">
        <v>0</v>
      </c>
      <c r="K212" s="5"/>
      <c r="L212" s="5">
        <v>0</v>
      </c>
      <c r="M212" s="5">
        <v>0</v>
      </c>
      <c r="N212" s="5" t="s">
        <v>449</v>
      </c>
      <c r="O212" s="5">
        <v>1</v>
      </c>
      <c r="P212" s="5" t="s">
        <v>67</v>
      </c>
    </row>
    <row r="213" spans="1:16" ht="170" x14ac:dyDescent="0.2">
      <c r="A213" s="5">
        <v>1400278000</v>
      </c>
      <c r="B213" s="5" t="s">
        <v>450</v>
      </c>
      <c r="C213" s="5" t="s">
        <v>431</v>
      </c>
      <c r="D213" s="5" t="s">
        <v>451</v>
      </c>
      <c r="E213" s="5" t="s">
        <v>452</v>
      </c>
      <c r="F213" s="5">
        <v>1</v>
      </c>
      <c r="G213" s="5" t="s">
        <v>2</v>
      </c>
      <c r="H213" s="5"/>
      <c r="I213" s="5" t="s">
        <v>133</v>
      </c>
      <c r="J213" s="5">
        <v>0</v>
      </c>
      <c r="K213" s="5"/>
      <c r="L213" s="5">
        <v>0</v>
      </c>
      <c r="M213" s="5">
        <v>0</v>
      </c>
      <c r="N213" s="5" t="s">
        <v>453</v>
      </c>
      <c r="O213" s="5">
        <v>1</v>
      </c>
      <c r="P213" s="5" t="s">
        <v>67</v>
      </c>
    </row>
    <row r="214" spans="1:16" ht="34" x14ac:dyDescent="0.2">
      <c r="A214" s="5">
        <v>1400282000</v>
      </c>
      <c r="B214" s="5" t="s">
        <v>454</v>
      </c>
      <c r="C214" s="5" t="s">
        <v>431</v>
      </c>
      <c r="D214" s="5" t="s">
        <v>451</v>
      </c>
      <c r="E214" s="5" t="s">
        <v>452</v>
      </c>
      <c r="F214" s="5">
        <v>1.03</v>
      </c>
      <c r="G214" s="5" t="s">
        <v>10</v>
      </c>
      <c r="H214" s="5"/>
      <c r="I214" s="5" t="s">
        <v>139</v>
      </c>
      <c r="J214" s="5">
        <v>0</v>
      </c>
      <c r="K214" s="5"/>
      <c r="L214" s="5">
        <v>0</v>
      </c>
      <c r="M214" s="5">
        <v>0</v>
      </c>
      <c r="N214" s="5"/>
      <c r="O214" s="5">
        <v>1.03</v>
      </c>
      <c r="P214" s="5" t="s">
        <v>67</v>
      </c>
    </row>
    <row r="215" spans="1:16" ht="34" x14ac:dyDescent="0.2">
      <c r="A215" s="5">
        <v>1400391000</v>
      </c>
      <c r="B215" s="5" t="s">
        <v>464</v>
      </c>
      <c r="C215" s="5" t="s">
        <v>431</v>
      </c>
      <c r="D215" s="5" t="s">
        <v>424</v>
      </c>
      <c r="E215" s="5" t="s">
        <v>435</v>
      </c>
      <c r="F215" s="5">
        <v>1</v>
      </c>
      <c r="G215" s="5" t="s">
        <v>2</v>
      </c>
      <c r="H215" s="5"/>
      <c r="I215" s="5" t="s">
        <v>139</v>
      </c>
      <c r="J215" s="5">
        <v>0</v>
      </c>
      <c r="K215" s="5"/>
      <c r="L215" s="5">
        <v>0</v>
      </c>
      <c r="M215" s="5">
        <v>0</v>
      </c>
      <c r="N215" s="5"/>
      <c r="O215" s="5">
        <v>1</v>
      </c>
      <c r="P215" s="5" t="s">
        <v>67</v>
      </c>
    </row>
    <row r="216" spans="1:16" ht="51" x14ac:dyDescent="0.2">
      <c r="A216" s="5">
        <v>1500025000</v>
      </c>
      <c r="B216" s="5" t="s">
        <v>1037</v>
      </c>
      <c r="C216" s="5" t="s">
        <v>1038</v>
      </c>
      <c r="D216" s="5" t="s">
        <v>1039</v>
      </c>
      <c r="E216" s="5" t="s">
        <v>1040</v>
      </c>
      <c r="F216" s="5">
        <v>1</v>
      </c>
      <c r="G216" s="5" t="s">
        <v>2</v>
      </c>
      <c r="H216" s="5"/>
      <c r="I216" s="5" t="s">
        <v>139</v>
      </c>
      <c r="J216" s="5">
        <v>0</v>
      </c>
      <c r="K216" s="5"/>
      <c r="L216" s="5">
        <v>0</v>
      </c>
      <c r="M216" s="5">
        <v>0</v>
      </c>
      <c r="N216" s="5"/>
      <c r="O216" s="5">
        <v>1</v>
      </c>
      <c r="P216" s="5" t="s">
        <v>66</v>
      </c>
    </row>
    <row r="217" spans="1:16" ht="102" x14ac:dyDescent="0.2">
      <c r="A217" s="5">
        <v>1500026000</v>
      </c>
      <c r="B217" s="5" t="s">
        <v>1036</v>
      </c>
      <c r="C217" s="5" t="s">
        <v>190</v>
      </c>
      <c r="D217" s="5" t="s">
        <v>1034</v>
      </c>
      <c r="E217" s="5" t="s">
        <v>1035</v>
      </c>
      <c r="F217" s="5">
        <f>1/(0.72*0.45)</f>
        <v>3.0864197530864197</v>
      </c>
      <c r="G217" s="7" t="s">
        <v>1079</v>
      </c>
      <c r="H217" s="7" t="s">
        <v>1092</v>
      </c>
      <c r="I217" s="5" t="s">
        <v>30</v>
      </c>
      <c r="J217" s="5">
        <v>0</v>
      </c>
      <c r="K217" s="5"/>
      <c r="L217" s="5">
        <v>1</v>
      </c>
      <c r="M217" s="5">
        <v>0</v>
      </c>
      <c r="N217" s="5"/>
      <c r="O217" s="5">
        <v>1</v>
      </c>
      <c r="P217" s="5" t="s">
        <v>102</v>
      </c>
    </row>
    <row r="218" spans="1:16" ht="102" x14ac:dyDescent="0.2">
      <c r="A218" s="5">
        <v>1500027000</v>
      </c>
      <c r="B218" s="5" t="s">
        <v>1033</v>
      </c>
      <c r="C218" s="5" t="s">
        <v>1030</v>
      </c>
      <c r="D218" s="5" t="s">
        <v>1034</v>
      </c>
      <c r="E218" s="5" t="s">
        <v>1035</v>
      </c>
      <c r="F218" s="5">
        <f>1/0.19</f>
        <v>5.2631578947368425</v>
      </c>
      <c r="G218" s="5" t="s">
        <v>2</v>
      </c>
      <c r="H218" s="5" t="s">
        <v>1093</v>
      </c>
      <c r="I218" s="5" t="s">
        <v>226</v>
      </c>
      <c r="J218" s="5">
        <v>0</v>
      </c>
      <c r="K218" s="5"/>
      <c r="L218" s="5">
        <v>1</v>
      </c>
      <c r="M218" s="5">
        <v>0</v>
      </c>
      <c r="N218" s="5"/>
      <c r="O218" s="5">
        <v>1</v>
      </c>
      <c r="P218" s="5" t="s">
        <v>66</v>
      </c>
    </row>
    <row r="219" spans="1:16" ht="68" x14ac:dyDescent="0.2">
      <c r="A219" s="5">
        <v>1500065000</v>
      </c>
      <c r="B219" s="5" t="s">
        <v>1041</v>
      </c>
      <c r="C219" s="5" t="s">
        <v>1042</v>
      </c>
      <c r="D219" s="5" t="s">
        <v>1041</v>
      </c>
      <c r="E219" s="5" t="s">
        <v>1043</v>
      </c>
      <c r="F219" s="5">
        <v>1</v>
      </c>
      <c r="G219" s="5" t="s">
        <v>2</v>
      </c>
      <c r="H219" s="5"/>
      <c r="I219" s="5" t="s">
        <v>139</v>
      </c>
      <c r="J219" s="5">
        <v>0</v>
      </c>
      <c r="K219" s="5"/>
      <c r="L219" s="5">
        <v>0</v>
      </c>
      <c r="M219" s="5">
        <v>0</v>
      </c>
      <c r="N219" s="5"/>
      <c r="O219" s="5">
        <v>1</v>
      </c>
      <c r="P219" s="5" t="s">
        <v>66</v>
      </c>
    </row>
    <row r="220" spans="1:16" ht="85" x14ac:dyDescent="0.2">
      <c r="A220" s="5">
        <v>1500066000</v>
      </c>
      <c r="B220" s="5" t="s">
        <v>1044</v>
      </c>
      <c r="C220" s="5" t="s">
        <v>190</v>
      </c>
      <c r="D220" s="5" t="s">
        <v>1045</v>
      </c>
      <c r="E220" s="5" t="s">
        <v>1046</v>
      </c>
      <c r="F220" s="5">
        <v>1</v>
      </c>
      <c r="G220" s="5" t="s">
        <v>2</v>
      </c>
      <c r="H220" s="5"/>
      <c r="I220" s="5" t="s">
        <v>139</v>
      </c>
      <c r="J220" s="5">
        <v>0</v>
      </c>
      <c r="K220" s="5"/>
      <c r="L220" s="5">
        <v>0</v>
      </c>
      <c r="M220" s="5">
        <v>0</v>
      </c>
      <c r="N220" s="5"/>
      <c r="O220" s="5"/>
      <c r="P220" s="5"/>
    </row>
    <row r="221" spans="1:16" ht="68" x14ac:dyDescent="0.2">
      <c r="A221" s="5">
        <v>1500120000</v>
      </c>
      <c r="B221" s="5" t="s">
        <v>718</v>
      </c>
      <c r="C221" s="5" t="s">
        <v>719</v>
      </c>
      <c r="D221" s="5" t="s">
        <v>720</v>
      </c>
      <c r="E221" s="5" t="s">
        <v>721</v>
      </c>
      <c r="F221" s="7">
        <v>1</v>
      </c>
      <c r="G221" s="7" t="s">
        <v>2</v>
      </c>
      <c r="H221" s="7"/>
      <c r="I221" s="5" t="s">
        <v>139</v>
      </c>
      <c r="J221" s="5">
        <v>0</v>
      </c>
      <c r="K221" s="5"/>
      <c r="L221" s="5">
        <v>0</v>
      </c>
      <c r="M221" s="5">
        <v>0</v>
      </c>
      <c r="N221" s="5"/>
      <c r="O221" s="5">
        <v>1</v>
      </c>
      <c r="P221" s="5"/>
    </row>
    <row r="222" spans="1:16" ht="170" x14ac:dyDescent="0.2">
      <c r="A222" s="5">
        <v>1500121000</v>
      </c>
      <c r="B222" s="5" t="s">
        <v>1048</v>
      </c>
      <c r="C222" s="5" t="s">
        <v>1049</v>
      </c>
      <c r="D222" s="5" t="s">
        <v>720</v>
      </c>
      <c r="E222" s="5" t="s">
        <v>721</v>
      </c>
      <c r="F222" s="5">
        <v>1</v>
      </c>
      <c r="G222" s="5" t="s">
        <v>2</v>
      </c>
      <c r="H222" s="5"/>
      <c r="I222" s="5" t="s">
        <v>226</v>
      </c>
      <c r="J222" s="5">
        <v>0</v>
      </c>
      <c r="K222" s="5"/>
      <c r="L222" s="5">
        <v>0</v>
      </c>
      <c r="M222" s="5">
        <v>0</v>
      </c>
      <c r="N222" s="5"/>
      <c r="O222" s="5">
        <v>1</v>
      </c>
      <c r="P222" s="5" t="s">
        <v>104</v>
      </c>
    </row>
    <row r="223" spans="1:16" ht="51" x14ac:dyDescent="0.2">
      <c r="A223" s="5">
        <v>1500122000</v>
      </c>
      <c r="B223" s="5" t="s">
        <v>1047</v>
      </c>
      <c r="C223" s="5" t="s">
        <v>1030</v>
      </c>
      <c r="D223" s="5" t="s">
        <v>720</v>
      </c>
      <c r="E223" s="5" t="s">
        <v>721</v>
      </c>
      <c r="F223" s="5">
        <v>1</v>
      </c>
      <c r="G223" s="5" t="s">
        <v>2</v>
      </c>
      <c r="H223" s="5"/>
      <c r="I223" s="5" t="s">
        <v>226</v>
      </c>
      <c r="J223" s="5">
        <v>0</v>
      </c>
      <c r="K223" s="5"/>
      <c r="L223" s="5">
        <v>0</v>
      </c>
      <c r="M223" s="5">
        <v>0</v>
      </c>
      <c r="N223" s="5"/>
      <c r="O223" s="5">
        <v>1</v>
      </c>
      <c r="P223" s="5" t="s">
        <v>104</v>
      </c>
    </row>
    <row r="224" spans="1:16" ht="68" x14ac:dyDescent="0.2">
      <c r="A224" s="5">
        <v>1500123000</v>
      </c>
      <c r="B224" s="5" t="s">
        <v>722</v>
      </c>
      <c r="C224" s="5" t="s">
        <v>723</v>
      </c>
      <c r="D224" s="5" t="s">
        <v>724</v>
      </c>
      <c r="E224" s="5" t="s">
        <v>725</v>
      </c>
      <c r="F224" s="7">
        <v>1</v>
      </c>
      <c r="G224" s="7" t="s">
        <v>2</v>
      </c>
      <c r="H224" s="7"/>
      <c r="I224" s="5" t="s">
        <v>139</v>
      </c>
      <c r="J224" s="5">
        <v>0</v>
      </c>
      <c r="K224" s="5"/>
      <c r="L224" s="5">
        <v>0</v>
      </c>
      <c r="M224" s="5">
        <v>0</v>
      </c>
      <c r="N224" s="5"/>
      <c r="O224" s="5">
        <v>1</v>
      </c>
      <c r="P224" s="5"/>
    </row>
    <row r="225" spans="1:16" ht="68" x14ac:dyDescent="0.2">
      <c r="A225" s="5">
        <v>1500124000</v>
      </c>
      <c r="B225" s="5" t="s">
        <v>812</v>
      </c>
      <c r="C225" s="5" t="s">
        <v>813</v>
      </c>
      <c r="D225" s="5" t="s">
        <v>724</v>
      </c>
      <c r="E225" s="5" t="s">
        <v>725</v>
      </c>
      <c r="F225" s="5">
        <v>0.76</v>
      </c>
      <c r="G225" s="5" t="s">
        <v>1079</v>
      </c>
      <c r="H225" s="5"/>
      <c r="I225" s="5" t="s">
        <v>233</v>
      </c>
      <c r="J225" s="5">
        <v>0</v>
      </c>
      <c r="K225" s="5"/>
      <c r="L225" s="5">
        <v>1</v>
      </c>
      <c r="M225" s="5">
        <v>0</v>
      </c>
      <c r="N225" s="5"/>
      <c r="O225" s="5">
        <v>0.76</v>
      </c>
      <c r="P225" s="5" t="s">
        <v>64</v>
      </c>
    </row>
    <row r="226" spans="1:16" ht="102" x14ac:dyDescent="0.2">
      <c r="A226" s="5">
        <v>1500125000</v>
      </c>
      <c r="B226" s="5" t="s">
        <v>301</v>
      </c>
      <c r="C226" s="5" t="s">
        <v>302</v>
      </c>
      <c r="D226" s="5" t="s">
        <v>303</v>
      </c>
      <c r="E226" s="5" t="s">
        <v>304</v>
      </c>
      <c r="F226" s="5">
        <f>1/(0.06*0.45)</f>
        <v>37.037037037037038</v>
      </c>
      <c r="G226" s="5" t="s">
        <v>1079</v>
      </c>
      <c r="H226" s="5" t="s">
        <v>1094</v>
      </c>
      <c r="I226" s="5" t="s">
        <v>233</v>
      </c>
      <c r="J226" s="5">
        <v>0</v>
      </c>
      <c r="K226" s="5"/>
      <c r="L226" s="5">
        <v>1</v>
      </c>
      <c r="M226" s="5">
        <v>0</v>
      </c>
      <c r="N226" s="5" t="s">
        <v>305</v>
      </c>
      <c r="O226" s="5">
        <v>1</v>
      </c>
      <c r="P226" s="5"/>
    </row>
    <row r="227" spans="1:16" ht="102" x14ac:dyDescent="0.2">
      <c r="A227" s="5">
        <v>1500126000</v>
      </c>
      <c r="B227" s="5" t="s">
        <v>743</v>
      </c>
      <c r="C227" s="5" t="s">
        <v>744</v>
      </c>
      <c r="D227" s="5" t="s">
        <v>303</v>
      </c>
      <c r="E227" s="5" t="s">
        <v>745</v>
      </c>
      <c r="F227" s="5">
        <v>1</v>
      </c>
      <c r="G227" s="5" t="s">
        <v>10</v>
      </c>
      <c r="H227" s="5"/>
      <c r="I227" s="5" t="s">
        <v>139</v>
      </c>
      <c r="J227" s="5">
        <v>0</v>
      </c>
      <c r="K227" s="5"/>
      <c r="L227" s="5">
        <v>0</v>
      </c>
      <c r="M227" s="5">
        <v>0</v>
      </c>
      <c r="N227" s="5"/>
      <c r="O227" s="5">
        <v>1</v>
      </c>
      <c r="P227" s="5" t="s">
        <v>66</v>
      </c>
    </row>
    <row r="228" spans="1:16" ht="170" x14ac:dyDescent="0.2">
      <c r="A228" s="5">
        <v>1500127000</v>
      </c>
      <c r="B228" s="5" t="s">
        <v>779</v>
      </c>
      <c r="C228" s="5" t="s">
        <v>744</v>
      </c>
      <c r="D228" s="5" t="s">
        <v>780</v>
      </c>
      <c r="E228" s="5" t="s">
        <v>781</v>
      </c>
      <c r="F228" s="5">
        <v>2.78</v>
      </c>
      <c r="G228" s="5" t="s">
        <v>10</v>
      </c>
      <c r="H228" s="5"/>
      <c r="I228" s="5" t="s">
        <v>139</v>
      </c>
      <c r="J228" s="5">
        <v>0</v>
      </c>
      <c r="K228" s="5"/>
      <c r="L228" s="5">
        <v>0</v>
      </c>
      <c r="M228" s="5">
        <v>0</v>
      </c>
      <c r="N228" s="5" t="s">
        <v>782</v>
      </c>
      <c r="O228" s="5">
        <v>2.78</v>
      </c>
      <c r="P228" s="5"/>
    </row>
    <row r="229" spans="1:16" ht="221" x14ac:dyDescent="0.2">
      <c r="A229" s="5">
        <v>1500226000</v>
      </c>
      <c r="B229" s="5" t="s">
        <v>1021</v>
      </c>
      <c r="C229" s="5" t="s">
        <v>730</v>
      </c>
      <c r="D229" s="5" t="s">
        <v>1022</v>
      </c>
      <c r="E229" s="5" t="s">
        <v>1023</v>
      </c>
      <c r="F229" s="5">
        <v>1</v>
      </c>
      <c r="G229" s="5" t="s">
        <v>2</v>
      </c>
      <c r="H229" s="5"/>
      <c r="I229" s="5" t="s">
        <v>139</v>
      </c>
      <c r="J229" s="5">
        <v>0</v>
      </c>
      <c r="K229" s="5"/>
      <c r="L229" s="5">
        <v>0</v>
      </c>
      <c r="M229" s="5">
        <v>0</v>
      </c>
      <c r="N229" s="5"/>
      <c r="O229" s="5">
        <v>1</v>
      </c>
      <c r="P229" s="5" t="s">
        <v>66</v>
      </c>
    </row>
    <row r="230" spans="1:16" ht="51" x14ac:dyDescent="0.2">
      <c r="A230" s="5">
        <v>1500231000</v>
      </c>
      <c r="B230" s="5" t="s">
        <v>1050</v>
      </c>
      <c r="C230" s="5" t="s">
        <v>1030</v>
      </c>
      <c r="D230" s="5" t="s">
        <v>1051</v>
      </c>
      <c r="E230" s="5" t="s">
        <v>1052</v>
      </c>
      <c r="F230" s="5">
        <v>1</v>
      </c>
      <c r="G230" s="5" t="s">
        <v>2</v>
      </c>
      <c r="H230" s="5"/>
      <c r="I230" s="5" t="s">
        <v>226</v>
      </c>
      <c r="J230" s="5">
        <v>0</v>
      </c>
      <c r="K230" s="5"/>
      <c r="L230" s="5">
        <v>0</v>
      </c>
      <c r="M230" s="5">
        <v>0</v>
      </c>
      <c r="N230" s="5"/>
      <c r="O230" s="5">
        <v>1</v>
      </c>
      <c r="P230" s="5" t="s">
        <v>106</v>
      </c>
    </row>
    <row r="231" spans="1:16" ht="51" x14ac:dyDescent="0.2">
      <c r="A231" s="12">
        <v>1500232000</v>
      </c>
      <c r="B231" s="5" t="s">
        <v>1053</v>
      </c>
      <c r="C231" s="5" t="s">
        <v>190</v>
      </c>
      <c r="D231" s="5" t="s">
        <v>1051</v>
      </c>
      <c r="E231" s="5" t="s">
        <v>1052</v>
      </c>
      <c r="F231" s="5">
        <v>1</v>
      </c>
      <c r="G231" s="5" t="s">
        <v>10</v>
      </c>
      <c r="H231" s="10"/>
      <c r="I231" s="5" t="s">
        <v>30</v>
      </c>
      <c r="J231" s="5">
        <v>0</v>
      </c>
      <c r="K231" s="5"/>
      <c r="L231" s="5">
        <v>0</v>
      </c>
      <c r="M231" s="5">
        <v>0</v>
      </c>
      <c r="N231" s="5"/>
      <c r="O231" s="5">
        <v>1</v>
      </c>
      <c r="P231" s="10"/>
    </row>
    <row r="232" spans="1:16" ht="51" x14ac:dyDescent="0.2">
      <c r="A232" s="5">
        <v>1500233000</v>
      </c>
      <c r="B232" s="15" t="s">
        <v>1054</v>
      </c>
      <c r="C232" s="15" t="s">
        <v>618</v>
      </c>
      <c r="D232" s="15" t="s">
        <v>1051</v>
      </c>
      <c r="E232" s="15" t="s">
        <v>1052</v>
      </c>
      <c r="F232" s="15">
        <v>1</v>
      </c>
      <c r="G232" s="15" t="s">
        <v>2</v>
      </c>
      <c r="H232" s="15"/>
      <c r="I232" s="5" t="s">
        <v>139</v>
      </c>
      <c r="J232" s="5">
        <v>0</v>
      </c>
      <c r="K232" s="5"/>
      <c r="L232" s="5">
        <v>0</v>
      </c>
      <c r="M232" s="5">
        <v>0</v>
      </c>
      <c r="N232" s="5"/>
      <c r="O232" s="5">
        <v>1</v>
      </c>
      <c r="P232" s="5"/>
    </row>
    <row r="233" spans="1:16" ht="51" x14ac:dyDescent="0.2">
      <c r="A233" s="5">
        <v>1500323000</v>
      </c>
      <c r="B233" s="5" t="s">
        <v>729</v>
      </c>
      <c r="C233" s="5" t="s">
        <v>730</v>
      </c>
      <c r="D233" s="5" t="s">
        <v>731</v>
      </c>
      <c r="E233" s="5" t="s">
        <v>728</v>
      </c>
      <c r="F233" s="7">
        <v>1</v>
      </c>
      <c r="G233" s="7" t="s">
        <v>2</v>
      </c>
      <c r="H233" s="7"/>
      <c r="I233" s="5" t="s">
        <v>139</v>
      </c>
      <c r="J233" s="5">
        <v>0</v>
      </c>
      <c r="K233" s="5"/>
      <c r="L233" s="5">
        <v>0</v>
      </c>
      <c r="M233" s="5">
        <v>0</v>
      </c>
      <c r="N233" s="5"/>
      <c r="O233" s="5">
        <v>1</v>
      </c>
      <c r="P233" s="5"/>
    </row>
    <row r="234" spans="1:16" ht="51" x14ac:dyDescent="0.2">
      <c r="A234" s="5">
        <v>1500324000</v>
      </c>
      <c r="B234" s="5" t="s">
        <v>1061</v>
      </c>
      <c r="C234" s="5" t="s">
        <v>1062</v>
      </c>
      <c r="D234" s="5" t="s">
        <v>1063</v>
      </c>
      <c r="E234" s="5" t="s">
        <v>1060</v>
      </c>
      <c r="F234" s="5">
        <v>1</v>
      </c>
      <c r="G234" s="5" t="s">
        <v>2</v>
      </c>
      <c r="H234" s="5"/>
      <c r="I234" s="5" t="s">
        <v>139</v>
      </c>
      <c r="J234" s="5">
        <v>0</v>
      </c>
      <c r="K234" s="5"/>
      <c r="L234" s="5">
        <v>0</v>
      </c>
      <c r="M234" s="5">
        <v>0</v>
      </c>
      <c r="N234" s="5"/>
      <c r="O234" s="5">
        <v>1</v>
      </c>
      <c r="P234" s="5"/>
    </row>
    <row r="235" spans="1:16" ht="51" x14ac:dyDescent="0.2">
      <c r="A235" s="5">
        <v>1500325000</v>
      </c>
      <c r="B235" s="5" t="s">
        <v>726</v>
      </c>
      <c r="C235" s="5" t="s">
        <v>190</v>
      </c>
      <c r="D235" s="5" t="s">
        <v>727</v>
      </c>
      <c r="E235" s="5" t="s">
        <v>728</v>
      </c>
      <c r="F235" s="7">
        <v>1</v>
      </c>
      <c r="G235" s="7" t="s">
        <v>2</v>
      </c>
      <c r="H235" s="7"/>
      <c r="I235" s="5" t="s">
        <v>139</v>
      </c>
      <c r="J235" s="5">
        <v>0</v>
      </c>
      <c r="K235" s="5"/>
      <c r="L235" s="5">
        <v>0</v>
      </c>
      <c r="M235" s="5">
        <v>0</v>
      </c>
      <c r="N235" s="5"/>
      <c r="O235" s="5">
        <v>1</v>
      </c>
      <c r="P235" s="5" t="s">
        <v>85</v>
      </c>
    </row>
    <row r="236" spans="1:16" ht="51" x14ac:dyDescent="0.2">
      <c r="A236" s="5">
        <v>1500326000</v>
      </c>
      <c r="B236" s="5" t="s">
        <v>1059</v>
      </c>
      <c r="C236" s="5" t="s">
        <v>1030</v>
      </c>
      <c r="D236" s="5" t="s">
        <v>731</v>
      </c>
      <c r="E236" s="5" t="s">
        <v>1060</v>
      </c>
      <c r="F236" s="5">
        <v>1</v>
      </c>
      <c r="G236" s="5" t="s">
        <v>2</v>
      </c>
      <c r="H236" s="5"/>
      <c r="I236" s="5" t="s">
        <v>226</v>
      </c>
      <c r="J236" s="5">
        <v>0</v>
      </c>
      <c r="K236" s="5"/>
      <c r="L236" s="5">
        <v>0</v>
      </c>
      <c r="M236" s="5">
        <v>0</v>
      </c>
      <c r="N236" s="5"/>
      <c r="O236" s="5">
        <v>1</v>
      </c>
      <c r="P236" s="5"/>
    </row>
    <row r="237" spans="1:16" ht="51" x14ac:dyDescent="0.2">
      <c r="A237" s="5">
        <v>1500328000</v>
      </c>
      <c r="B237" s="5" t="s">
        <v>1067</v>
      </c>
      <c r="C237" s="5" t="s">
        <v>1068</v>
      </c>
      <c r="D237" s="5" t="s">
        <v>1069</v>
      </c>
      <c r="E237" s="5" t="s">
        <v>1066</v>
      </c>
      <c r="F237" s="5">
        <v>1</v>
      </c>
      <c r="G237" s="5" t="s">
        <v>2</v>
      </c>
      <c r="H237" s="5"/>
      <c r="I237" s="5" t="s">
        <v>139</v>
      </c>
      <c r="J237" s="5">
        <v>0</v>
      </c>
      <c r="K237" s="5"/>
      <c r="L237" s="5">
        <v>0</v>
      </c>
      <c r="M237" s="5">
        <v>0</v>
      </c>
      <c r="N237" s="5"/>
      <c r="O237" s="5">
        <v>1</v>
      </c>
      <c r="P237" s="5"/>
    </row>
    <row r="238" spans="1:16" ht="51" x14ac:dyDescent="0.2">
      <c r="A238" s="5">
        <v>1500329000</v>
      </c>
      <c r="B238" s="5" t="s">
        <v>1064</v>
      </c>
      <c r="C238" s="5" t="s">
        <v>190</v>
      </c>
      <c r="D238" s="5" t="s">
        <v>1065</v>
      </c>
      <c r="E238" s="5" t="s">
        <v>1066</v>
      </c>
      <c r="F238" s="5">
        <v>1</v>
      </c>
      <c r="G238" s="5" t="s">
        <v>2</v>
      </c>
      <c r="H238" s="5"/>
      <c r="I238" s="5" t="s">
        <v>139</v>
      </c>
      <c r="J238" s="5">
        <v>0</v>
      </c>
      <c r="K238" s="5"/>
      <c r="L238" s="5">
        <v>0</v>
      </c>
      <c r="M238" s="5">
        <v>0</v>
      </c>
      <c r="N238" s="5"/>
      <c r="O238" s="5">
        <v>1</v>
      </c>
      <c r="P238" s="5"/>
    </row>
    <row r="239" spans="1:16" ht="85" x14ac:dyDescent="0.2">
      <c r="A239" s="5">
        <v>1500344000</v>
      </c>
      <c r="B239" s="5" t="s">
        <v>1070</v>
      </c>
      <c r="C239" s="5" t="s">
        <v>730</v>
      </c>
      <c r="D239" s="5" t="s">
        <v>1071</v>
      </c>
      <c r="E239" s="5" t="s">
        <v>1072</v>
      </c>
      <c r="F239" s="5">
        <v>1</v>
      </c>
      <c r="G239" s="5" t="s">
        <v>2</v>
      </c>
      <c r="H239" s="5"/>
      <c r="I239" s="5" t="s">
        <v>139</v>
      </c>
      <c r="J239" s="5">
        <v>0</v>
      </c>
      <c r="K239" s="5"/>
      <c r="L239" s="5">
        <v>0</v>
      </c>
      <c r="M239" s="5">
        <v>0</v>
      </c>
      <c r="N239" s="5"/>
      <c r="O239" s="5"/>
      <c r="P239" s="5"/>
    </row>
    <row r="240" spans="1:16" ht="85" x14ac:dyDescent="0.2">
      <c r="A240" s="5">
        <v>1500345000</v>
      </c>
      <c r="B240" s="5" t="s">
        <v>816</v>
      </c>
      <c r="C240" s="5" t="s">
        <v>813</v>
      </c>
      <c r="D240" s="5" t="s">
        <v>817</v>
      </c>
      <c r="E240" s="5" t="s">
        <v>818</v>
      </c>
      <c r="F240" s="5">
        <v>1</v>
      </c>
      <c r="G240" s="5" t="s">
        <v>2</v>
      </c>
      <c r="H240" s="5"/>
      <c r="I240" s="5" t="s">
        <v>173</v>
      </c>
      <c r="J240" s="5">
        <v>1</v>
      </c>
      <c r="K240" s="5"/>
      <c r="L240" s="5">
        <v>0</v>
      </c>
      <c r="M240" s="5">
        <v>0</v>
      </c>
      <c r="N240" s="5"/>
      <c r="O240" s="5">
        <v>1</v>
      </c>
      <c r="P240" s="5" t="s">
        <v>65</v>
      </c>
    </row>
    <row r="241" spans="1:16" ht="51" x14ac:dyDescent="0.2">
      <c r="A241" s="5">
        <v>1500381000</v>
      </c>
      <c r="B241" s="5" t="s">
        <v>1026</v>
      </c>
      <c r="C241" s="5" t="s">
        <v>190</v>
      </c>
      <c r="D241" s="5" t="s">
        <v>1027</v>
      </c>
      <c r="E241" s="5" t="s">
        <v>1028</v>
      </c>
      <c r="F241" s="5">
        <f>1/0.75</f>
        <v>1.3333333333333333</v>
      </c>
      <c r="G241" s="5" t="s">
        <v>1079</v>
      </c>
      <c r="H241" s="5" t="s">
        <v>1095</v>
      </c>
      <c r="I241" s="5" t="s">
        <v>233</v>
      </c>
      <c r="J241" s="5">
        <v>0</v>
      </c>
      <c r="K241" s="5"/>
      <c r="L241" s="5">
        <v>1</v>
      </c>
      <c r="M241" s="5">
        <v>0</v>
      </c>
      <c r="N241" s="5"/>
      <c r="O241" s="5">
        <v>1</v>
      </c>
      <c r="P241" s="5" t="s">
        <v>102</v>
      </c>
    </row>
    <row r="242" spans="1:16" ht="102" x14ac:dyDescent="0.2">
      <c r="A242" s="5">
        <v>1500401000</v>
      </c>
      <c r="B242" s="5" t="s">
        <v>1073</v>
      </c>
      <c r="C242" s="5" t="s">
        <v>730</v>
      </c>
      <c r="D242" s="5" t="s">
        <v>1074</v>
      </c>
      <c r="E242" s="5" t="s">
        <v>734</v>
      </c>
      <c r="F242" s="5">
        <v>1</v>
      </c>
      <c r="G242" s="5" t="s">
        <v>10</v>
      </c>
      <c r="H242" s="5"/>
      <c r="I242" s="5" t="s">
        <v>139</v>
      </c>
      <c r="J242" s="5">
        <v>0</v>
      </c>
      <c r="K242" s="5"/>
      <c r="L242" s="5">
        <v>0</v>
      </c>
      <c r="M242" s="5">
        <v>0</v>
      </c>
      <c r="N242" s="5"/>
      <c r="O242" s="5">
        <v>1</v>
      </c>
      <c r="P242" s="5"/>
    </row>
    <row r="243" spans="1:16" ht="102" x14ac:dyDescent="0.2">
      <c r="A243" s="5">
        <v>1500402000</v>
      </c>
      <c r="B243" s="5" t="s">
        <v>732</v>
      </c>
      <c r="C243" s="5" t="s">
        <v>190</v>
      </c>
      <c r="D243" s="5" t="s">
        <v>733</v>
      </c>
      <c r="E243" s="5" t="s">
        <v>734</v>
      </c>
      <c r="F243" s="7">
        <v>1</v>
      </c>
      <c r="G243" s="7" t="s">
        <v>2</v>
      </c>
      <c r="H243" s="7"/>
      <c r="I243" s="5" t="s">
        <v>139</v>
      </c>
      <c r="J243" s="5">
        <v>0</v>
      </c>
      <c r="K243" s="5"/>
      <c r="L243" s="5">
        <v>0</v>
      </c>
      <c r="M243" s="5">
        <v>0</v>
      </c>
      <c r="N243" s="5"/>
      <c r="O243" s="5">
        <v>1</v>
      </c>
      <c r="P243" s="5"/>
    </row>
    <row r="244" spans="1:16" ht="102" x14ac:dyDescent="0.2">
      <c r="A244" s="5">
        <v>1500403000</v>
      </c>
      <c r="B244" s="5" t="s">
        <v>1031</v>
      </c>
      <c r="C244" s="5" t="s">
        <v>1032</v>
      </c>
      <c r="D244" s="5" t="s">
        <v>733</v>
      </c>
      <c r="E244" s="5" t="s">
        <v>734</v>
      </c>
      <c r="F244" s="5">
        <v>1</v>
      </c>
      <c r="G244" s="5" t="s">
        <v>10</v>
      </c>
      <c r="H244" s="5"/>
      <c r="I244" s="5" t="s">
        <v>226</v>
      </c>
      <c r="J244" s="5">
        <v>0</v>
      </c>
      <c r="K244" s="5"/>
      <c r="L244" s="5">
        <v>0</v>
      </c>
      <c r="M244" s="5">
        <v>0</v>
      </c>
      <c r="N244" s="5"/>
      <c r="O244" s="5">
        <v>1</v>
      </c>
      <c r="P244" s="5" t="s">
        <v>102</v>
      </c>
    </row>
    <row r="245" spans="1:16" ht="102" x14ac:dyDescent="0.2">
      <c r="A245" s="5">
        <v>1500404000</v>
      </c>
      <c r="B245" s="5" t="s">
        <v>1029</v>
      </c>
      <c r="C245" s="5" t="s">
        <v>1030</v>
      </c>
      <c r="D245" s="5" t="s">
        <v>733</v>
      </c>
      <c r="E245" s="5" t="s">
        <v>734</v>
      </c>
      <c r="F245" s="5">
        <v>1</v>
      </c>
      <c r="G245" s="5" t="s">
        <v>10</v>
      </c>
      <c r="H245" s="5"/>
      <c r="I245" s="5" t="s">
        <v>226</v>
      </c>
      <c r="J245" s="5">
        <v>0</v>
      </c>
      <c r="K245" s="5"/>
      <c r="L245" s="5">
        <v>0</v>
      </c>
      <c r="M245" s="5">
        <v>0</v>
      </c>
      <c r="N245" s="5"/>
      <c r="O245" s="5">
        <v>1</v>
      </c>
      <c r="P245" s="5" t="s">
        <v>102</v>
      </c>
    </row>
    <row r="246" spans="1:16" ht="34" x14ac:dyDescent="0.2">
      <c r="A246" s="5">
        <v>1500405000</v>
      </c>
      <c r="B246" s="5" t="s">
        <v>1075</v>
      </c>
      <c r="C246" s="5" t="s">
        <v>730</v>
      </c>
      <c r="D246" s="5" t="s">
        <v>1063</v>
      </c>
      <c r="E246" s="5" t="s">
        <v>1060</v>
      </c>
      <c r="F246" s="5">
        <v>1</v>
      </c>
      <c r="G246" s="5" t="s">
        <v>2</v>
      </c>
      <c r="H246" s="5"/>
      <c r="I246" s="5" t="s">
        <v>133</v>
      </c>
      <c r="J246" s="5">
        <v>0</v>
      </c>
      <c r="K246" s="5"/>
      <c r="L246" s="5">
        <v>0</v>
      </c>
      <c r="M246" s="5">
        <v>0</v>
      </c>
      <c r="N246" s="5"/>
      <c r="O246" s="5">
        <v>1</v>
      </c>
      <c r="P246" s="5" t="s">
        <v>109</v>
      </c>
    </row>
    <row r="247" spans="1:16" ht="85" x14ac:dyDescent="0.2">
      <c r="A247" s="5">
        <v>1800002000</v>
      </c>
      <c r="B247" s="5" t="s">
        <v>140</v>
      </c>
      <c r="C247" s="5" t="s">
        <v>141</v>
      </c>
      <c r="D247" s="5" t="s">
        <v>142</v>
      </c>
      <c r="E247" s="5" t="s">
        <v>143</v>
      </c>
      <c r="F247" s="5">
        <v>1</v>
      </c>
      <c r="G247" s="5" t="s">
        <v>2</v>
      </c>
      <c r="H247" s="5"/>
      <c r="I247" s="5" t="s">
        <v>133</v>
      </c>
      <c r="J247" s="5">
        <v>0</v>
      </c>
      <c r="K247" s="5"/>
      <c r="L247" s="5">
        <v>0</v>
      </c>
      <c r="M247" s="5">
        <v>0</v>
      </c>
      <c r="N247" s="5" t="s">
        <v>144</v>
      </c>
      <c r="O247" s="5">
        <v>1</v>
      </c>
      <c r="P247" s="5" t="s">
        <v>6</v>
      </c>
    </row>
    <row r="248" spans="1:16" ht="51" x14ac:dyDescent="0.2">
      <c r="A248" s="5">
        <v>1901028000</v>
      </c>
      <c r="B248" s="5" t="s">
        <v>471</v>
      </c>
      <c r="C248" s="5" t="s">
        <v>243</v>
      </c>
      <c r="D248" s="5" t="s">
        <v>240</v>
      </c>
      <c r="E248" s="5" t="s">
        <v>241</v>
      </c>
      <c r="F248" s="5">
        <v>1</v>
      </c>
      <c r="G248" s="5" t="s">
        <v>2</v>
      </c>
      <c r="H248" s="5"/>
      <c r="I248" s="5" t="s">
        <v>133</v>
      </c>
      <c r="J248" s="5">
        <v>0</v>
      </c>
      <c r="K248" s="5"/>
      <c r="L248" s="5">
        <v>0</v>
      </c>
      <c r="M248" s="5">
        <v>0</v>
      </c>
      <c r="N248" s="5"/>
      <c r="O248" s="5">
        <v>1</v>
      </c>
      <c r="P248" s="5" t="s">
        <v>28</v>
      </c>
    </row>
    <row r="249" spans="1:16" ht="51" x14ac:dyDescent="0.2">
      <c r="A249" s="5">
        <v>1901029000</v>
      </c>
      <c r="B249" s="5" t="s">
        <v>469</v>
      </c>
      <c r="C249" s="5" t="s">
        <v>470</v>
      </c>
      <c r="D249" s="5" t="s">
        <v>240</v>
      </c>
      <c r="E249" s="5" t="s">
        <v>241</v>
      </c>
      <c r="F249" s="5">
        <v>11.290931989924401</v>
      </c>
      <c r="G249" s="5" t="s">
        <v>36</v>
      </c>
      <c r="H249" s="5"/>
      <c r="I249" s="5" t="s">
        <v>133</v>
      </c>
      <c r="J249" s="5">
        <v>0</v>
      </c>
      <c r="K249" s="5"/>
      <c r="L249" s="5">
        <v>1</v>
      </c>
      <c r="M249" s="5">
        <v>0</v>
      </c>
      <c r="N249" s="5"/>
      <c r="O249" s="5">
        <v>11.290931989924401</v>
      </c>
      <c r="P249" s="5" t="s">
        <v>28</v>
      </c>
    </row>
    <row r="250" spans="1:16" ht="34" x14ac:dyDescent="0.2">
      <c r="A250" s="5">
        <v>1901102500</v>
      </c>
      <c r="B250" s="5" t="s">
        <v>537</v>
      </c>
      <c r="C250" s="5" t="s">
        <v>538</v>
      </c>
      <c r="D250" s="5" t="s">
        <v>240</v>
      </c>
      <c r="E250" s="5" t="s">
        <v>221</v>
      </c>
      <c r="F250" s="5">
        <v>1</v>
      </c>
      <c r="G250" s="5" t="s">
        <v>1085</v>
      </c>
      <c r="H250" s="5"/>
      <c r="I250" s="5" t="s">
        <v>133</v>
      </c>
      <c r="J250" s="5">
        <v>0</v>
      </c>
      <c r="K250" s="5"/>
      <c r="L250" s="5">
        <v>1</v>
      </c>
      <c r="M250" s="5">
        <v>0</v>
      </c>
      <c r="N250" s="5" t="s">
        <v>539</v>
      </c>
      <c r="O250" s="5"/>
      <c r="P250" s="5"/>
    </row>
    <row r="251" spans="1:16" ht="68" x14ac:dyDescent="0.2">
      <c r="A251" s="5">
        <v>1901184000</v>
      </c>
      <c r="B251" s="5" t="s">
        <v>572</v>
      </c>
      <c r="C251" s="5" t="s">
        <v>243</v>
      </c>
      <c r="D251" s="5" t="s">
        <v>240</v>
      </c>
      <c r="E251" s="5" t="s">
        <v>241</v>
      </c>
      <c r="F251" s="5">
        <v>1</v>
      </c>
      <c r="G251" s="5" t="s">
        <v>2</v>
      </c>
      <c r="H251" s="5"/>
      <c r="I251" s="5" t="s">
        <v>133</v>
      </c>
      <c r="J251" s="5">
        <v>0</v>
      </c>
      <c r="K251" s="5"/>
      <c r="L251" s="5">
        <v>0</v>
      </c>
      <c r="M251" s="5">
        <v>0</v>
      </c>
      <c r="N251" s="5" t="s">
        <v>467</v>
      </c>
      <c r="O251" s="5">
        <v>1</v>
      </c>
      <c r="P251" s="5" t="s">
        <v>28</v>
      </c>
    </row>
    <row r="252" spans="1:16" ht="85" x14ac:dyDescent="0.2">
      <c r="A252" s="5">
        <v>1901202000</v>
      </c>
      <c r="B252" s="5" t="s">
        <v>484</v>
      </c>
      <c r="C252" s="5" t="s">
        <v>245</v>
      </c>
      <c r="D252" s="5" t="s">
        <v>485</v>
      </c>
      <c r="E252" s="5" t="s">
        <v>486</v>
      </c>
      <c r="F252" s="5">
        <v>1</v>
      </c>
      <c r="G252" s="5" t="s">
        <v>1085</v>
      </c>
      <c r="H252" s="5"/>
      <c r="I252" s="5" t="s">
        <v>173</v>
      </c>
      <c r="J252" s="5">
        <v>0</v>
      </c>
      <c r="K252" s="5"/>
      <c r="L252" s="5">
        <v>0</v>
      </c>
      <c r="M252" s="5">
        <v>0</v>
      </c>
      <c r="N252" s="5"/>
      <c r="O252" s="5"/>
      <c r="P252" s="5"/>
    </row>
    <row r="253" spans="1:16" ht="102" x14ac:dyDescent="0.2">
      <c r="A253" s="5">
        <v>1901220000</v>
      </c>
      <c r="B253" s="5" t="s">
        <v>488</v>
      </c>
      <c r="C253" s="5" t="s">
        <v>243</v>
      </c>
      <c r="D253" s="5" t="s">
        <v>247</v>
      </c>
      <c r="E253" s="5" t="s">
        <v>489</v>
      </c>
      <c r="F253" s="5">
        <v>1</v>
      </c>
      <c r="G253" s="5" t="s">
        <v>2</v>
      </c>
      <c r="H253" s="5"/>
      <c r="I253" s="5" t="s">
        <v>173</v>
      </c>
      <c r="J253" s="5">
        <v>1</v>
      </c>
      <c r="K253" s="5"/>
      <c r="L253" s="5">
        <v>0</v>
      </c>
      <c r="M253" s="5">
        <v>0</v>
      </c>
      <c r="N253" s="5"/>
      <c r="O253" s="5">
        <v>1</v>
      </c>
      <c r="P253" s="5" t="s">
        <v>28</v>
      </c>
    </row>
    <row r="254" spans="1:16" ht="102" x14ac:dyDescent="0.2">
      <c r="A254" s="5">
        <v>1901249000</v>
      </c>
      <c r="B254" s="5" t="s">
        <v>593</v>
      </c>
      <c r="C254" s="5" t="s">
        <v>594</v>
      </c>
      <c r="D254" s="5" t="s">
        <v>247</v>
      </c>
      <c r="E254" s="5" t="s">
        <v>489</v>
      </c>
      <c r="F254" s="5">
        <v>7.6574450772986102</v>
      </c>
      <c r="G254" s="10" t="s">
        <v>36</v>
      </c>
      <c r="H254" s="10"/>
      <c r="I254" s="5" t="s">
        <v>173</v>
      </c>
      <c r="J254" s="5">
        <v>1</v>
      </c>
      <c r="K254" s="5"/>
      <c r="L254" s="5">
        <v>1</v>
      </c>
      <c r="M254" s="5">
        <v>0</v>
      </c>
      <c r="N254" s="5"/>
      <c r="O254" s="5">
        <v>7.6574450772986102</v>
      </c>
      <c r="P254" s="5" t="s">
        <v>28</v>
      </c>
    </row>
    <row r="255" spans="1:16" ht="85" x14ac:dyDescent="0.2">
      <c r="A255" s="5">
        <v>1901334000</v>
      </c>
      <c r="B255" s="5" t="s">
        <v>615</v>
      </c>
      <c r="C255" s="5" t="s">
        <v>616</v>
      </c>
      <c r="D255" s="5" t="s">
        <v>247</v>
      </c>
      <c r="E255" s="5" t="s">
        <v>241</v>
      </c>
      <c r="F255" s="5">
        <v>1</v>
      </c>
      <c r="G255" s="10" t="s">
        <v>2</v>
      </c>
      <c r="H255" s="10"/>
      <c r="I255" s="5" t="s">
        <v>173</v>
      </c>
      <c r="J255" s="5">
        <v>1</v>
      </c>
      <c r="K255" s="5"/>
      <c r="L255" s="5">
        <v>0</v>
      </c>
      <c r="M255" s="5">
        <v>0</v>
      </c>
      <c r="N255" s="5" t="s">
        <v>467</v>
      </c>
      <c r="O255" s="5">
        <v>1</v>
      </c>
      <c r="P255" s="5" t="s">
        <v>28</v>
      </c>
    </row>
    <row r="256" spans="1:16" ht="85" x14ac:dyDescent="0.2">
      <c r="A256" s="5">
        <v>1902105000</v>
      </c>
      <c r="B256" s="5" t="s">
        <v>540</v>
      </c>
      <c r="C256" s="5" t="s">
        <v>541</v>
      </c>
      <c r="D256" s="5" t="s">
        <v>542</v>
      </c>
      <c r="E256" s="5" t="s">
        <v>543</v>
      </c>
      <c r="F256" s="5">
        <v>1</v>
      </c>
      <c r="G256" s="10" t="s">
        <v>2</v>
      </c>
      <c r="H256" s="10"/>
      <c r="I256" s="5" t="s">
        <v>139</v>
      </c>
      <c r="J256" s="5">
        <v>0</v>
      </c>
      <c r="K256" s="5"/>
      <c r="L256" s="5">
        <v>0</v>
      </c>
      <c r="M256" s="5">
        <v>0</v>
      </c>
      <c r="N256" s="5"/>
      <c r="O256" s="5">
        <v>1</v>
      </c>
      <c r="P256" s="5" t="s">
        <v>71</v>
      </c>
    </row>
    <row r="257" spans="1:16" ht="85" x14ac:dyDescent="0.2">
      <c r="A257" s="5">
        <v>1902119000</v>
      </c>
      <c r="B257" s="5" t="s">
        <v>479</v>
      </c>
      <c r="C257" s="5" t="s">
        <v>480</v>
      </c>
      <c r="D257" s="5" t="s">
        <v>481</v>
      </c>
      <c r="E257" s="5" t="s">
        <v>482</v>
      </c>
      <c r="F257" s="5">
        <v>1</v>
      </c>
      <c r="G257" s="10" t="s">
        <v>2</v>
      </c>
      <c r="H257" s="10"/>
      <c r="I257" s="5" t="s">
        <v>173</v>
      </c>
      <c r="J257" s="5">
        <v>0</v>
      </c>
      <c r="K257" s="5"/>
      <c r="L257" s="5">
        <v>0</v>
      </c>
      <c r="M257" s="5">
        <v>0</v>
      </c>
      <c r="N257" s="5"/>
      <c r="O257" s="5">
        <v>1</v>
      </c>
      <c r="P257" s="5" t="s">
        <v>71</v>
      </c>
    </row>
    <row r="258" spans="1:16" ht="136" x14ac:dyDescent="0.2">
      <c r="A258" s="5">
        <v>1902143000</v>
      </c>
      <c r="B258" s="5" t="s">
        <v>552</v>
      </c>
      <c r="C258" s="5" t="s">
        <v>460</v>
      </c>
      <c r="D258" s="5" t="s">
        <v>553</v>
      </c>
      <c r="E258" s="5" t="s">
        <v>554</v>
      </c>
      <c r="F258" s="5">
        <v>1</v>
      </c>
      <c r="G258" s="10" t="s">
        <v>2</v>
      </c>
      <c r="H258" s="10"/>
      <c r="I258" s="5" t="s">
        <v>173</v>
      </c>
      <c r="J258" s="5">
        <v>1</v>
      </c>
      <c r="K258" s="5"/>
      <c r="L258" s="5">
        <v>0</v>
      </c>
      <c r="M258" s="5">
        <v>0</v>
      </c>
      <c r="N258" s="5"/>
      <c r="O258" s="5">
        <v>1</v>
      </c>
      <c r="P258" s="5" t="s">
        <v>71</v>
      </c>
    </row>
    <row r="259" spans="1:16" ht="102" customHeight="1" x14ac:dyDescent="0.2">
      <c r="A259" s="5">
        <v>1902274000</v>
      </c>
      <c r="B259" s="5" t="s">
        <v>598</v>
      </c>
      <c r="C259" s="5" t="s">
        <v>599</v>
      </c>
      <c r="D259" s="5" t="s">
        <v>600</v>
      </c>
      <c r="E259" s="5" t="s">
        <v>554</v>
      </c>
      <c r="F259" s="5">
        <v>1</v>
      </c>
      <c r="G259" s="5" t="s">
        <v>2</v>
      </c>
      <c r="H259" s="5"/>
      <c r="I259" s="5" t="s">
        <v>139</v>
      </c>
      <c r="J259" s="5">
        <v>0</v>
      </c>
      <c r="K259" s="5"/>
      <c r="L259" s="5">
        <v>0</v>
      </c>
      <c r="M259" s="5">
        <v>0</v>
      </c>
      <c r="N259" s="5"/>
      <c r="O259" s="5">
        <v>1</v>
      </c>
      <c r="P259" s="5" t="s">
        <v>71</v>
      </c>
    </row>
    <row r="260" spans="1:16" ht="102" customHeight="1" x14ac:dyDescent="0.2">
      <c r="A260" s="5">
        <v>1902354000</v>
      </c>
      <c r="B260" s="5" t="s">
        <v>617</v>
      </c>
      <c r="C260" s="5" t="s">
        <v>618</v>
      </c>
      <c r="D260" s="5" t="s">
        <v>553</v>
      </c>
      <c r="E260" s="5" t="s">
        <v>554</v>
      </c>
      <c r="F260" s="5">
        <v>1</v>
      </c>
      <c r="G260" s="5" t="s">
        <v>2</v>
      </c>
      <c r="H260" s="5"/>
      <c r="I260" s="5" t="s">
        <v>139</v>
      </c>
      <c r="J260" s="5">
        <v>1</v>
      </c>
      <c r="K260" s="5"/>
      <c r="L260" s="5">
        <v>0</v>
      </c>
      <c r="M260" s="5">
        <v>0</v>
      </c>
      <c r="N260" s="5"/>
      <c r="O260" s="5">
        <v>1</v>
      </c>
      <c r="P260" s="5" t="s">
        <v>71</v>
      </c>
    </row>
    <row r="261" spans="1:16" ht="99" customHeight="1" x14ac:dyDescent="0.2">
      <c r="A261" s="5">
        <v>2001162900</v>
      </c>
      <c r="B261" s="5" t="s">
        <v>421</v>
      </c>
      <c r="C261" s="5" t="s">
        <v>370</v>
      </c>
      <c r="D261" s="5" t="s">
        <v>307</v>
      </c>
      <c r="E261" s="5" t="s">
        <v>148</v>
      </c>
      <c r="F261" s="5">
        <v>1</v>
      </c>
      <c r="G261" s="5" t="s">
        <v>2</v>
      </c>
      <c r="H261" s="5"/>
      <c r="I261" s="5" t="s">
        <v>149</v>
      </c>
      <c r="J261" s="5">
        <v>0</v>
      </c>
      <c r="K261" s="5"/>
      <c r="L261" s="5">
        <v>0</v>
      </c>
      <c r="M261" s="5">
        <v>1</v>
      </c>
      <c r="N261" s="5"/>
      <c r="O261" s="5">
        <v>1</v>
      </c>
      <c r="P261" s="5" t="s">
        <v>66</v>
      </c>
    </row>
    <row r="262" spans="1:16" ht="98" customHeight="1" x14ac:dyDescent="0.2">
      <c r="A262" s="5">
        <v>2001163000</v>
      </c>
      <c r="B262" s="5" t="s">
        <v>308</v>
      </c>
      <c r="C262" s="5" t="s">
        <v>309</v>
      </c>
      <c r="D262" s="5" t="s">
        <v>307</v>
      </c>
      <c r="E262" s="5" t="s">
        <v>148</v>
      </c>
      <c r="F262" s="5">
        <f>1/0.32</f>
        <v>3.125</v>
      </c>
      <c r="G262" s="5" t="s">
        <v>52</v>
      </c>
      <c r="H262" s="5" t="s">
        <v>1104</v>
      </c>
      <c r="I262" s="5" t="s">
        <v>149</v>
      </c>
      <c r="J262" s="5">
        <v>0</v>
      </c>
      <c r="K262" s="5"/>
      <c r="L262" s="5">
        <v>1</v>
      </c>
      <c r="M262" s="5">
        <v>1</v>
      </c>
      <c r="N262" s="5"/>
      <c r="O262" s="5">
        <v>1</v>
      </c>
      <c r="P262" s="5" t="s">
        <v>47</v>
      </c>
    </row>
    <row r="263" spans="1:16" ht="85" x14ac:dyDescent="0.2">
      <c r="A263" s="5">
        <v>2001319000</v>
      </c>
      <c r="B263" s="5" t="s">
        <v>350</v>
      </c>
      <c r="C263" s="5" t="s">
        <v>302</v>
      </c>
      <c r="D263" s="5" t="s">
        <v>351</v>
      </c>
      <c r="E263" s="5" t="s">
        <v>352</v>
      </c>
      <c r="F263" s="5">
        <f>1/0.38</f>
        <v>2.6315789473684212</v>
      </c>
      <c r="G263" s="5" t="s">
        <v>1079</v>
      </c>
      <c r="H263" s="5" t="s">
        <v>1096</v>
      </c>
      <c r="I263" s="5" t="s">
        <v>30</v>
      </c>
      <c r="J263" s="5">
        <v>0</v>
      </c>
      <c r="K263" s="5"/>
      <c r="L263" s="5">
        <v>1</v>
      </c>
      <c r="M263" s="5">
        <v>0</v>
      </c>
      <c r="N263" s="5"/>
      <c r="O263" s="5">
        <v>1</v>
      </c>
      <c r="P263" s="5"/>
    </row>
    <row r="264" spans="1:16" ht="56" customHeight="1" x14ac:dyDescent="0.2">
      <c r="A264" s="5">
        <v>2001336000</v>
      </c>
      <c r="B264" s="5" t="s">
        <v>459</v>
      </c>
      <c r="C264" s="5" t="s">
        <v>460</v>
      </c>
      <c r="D264" s="5" t="s">
        <v>356</v>
      </c>
      <c r="E264" s="5" t="s">
        <v>461</v>
      </c>
      <c r="F264" s="5">
        <v>1</v>
      </c>
      <c r="G264" s="5" t="s">
        <v>2</v>
      </c>
      <c r="H264" s="5"/>
      <c r="I264" s="5" t="s">
        <v>139</v>
      </c>
      <c r="J264" s="5">
        <v>0</v>
      </c>
      <c r="K264" s="5"/>
      <c r="L264" s="5">
        <v>0</v>
      </c>
      <c r="M264" s="5">
        <v>0</v>
      </c>
      <c r="N264" s="5"/>
      <c r="O264" s="5">
        <v>1</v>
      </c>
      <c r="P264" s="5" t="s">
        <v>66</v>
      </c>
    </row>
    <row r="265" spans="1:16" ht="51" x14ac:dyDescent="0.2">
      <c r="A265" s="5">
        <v>2001337000</v>
      </c>
      <c r="B265" s="5" t="s">
        <v>355</v>
      </c>
      <c r="C265" s="5" t="s">
        <v>302</v>
      </c>
      <c r="D265" s="5" t="s">
        <v>356</v>
      </c>
      <c r="E265" s="5" t="s">
        <v>357</v>
      </c>
      <c r="F265" s="5">
        <f>1/0.43</f>
        <v>2.3255813953488373</v>
      </c>
      <c r="G265" s="10" t="s">
        <v>1079</v>
      </c>
      <c r="H265" s="10" t="s">
        <v>1097</v>
      </c>
      <c r="I265" s="5" t="s">
        <v>233</v>
      </c>
      <c r="J265" s="5">
        <v>0</v>
      </c>
      <c r="K265" s="5"/>
      <c r="L265" s="5">
        <v>1</v>
      </c>
      <c r="M265" s="5">
        <v>0</v>
      </c>
      <c r="N265" s="5"/>
      <c r="O265" s="5">
        <v>1</v>
      </c>
      <c r="P265" s="5" t="s">
        <v>47</v>
      </c>
    </row>
    <row r="266" spans="1:16" ht="102" x14ac:dyDescent="0.2">
      <c r="A266" s="5">
        <v>2002330000</v>
      </c>
      <c r="B266" s="5" t="s">
        <v>353</v>
      </c>
      <c r="C266" s="5" t="s">
        <v>302</v>
      </c>
      <c r="D266" s="5" t="s">
        <v>46</v>
      </c>
      <c r="E266" s="5" t="s">
        <v>7</v>
      </c>
      <c r="F266" s="5">
        <f>1/0.32</f>
        <v>3.125</v>
      </c>
      <c r="G266" s="10" t="s">
        <v>1080</v>
      </c>
      <c r="H266" s="10" t="s">
        <v>1098</v>
      </c>
      <c r="I266" s="5" t="s">
        <v>149</v>
      </c>
      <c r="J266" s="5">
        <v>0</v>
      </c>
      <c r="K266" s="5"/>
      <c r="L266" s="5">
        <v>1</v>
      </c>
      <c r="M266" s="5">
        <v>1</v>
      </c>
      <c r="N266" s="5"/>
      <c r="O266" s="5">
        <v>1</v>
      </c>
      <c r="P266" s="5" t="s">
        <v>47</v>
      </c>
    </row>
    <row r="267" spans="1:16" ht="34" x14ac:dyDescent="0.2">
      <c r="A267" s="5">
        <v>2002364000</v>
      </c>
      <c r="B267" s="5" t="s">
        <v>462</v>
      </c>
      <c r="C267" s="5" t="s">
        <v>463</v>
      </c>
      <c r="D267" s="5" t="s">
        <v>362</v>
      </c>
      <c r="E267" s="5" t="s">
        <v>354</v>
      </c>
      <c r="F267" s="5">
        <v>1</v>
      </c>
      <c r="G267" s="5" t="s">
        <v>2</v>
      </c>
      <c r="H267" s="5"/>
      <c r="I267" s="5" t="s">
        <v>139</v>
      </c>
      <c r="J267" s="5">
        <v>0</v>
      </c>
      <c r="K267" s="5"/>
      <c r="L267" s="5">
        <v>0</v>
      </c>
      <c r="M267" s="5">
        <v>0</v>
      </c>
      <c r="N267" s="5"/>
      <c r="O267" s="5">
        <v>1</v>
      </c>
      <c r="P267" s="5"/>
    </row>
    <row r="268" spans="1:16" ht="51" x14ac:dyDescent="0.2">
      <c r="A268" s="5">
        <v>2002365000</v>
      </c>
      <c r="B268" s="5" t="s">
        <v>361</v>
      </c>
      <c r="C268" s="5" t="s">
        <v>302</v>
      </c>
      <c r="D268" s="5" t="s">
        <v>362</v>
      </c>
      <c r="E268" s="5" t="s">
        <v>354</v>
      </c>
      <c r="F268" s="5">
        <f>1/0.41</f>
        <v>2.4390243902439024</v>
      </c>
      <c r="G268" s="5" t="s">
        <v>1079</v>
      </c>
      <c r="H268" s="5" t="s">
        <v>1099</v>
      </c>
      <c r="I268" s="5" t="s">
        <v>233</v>
      </c>
      <c r="J268" s="5">
        <v>0</v>
      </c>
      <c r="K268" s="5"/>
      <c r="L268" s="5">
        <v>1</v>
      </c>
      <c r="M268" s="5">
        <v>0</v>
      </c>
      <c r="N268" s="5"/>
      <c r="O268" s="5">
        <v>1</v>
      </c>
      <c r="P268" s="5" t="s">
        <v>47</v>
      </c>
    </row>
    <row r="269" spans="1:16" ht="102" x14ac:dyDescent="0.2">
      <c r="A269" s="5">
        <v>2003128000</v>
      </c>
      <c r="B269" s="5" t="s">
        <v>306</v>
      </c>
      <c r="C269" s="5" t="s">
        <v>302</v>
      </c>
      <c r="D269" s="5" t="s">
        <v>307</v>
      </c>
      <c r="E269" s="5" t="s">
        <v>148</v>
      </c>
      <c r="F269" s="5">
        <f>1/0.32</f>
        <v>3.125</v>
      </c>
      <c r="G269" s="5" t="s">
        <v>52</v>
      </c>
      <c r="H269" s="5" t="s">
        <v>1104</v>
      </c>
      <c r="I269" s="5" t="s">
        <v>149</v>
      </c>
      <c r="J269" s="5">
        <v>0</v>
      </c>
      <c r="K269" s="5"/>
      <c r="L269" s="5">
        <v>1</v>
      </c>
      <c r="M269" s="5">
        <v>1</v>
      </c>
      <c r="N269" s="5"/>
      <c r="O269" s="5">
        <v>1</v>
      </c>
      <c r="P269" s="5" t="s">
        <v>47</v>
      </c>
    </row>
    <row r="270" spans="1:16" ht="85" x14ac:dyDescent="0.2">
      <c r="A270" s="5">
        <v>2100228000</v>
      </c>
      <c r="B270" s="5" t="s">
        <v>580</v>
      </c>
      <c r="C270" s="5" t="s">
        <v>581</v>
      </c>
      <c r="D270" s="5" t="s">
        <v>582</v>
      </c>
      <c r="E270" s="5" t="s">
        <v>583</v>
      </c>
      <c r="F270" s="5">
        <v>1.03</v>
      </c>
      <c r="G270" s="5" t="s">
        <v>10</v>
      </c>
      <c r="H270" s="5"/>
      <c r="I270" s="5" t="s">
        <v>173</v>
      </c>
      <c r="J270" s="5">
        <v>0</v>
      </c>
      <c r="K270" s="5"/>
      <c r="L270" s="5">
        <v>0</v>
      </c>
      <c r="M270" s="5">
        <v>0</v>
      </c>
      <c r="N270" s="5"/>
      <c r="O270" s="5">
        <v>1.03</v>
      </c>
      <c r="P270" s="5"/>
    </row>
    <row r="271" spans="1:16" ht="85" x14ac:dyDescent="0.2">
      <c r="A271" s="12">
        <v>2201001500</v>
      </c>
      <c r="B271" s="5" t="s">
        <v>750</v>
      </c>
      <c r="C271" s="5" t="s">
        <v>751</v>
      </c>
      <c r="D271" s="5" t="s">
        <v>752</v>
      </c>
      <c r="E271" s="5" t="s">
        <v>753</v>
      </c>
      <c r="F271" s="5">
        <v>1</v>
      </c>
      <c r="G271" s="5" t="s">
        <v>1085</v>
      </c>
      <c r="H271" s="10"/>
      <c r="I271" s="5" t="s">
        <v>133</v>
      </c>
      <c r="J271" s="5">
        <v>0</v>
      </c>
      <c r="K271" s="5"/>
      <c r="L271" s="5">
        <v>0</v>
      </c>
      <c r="M271" s="5">
        <v>0</v>
      </c>
      <c r="N271" s="5"/>
      <c r="O271" s="5"/>
      <c r="P271" s="10"/>
    </row>
    <row r="272" spans="1:16" ht="51" x14ac:dyDescent="0.2">
      <c r="A272" s="12">
        <v>2201019000</v>
      </c>
      <c r="B272" s="5" t="s">
        <v>514</v>
      </c>
      <c r="C272" s="5" t="s">
        <v>515</v>
      </c>
      <c r="D272" s="5" t="s">
        <v>514</v>
      </c>
      <c r="E272" s="5" t="s">
        <v>195</v>
      </c>
      <c r="F272" s="5">
        <v>1.89</v>
      </c>
      <c r="G272" s="5" t="s">
        <v>10</v>
      </c>
      <c r="H272" s="10"/>
      <c r="I272" s="5" t="s">
        <v>139</v>
      </c>
      <c r="J272" s="5">
        <v>0</v>
      </c>
      <c r="K272" s="5"/>
      <c r="L272" s="5">
        <v>0</v>
      </c>
      <c r="M272" s="5">
        <v>0</v>
      </c>
      <c r="N272" s="5"/>
      <c r="O272" s="5">
        <v>1.89</v>
      </c>
      <c r="P272" s="10"/>
    </row>
    <row r="273" spans="1:16" ht="102" x14ac:dyDescent="0.2">
      <c r="A273" s="5">
        <v>2201022000</v>
      </c>
      <c r="B273" s="15" t="s">
        <v>516</v>
      </c>
      <c r="C273" s="15" t="s">
        <v>517</v>
      </c>
      <c r="D273" s="15" t="s">
        <v>247</v>
      </c>
      <c r="E273" s="15" t="s">
        <v>489</v>
      </c>
      <c r="F273" s="15">
        <v>3.45</v>
      </c>
      <c r="G273" s="15" t="s">
        <v>10</v>
      </c>
      <c r="H273" s="15"/>
      <c r="I273" s="5" t="s">
        <v>173</v>
      </c>
      <c r="J273" s="5">
        <v>1</v>
      </c>
      <c r="K273" s="5"/>
      <c r="L273" s="5">
        <v>0</v>
      </c>
      <c r="M273" s="5">
        <v>0</v>
      </c>
      <c r="N273" s="5" t="s">
        <v>518</v>
      </c>
      <c r="O273" s="5">
        <v>1</v>
      </c>
      <c r="P273" s="5" t="s">
        <v>73</v>
      </c>
    </row>
    <row r="274" spans="1:16" ht="51" x14ac:dyDescent="0.2">
      <c r="A274" s="5">
        <v>2201073000</v>
      </c>
      <c r="B274" s="5" t="s">
        <v>472</v>
      </c>
      <c r="C274" s="5" t="s">
        <v>473</v>
      </c>
      <c r="D274" s="5" t="s">
        <v>474</v>
      </c>
      <c r="E274" s="5" t="s">
        <v>195</v>
      </c>
      <c r="F274" s="5">
        <v>1.04</v>
      </c>
      <c r="G274" s="5" t="s">
        <v>10</v>
      </c>
      <c r="H274" s="5"/>
      <c r="I274" s="5" t="s">
        <v>133</v>
      </c>
      <c r="J274" s="5">
        <v>0</v>
      </c>
      <c r="K274" s="5"/>
      <c r="L274" s="5">
        <v>0</v>
      </c>
      <c r="M274" s="5">
        <v>0</v>
      </c>
      <c r="N274" s="5"/>
      <c r="O274" s="5">
        <v>1.04</v>
      </c>
      <c r="P274" s="5" t="s">
        <v>70</v>
      </c>
    </row>
    <row r="275" spans="1:16" ht="34" x14ac:dyDescent="0.2">
      <c r="A275" s="5">
        <v>2201087000</v>
      </c>
      <c r="B275" s="5" t="s">
        <v>531</v>
      </c>
      <c r="C275" s="5" t="s">
        <v>532</v>
      </c>
      <c r="D275" s="5" t="s">
        <v>268</v>
      </c>
      <c r="E275" s="5" t="s">
        <v>195</v>
      </c>
      <c r="F275" s="5">
        <v>1</v>
      </c>
      <c r="G275" s="5" t="s">
        <v>1085</v>
      </c>
      <c r="H275" s="5"/>
      <c r="I275" s="5" t="s">
        <v>133</v>
      </c>
      <c r="J275" s="5">
        <v>0</v>
      </c>
      <c r="K275" s="5"/>
      <c r="L275" s="5">
        <v>0</v>
      </c>
      <c r="M275" s="5">
        <v>0</v>
      </c>
      <c r="N275" s="5"/>
      <c r="O275" s="5"/>
      <c r="P275" s="5"/>
    </row>
    <row r="276" spans="1:16" ht="85" x14ac:dyDescent="0.2">
      <c r="A276" s="5">
        <v>2201152000</v>
      </c>
      <c r="B276" s="5" t="s">
        <v>559</v>
      </c>
      <c r="C276" s="5" t="s">
        <v>245</v>
      </c>
      <c r="D276" s="5" t="s">
        <v>247</v>
      </c>
      <c r="E276" s="5" t="s">
        <v>482</v>
      </c>
      <c r="F276" s="5">
        <v>1.1200000000000001</v>
      </c>
      <c r="G276" s="5" t="s">
        <v>10</v>
      </c>
      <c r="H276" s="5"/>
      <c r="I276" s="5" t="s">
        <v>173</v>
      </c>
      <c r="J276" s="5">
        <v>1</v>
      </c>
      <c r="K276" s="5"/>
      <c r="L276" s="5">
        <v>0</v>
      </c>
      <c r="M276" s="5">
        <v>0</v>
      </c>
      <c r="N276" s="5"/>
      <c r="O276" s="5">
        <v>1.1200000000000001</v>
      </c>
      <c r="P276" s="5" t="s">
        <v>77</v>
      </c>
    </row>
    <row r="277" spans="1:16" ht="85" x14ac:dyDescent="0.2">
      <c r="A277" s="5">
        <v>2201196000</v>
      </c>
      <c r="B277" s="5" t="s">
        <v>576</v>
      </c>
      <c r="C277" s="5" t="s">
        <v>243</v>
      </c>
      <c r="D277" s="5" t="s">
        <v>258</v>
      </c>
      <c r="E277" s="5" t="s">
        <v>195</v>
      </c>
      <c r="F277" s="5">
        <v>2.17</v>
      </c>
      <c r="G277" s="5" t="s">
        <v>10</v>
      </c>
      <c r="H277" s="5"/>
      <c r="I277" s="5" t="s">
        <v>173</v>
      </c>
      <c r="J277" s="5">
        <v>0</v>
      </c>
      <c r="K277" s="5"/>
      <c r="L277" s="5">
        <v>0</v>
      </c>
      <c r="M277" s="5">
        <v>0</v>
      </c>
      <c r="N277" s="5"/>
      <c r="O277" s="5">
        <v>2.17</v>
      </c>
      <c r="P277" s="5" t="s">
        <v>24</v>
      </c>
    </row>
    <row r="278" spans="1:16" ht="170" x14ac:dyDescent="0.2">
      <c r="A278" s="5">
        <v>2201243000</v>
      </c>
      <c r="B278" s="5" t="s">
        <v>493</v>
      </c>
      <c r="C278" s="5" t="s">
        <v>494</v>
      </c>
      <c r="D278" s="5" t="s">
        <v>236</v>
      </c>
      <c r="E278" s="5" t="s">
        <v>237</v>
      </c>
      <c r="F278" s="5">
        <v>1</v>
      </c>
      <c r="G278" s="5" t="s">
        <v>2</v>
      </c>
      <c r="H278" s="5"/>
      <c r="I278" s="5" t="s">
        <v>133</v>
      </c>
      <c r="J278" s="5">
        <v>0</v>
      </c>
      <c r="K278" s="5"/>
      <c r="L278" s="5">
        <v>1</v>
      </c>
      <c r="M278" s="5">
        <v>0</v>
      </c>
      <c r="N278" s="5"/>
      <c r="O278" s="5">
        <v>1</v>
      </c>
      <c r="P278" s="5" t="s">
        <v>14</v>
      </c>
    </row>
    <row r="279" spans="1:16" ht="102" x14ac:dyDescent="0.2">
      <c r="A279" s="5">
        <v>2202076000</v>
      </c>
      <c r="B279" s="5" t="s">
        <v>475</v>
      </c>
      <c r="C279" s="5" t="s">
        <v>476</v>
      </c>
      <c r="D279" s="5" t="s">
        <v>247</v>
      </c>
      <c r="E279" s="5" t="s">
        <v>248</v>
      </c>
      <c r="F279" s="5">
        <v>1</v>
      </c>
      <c r="G279" s="5" t="s">
        <v>1085</v>
      </c>
      <c r="H279" s="5"/>
      <c r="I279" s="5" t="s">
        <v>173</v>
      </c>
      <c r="J279" s="5">
        <v>1</v>
      </c>
      <c r="K279" s="5"/>
      <c r="L279" s="5">
        <v>0</v>
      </c>
      <c r="M279" s="5">
        <v>0</v>
      </c>
      <c r="N279" s="5"/>
      <c r="O279" s="5"/>
      <c r="P279" s="5"/>
    </row>
    <row r="280" spans="1:16" ht="102" x14ac:dyDescent="0.2">
      <c r="A280" s="5">
        <v>2202085000</v>
      </c>
      <c r="B280" s="5" t="s">
        <v>529</v>
      </c>
      <c r="C280" s="5" t="s">
        <v>530</v>
      </c>
      <c r="D280" s="5" t="s">
        <v>247</v>
      </c>
      <c r="E280" s="5" t="s">
        <v>489</v>
      </c>
      <c r="F280" s="5">
        <v>1.1200000000000001</v>
      </c>
      <c r="G280" s="5" t="s">
        <v>10</v>
      </c>
      <c r="H280" s="5"/>
      <c r="I280" s="5" t="s">
        <v>173</v>
      </c>
      <c r="J280" s="5">
        <v>1</v>
      </c>
      <c r="K280" s="5"/>
      <c r="L280" s="5">
        <v>0</v>
      </c>
      <c r="M280" s="5">
        <v>0</v>
      </c>
      <c r="N280" s="5" t="s">
        <v>528</v>
      </c>
      <c r="O280" s="5">
        <v>1.1200000000000001</v>
      </c>
      <c r="P280" s="5"/>
    </row>
    <row r="281" spans="1:16" ht="102" x14ac:dyDescent="0.2">
      <c r="A281" s="5">
        <v>2202086000</v>
      </c>
      <c r="B281" s="5" t="s">
        <v>626</v>
      </c>
      <c r="C281" s="5" t="s">
        <v>627</v>
      </c>
      <c r="D281" s="5" t="s">
        <v>247</v>
      </c>
      <c r="E281" s="5" t="s">
        <v>489</v>
      </c>
      <c r="F281" s="5">
        <v>5</v>
      </c>
      <c r="G281" s="5" t="s">
        <v>10</v>
      </c>
      <c r="H281" s="5"/>
      <c r="I281" s="5" t="s">
        <v>173</v>
      </c>
      <c r="J281" s="5">
        <v>1</v>
      </c>
      <c r="K281" s="5"/>
      <c r="L281" s="5">
        <v>1</v>
      </c>
      <c r="M281" s="5">
        <v>0</v>
      </c>
      <c r="N281" s="5"/>
      <c r="O281" s="5">
        <v>5</v>
      </c>
      <c r="P281" s="5" t="s">
        <v>77</v>
      </c>
    </row>
    <row r="282" spans="1:16" ht="102" x14ac:dyDescent="0.2">
      <c r="A282" s="5">
        <v>2202322000</v>
      </c>
      <c r="B282" s="5" t="s">
        <v>498</v>
      </c>
      <c r="C282" s="5" t="s">
        <v>499</v>
      </c>
      <c r="D282" s="5" t="s">
        <v>247</v>
      </c>
      <c r="E282" s="5" t="s">
        <v>248</v>
      </c>
      <c r="F282" s="5">
        <v>1.33</v>
      </c>
      <c r="G282" s="5" t="s">
        <v>10</v>
      </c>
      <c r="H282" s="5"/>
      <c r="I282" s="5" t="s">
        <v>173</v>
      </c>
      <c r="J282" s="5">
        <v>1</v>
      </c>
      <c r="K282" s="5"/>
      <c r="L282" s="5">
        <v>0</v>
      </c>
      <c r="M282" s="5">
        <v>0</v>
      </c>
      <c r="N282" s="5"/>
      <c r="O282" s="5">
        <v>1.33</v>
      </c>
      <c r="P282" s="5" t="s">
        <v>73</v>
      </c>
    </row>
    <row r="283" spans="1:16" ht="119" x14ac:dyDescent="0.2">
      <c r="A283" s="5">
        <v>2301001000</v>
      </c>
      <c r="B283" s="5" t="s">
        <v>873</v>
      </c>
      <c r="C283" s="5" t="s">
        <v>874</v>
      </c>
      <c r="D283" s="5" t="s">
        <v>875</v>
      </c>
      <c r="E283" s="5" t="s">
        <v>872</v>
      </c>
      <c r="F283" s="7">
        <v>1.04</v>
      </c>
      <c r="G283" s="17" t="s">
        <v>93</v>
      </c>
      <c r="H283" s="5"/>
      <c r="I283" s="5" t="s">
        <v>133</v>
      </c>
      <c r="J283" s="5">
        <v>1</v>
      </c>
      <c r="K283" s="5" t="s">
        <v>527</v>
      </c>
      <c r="L283" s="5">
        <v>0</v>
      </c>
      <c r="M283" s="5">
        <v>0</v>
      </c>
      <c r="N283" s="5" t="s">
        <v>876</v>
      </c>
      <c r="O283" s="5"/>
      <c r="P283" s="5"/>
    </row>
    <row r="284" spans="1:16" ht="34" x14ac:dyDescent="0.2">
      <c r="A284" s="5">
        <v>2301235000</v>
      </c>
      <c r="B284" s="5" t="s">
        <v>587</v>
      </c>
      <c r="C284" s="5" t="s">
        <v>588</v>
      </c>
      <c r="D284" s="5" t="s">
        <v>340</v>
      </c>
      <c r="E284" s="5" t="s">
        <v>341</v>
      </c>
      <c r="F284" s="5">
        <v>1.163</v>
      </c>
      <c r="G284" s="5" t="s">
        <v>36</v>
      </c>
      <c r="H284" s="5"/>
      <c r="I284" s="5" t="s">
        <v>139</v>
      </c>
      <c r="J284" s="5">
        <v>0</v>
      </c>
      <c r="K284" s="5"/>
      <c r="L284" s="5">
        <v>0</v>
      </c>
      <c r="M284" s="5">
        <v>0</v>
      </c>
      <c r="N284" s="5"/>
      <c r="O284" s="5">
        <v>1.163</v>
      </c>
      <c r="P284" s="5"/>
    </row>
    <row r="285" spans="1:16" ht="51" x14ac:dyDescent="0.2">
      <c r="A285" s="5">
        <v>2301236000</v>
      </c>
      <c r="B285" s="5" t="s">
        <v>339</v>
      </c>
      <c r="C285" s="5" t="s">
        <v>302</v>
      </c>
      <c r="D285" s="5" t="s">
        <v>340</v>
      </c>
      <c r="E285" s="5" t="s">
        <v>341</v>
      </c>
      <c r="F285" s="5">
        <f>1/0.2</f>
        <v>5</v>
      </c>
      <c r="G285" s="5" t="s">
        <v>1079</v>
      </c>
      <c r="H285" s="5" t="s">
        <v>1100</v>
      </c>
      <c r="I285" s="5" t="s">
        <v>233</v>
      </c>
      <c r="J285" s="5">
        <v>0</v>
      </c>
      <c r="K285" s="5"/>
      <c r="L285" s="5">
        <v>1</v>
      </c>
      <c r="M285" s="5">
        <v>0</v>
      </c>
      <c r="N285" s="5"/>
      <c r="O285" s="5">
        <v>1</v>
      </c>
      <c r="P285" s="5"/>
    </row>
    <row r="286" spans="1:16" ht="85" x14ac:dyDescent="0.2">
      <c r="A286" s="5">
        <v>2302077000</v>
      </c>
      <c r="B286" s="5" t="s">
        <v>184</v>
      </c>
      <c r="C286" s="5" t="s">
        <v>185</v>
      </c>
      <c r="D286" s="5" t="s">
        <v>186</v>
      </c>
      <c r="E286" s="5" t="s">
        <v>187</v>
      </c>
      <c r="F286" s="5">
        <v>1</v>
      </c>
      <c r="G286" s="5" t="s">
        <v>2</v>
      </c>
      <c r="H286" s="5"/>
      <c r="I286" s="5" t="s">
        <v>173</v>
      </c>
      <c r="J286" s="5">
        <v>0</v>
      </c>
      <c r="K286" s="5"/>
      <c r="L286" s="5">
        <v>0</v>
      </c>
      <c r="M286" s="5">
        <v>0</v>
      </c>
      <c r="N286" s="5" t="s">
        <v>188</v>
      </c>
      <c r="O286" s="5">
        <v>1</v>
      </c>
      <c r="P286" s="5" t="s">
        <v>14</v>
      </c>
    </row>
    <row r="287" spans="1:16" ht="34" x14ac:dyDescent="0.2">
      <c r="A287" s="5">
        <v>2302153000</v>
      </c>
      <c r="B287" s="5" t="s">
        <v>959</v>
      </c>
      <c r="C287" s="5" t="s">
        <v>870</v>
      </c>
      <c r="D287" s="5" t="s">
        <v>960</v>
      </c>
      <c r="E287" s="5" t="s">
        <v>195</v>
      </c>
      <c r="F287" s="5">
        <v>1.01</v>
      </c>
      <c r="G287" s="5" t="s">
        <v>10</v>
      </c>
      <c r="H287" s="5"/>
      <c r="I287" s="5" t="s">
        <v>139</v>
      </c>
      <c r="J287" s="5">
        <v>0</v>
      </c>
      <c r="K287" s="5"/>
      <c r="L287" s="5">
        <v>0</v>
      </c>
      <c r="M287" s="5">
        <v>0</v>
      </c>
      <c r="N287" s="5"/>
      <c r="O287" s="5">
        <v>1.01</v>
      </c>
      <c r="P287" s="5" t="s">
        <v>14</v>
      </c>
    </row>
    <row r="288" spans="1:16" ht="34" x14ac:dyDescent="0.2">
      <c r="A288" s="5">
        <v>2302154000</v>
      </c>
      <c r="B288" s="5" t="s">
        <v>848</v>
      </c>
      <c r="C288" s="5" t="s">
        <v>849</v>
      </c>
      <c r="D288" s="5" t="s">
        <v>850</v>
      </c>
      <c r="E288" s="5" t="s">
        <v>195</v>
      </c>
      <c r="F288" s="5">
        <v>1</v>
      </c>
      <c r="G288" s="5" t="s">
        <v>2</v>
      </c>
      <c r="H288" s="5"/>
      <c r="I288" s="5" t="s">
        <v>139</v>
      </c>
      <c r="J288" s="5">
        <v>0</v>
      </c>
      <c r="K288" s="5"/>
      <c r="L288" s="5">
        <v>0</v>
      </c>
      <c r="M288" s="5">
        <v>0</v>
      </c>
      <c r="N288" s="5"/>
      <c r="O288" s="5">
        <v>3.38</v>
      </c>
      <c r="P288" s="5" t="s">
        <v>14</v>
      </c>
    </row>
    <row r="289" spans="1:16" ht="85" x14ac:dyDescent="0.2">
      <c r="A289" s="5">
        <v>2302183000</v>
      </c>
      <c r="B289" s="5" t="s">
        <v>966</v>
      </c>
      <c r="C289" s="5" t="s">
        <v>473</v>
      </c>
      <c r="D289" s="5" t="s">
        <v>398</v>
      </c>
      <c r="E289" s="5" t="s">
        <v>399</v>
      </c>
      <c r="F289" s="5">
        <v>1.28</v>
      </c>
      <c r="G289" s="5" t="s">
        <v>10</v>
      </c>
      <c r="H289" s="5"/>
      <c r="I289" s="5" t="s">
        <v>173</v>
      </c>
      <c r="J289" s="5">
        <v>0</v>
      </c>
      <c r="K289" s="5"/>
      <c r="L289" s="5">
        <v>0</v>
      </c>
      <c r="M289" s="5">
        <v>0</v>
      </c>
      <c r="N289" s="5"/>
      <c r="O289" s="5">
        <v>1.28</v>
      </c>
      <c r="P289" s="5" t="s">
        <v>14</v>
      </c>
    </row>
    <row r="290" spans="1:16" ht="170" x14ac:dyDescent="0.2">
      <c r="A290" s="5">
        <v>2302358000</v>
      </c>
      <c r="B290" s="5" t="s">
        <v>915</v>
      </c>
      <c r="C290" s="5" t="s">
        <v>916</v>
      </c>
      <c r="D290" s="5" t="s">
        <v>871</v>
      </c>
      <c r="E290" s="5" t="s">
        <v>148</v>
      </c>
      <c r="F290" s="5">
        <v>1.506</v>
      </c>
      <c r="G290" s="5" t="s">
        <v>1108</v>
      </c>
      <c r="H290" s="5" t="s">
        <v>1109</v>
      </c>
      <c r="I290" s="5" t="s">
        <v>149</v>
      </c>
      <c r="J290" s="5">
        <v>0</v>
      </c>
      <c r="K290" s="5"/>
      <c r="L290" s="5">
        <v>0</v>
      </c>
      <c r="M290" s="5">
        <v>1</v>
      </c>
      <c r="N290" s="5" t="s">
        <v>881</v>
      </c>
      <c r="O290" s="5"/>
      <c r="P290" s="5"/>
    </row>
    <row r="291" spans="1:16" ht="102" x14ac:dyDescent="0.2">
      <c r="A291" s="5">
        <v>2302368000</v>
      </c>
      <c r="B291" s="5" t="s">
        <v>1012</v>
      </c>
      <c r="C291" s="5" t="s">
        <v>1013</v>
      </c>
      <c r="D291" s="5" t="s">
        <v>902</v>
      </c>
      <c r="E291" s="5" t="s">
        <v>957</v>
      </c>
      <c r="F291" s="5">
        <v>2.94</v>
      </c>
      <c r="G291" s="5" t="s">
        <v>10</v>
      </c>
      <c r="H291" s="5"/>
      <c r="I291" s="5" t="s">
        <v>173</v>
      </c>
      <c r="J291" s="5">
        <v>1</v>
      </c>
      <c r="K291" s="5"/>
      <c r="L291" s="5">
        <v>0</v>
      </c>
      <c r="M291" s="5">
        <v>0</v>
      </c>
      <c r="N291" s="5" t="s">
        <v>975</v>
      </c>
      <c r="O291" s="5">
        <v>2.94</v>
      </c>
      <c r="P291" s="5" t="s">
        <v>14</v>
      </c>
    </row>
    <row r="292" spans="1:16" ht="119" x14ac:dyDescent="0.2">
      <c r="A292" s="5">
        <v>2303000500</v>
      </c>
      <c r="B292" s="5" t="s">
        <v>869</v>
      </c>
      <c r="C292" s="5" t="s">
        <v>870</v>
      </c>
      <c r="D292" s="5" t="s">
        <v>871</v>
      </c>
      <c r="E292" s="5"/>
      <c r="F292" s="5">
        <v>1.506</v>
      </c>
      <c r="G292" s="5" t="s">
        <v>1108</v>
      </c>
      <c r="H292" s="5" t="s">
        <v>1109</v>
      </c>
      <c r="I292" s="5" t="s">
        <v>149</v>
      </c>
      <c r="J292" s="5">
        <v>0</v>
      </c>
      <c r="K292" s="5"/>
      <c r="L292" s="5">
        <v>0</v>
      </c>
      <c r="M292" s="5">
        <v>1</v>
      </c>
      <c r="N292" s="5"/>
      <c r="O292" s="5"/>
      <c r="P292" s="5"/>
    </row>
    <row r="293" spans="1:16" ht="34" x14ac:dyDescent="0.2">
      <c r="A293" s="5">
        <v>2303141000</v>
      </c>
      <c r="B293" s="5" t="s">
        <v>952</v>
      </c>
      <c r="C293" s="5" t="s">
        <v>953</v>
      </c>
      <c r="D293" s="5" t="s">
        <v>954</v>
      </c>
      <c r="E293" s="5" t="s">
        <v>955</v>
      </c>
      <c r="F293" s="5">
        <v>1.1100000000000001</v>
      </c>
      <c r="G293" s="5" t="s">
        <v>10</v>
      </c>
      <c r="H293" s="5"/>
      <c r="I293" s="5" t="s">
        <v>139</v>
      </c>
      <c r="J293" s="5">
        <v>0</v>
      </c>
      <c r="K293" s="5"/>
      <c r="L293" s="5">
        <v>0</v>
      </c>
      <c r="M293" s="5">
        <v>0</v>
      </c>
      <c r="N293" s="5"/>
      <c r="O293" s="5">
        <v>1.1100000000000001</v>
      </c>
      <c r="P293" s="5"/>
    </row>
    <row r="294" spans="1:16" ht="170" x14ac:dyDescent="0.2">
      <c r="A294" s="5">
        <v>2303151000</v>
      </c>
      <c r="B294" s="5" t="s">
        <v>891</v>
      </c>
      <c r="C294" s="5" t="s">
        <v>880</v>
      </c>
      <c r="D294" s="5" t="s">
        <v>871</v>
      </c>
      <c r="E294" s="5" t="s">
        <v>148</v>
      </c>
      <c r="F294" s="5">
        <v>1.506</v>
      </c>
      <c r="G294" s="5" t="s">
        <v>1108</v>
      </c>
      <c r="H294" s="5" t="s">
        <v>1109</v>
      </c>
      <c r="I294" s="5" t="s">
        <v>149</v>
      </c>
      <c r="J294" s="5">
        <v>0</v>
      </c>
      <c r="K294" s="5"/>
      <c r="L294" s="5">
        <v>0</v>
      </c>
      <c r="M294" s="5">
        <v>1</v>
      </c>
      <c r="N294" s="5" t="s">
        <v>881</v>
      </c>
      <c r="O294" s="5"/>
      <c r="P294" s="5"/>
    </row>
    <row r="295" spans="1:16" ht="170" x14ac:dyDescent="0.2">
      <c r="A295" s="5">
        <v>2401019500</v>
      </c>
      <c r="B295" s="5" t="s">
        <v>879</v>
      </c>
      <c r="C295" s="5" t="s">
        <v>880</v>
      </c>
      <c r="D295" s="5" t="s">
        <v>871</v>
      </c>
      <c r="E295" s="5" t="s">
        <v>148</v>
      </c>
      <c r="F295" s="5">
        <v>1.506</v>
      </c>
      <c r="G295" s="5" t="s">
        <v>1108</v>
      </c>
      <c r="H295" s="5" t="s">
        <v>1109</v>
      </c>
      <c r="I295" s="5" t="s">
        <v>149</v>
      </c>
      <c r="J295" s="5">
        <v>0</v>
      </c>
      <c r="K295" s="5"/>
      <c r="L295" s="5">
        <v>0</v>
      </c>
      <c r="M295" s="5">
        <v>1</v>
      </c>
      <c r="N295" s="5" t="s">
        <v>881</v>
      </c>
      <c r="O295" s="5"/>
      <c r="P295" s="5"/>
    </row>
    <row r="296" spans="1:16" ht="170" x14ac:dyDescent="0.2">
      <c r="A296" s="5">
        <v>2401074000</v>
      </c>
      <c r="B296" s="5" t="s">
        <v>887</v>
      </c>
      <c r="C296" s="5" t="s">
        <v>886</v>
      </c>
      <c r="D296" s="5" t="s">
        <v>871</v>
      </c>
      <c r="E296" s="5" t="s">
        <v>148</v>
      </c>
      <c r="F296" s="5">
        <v>1.506</v>
      </c>
      <c r="G296" s="5" t="s">
        <v>1108</v>
      </c>
      <c r="H296" s="5" t="s">
        <v>1109</v>
      </c>
      <c r="I296" s="5" t="s">
        <v>149</v>
      </c>
      <c r="J296" s="5">
        <v>0</v>
      </c>
      <c r="K296" s="5"/>
      <c r="L296" s="5">
        <v>0</v>
      </c>
      <c r="M296" s="5">
        <v>1</v>
      </c>
      <c r="N296" s="5" t="s">
        <v>881</v>
      </c>
      <c r="O296" s="5"/>
      <c r="P296" s="5"/>
    </row>
    <row r="297" spans="1:16" ht="85" x14ac:dyDescent="0.2">
      <c r="A297" s="5">
        <v>2401211000</v>
      </c>
      <c r="B297" s="5" t="s">
        <v>901</v>
      </c>
      <c r="C297" s="5" t="s">
        <v>886</v>
      </c>
      <c r="D297" s="5" t="s">
        <v>902</v>
      </c>
      <c r="E297" s="5"/>
      <c r="F297" s="5">
        <v>1.67</v>
      </c>
      <c r="G297" s="5" t="s">
        <v>10</v>
      </c>
      <c r="H297" s="5"/>
      <c r="I297" s="5" t="s">
        <v>173</v>
      </c>
      <c r="J297" s="5">
        <v>1</v>
      </c>
      <c r="K297" s="5"/>
      <c r="L297" s="5">
        <v>0</v>
      </c>
      <c r="M297" s="5">
        <v>0</v>
      </c>
      <c r="N297" s="5" t="s">
        <v>826</v>
      </c>
      <c r="O297" s="5">
        <v>1.67</v>
      </c>
      <c r="P297" s="5" t="s">
        <v>14</v>
      </c>
    </row>
    <row r="298" spans="1:16" ht="85" x14ac:dyDescent="0.2">
      <c r="A298" s="5">
        <v>2401212000</v>
      </c>
      <c r="B298" s="5" t="s">
        <v>822</v>
      </c>
      <c r="C298" s="5" t="s">
        <v>823</v>
      </c>
      <c r="D298" s="5" t="s">
        <v>824</v>
      </c>
      <c r="E298" s="5" t="s">
        <v>825</v>
      </c>
      <c r="F298" s="5">
        <v>1</v>
      </c>
      <c r="G298" s="5" t="s">
        <v>1085</v>
      </c>
      <c r="H298" s="5"/>
      <c r="I298" s="5" t="s">
        <v>173</v>
      </c>
      <c r="J298" s="5">
        <v>1</v>
      </c>
      <c r="K298" s="5"/>
      <c r="L298" s="5">
        <v>0</v>
      </c>
      <c r="M298" s="5">
        <v>0</v>
      </c>
      <c r="N298" s="5" t="s">
        <v>826</v>
      </c>
      <c r="O298" s="5"/>
      <c r="P298" s="5"/>
    </row>
    <row r="299" spans="1:16" ht="170" x14ac:dyDescent="0.2">
      <c r="A299" s="5">
        <v>2401351000</v>
      </c>
      <c r="B299" s="5" t="s">
        <v>913</v>
      </c>
      <c r="C299" s="5" t="s">
        <v>914</v>
      </c>
      <c r="D299" s="5" t="s">
        <v>871</v>
      </c>
      <c r="E299" s="5" t="s">
        <v>148</v>
      </c>
      <c r="F299" s="5">
        <v>1.506</v>
      </c>
      <c r="G299" s="5" t="s">
        <v>1108</v>
      </c>
      <c r="H299" s="5" t="s">
        <v>1109</v>
      </c>
      <c r="I299" s="5" t="s">
        <v>149</v>
      </c>
      <c r="J299" s="5">
        <v>0</v>
      </c>
      <c r="K299" s="5"/>
      <c r="L299" s="5">
        <v>0</v>
      </c>
      <c r="M299" s="5">
        <v>1</v>
      </c>
      <c r="N299" s="5" t="s">
        <v>881</v>
      </c>
      <c r="O299" s="5"/>
      <c r="P299" s="5"/>
    </row>
    <row r="300" spans="1:16" ht="51" x14ac:dyDescent="0.2">
      <c r="A300" s="5">
        <v>2402020000</v>
      </c>
      <c r="B300" s="5" t="s">
        <v>924</v>
      </c>
      <c r="C300" s="5" t="s">
        <v>925</v>
      </c>
      <c r="D300" s="5" t="s">
        <v>926</v>
      </c>
      <c r="E300" s="5" t="s">
        <v>195</v>
      </c>
      <c r="F300" s="5">
        <v>1.35</v>
      </c>
      <c r="G300" s="5" t="s">
        <v>10</v>
      </c>
      <c r="H300" s="5"/>
      <c r="I300" s="5" t="s">
        <v>139</v>
      </c>
      <c r="J300" s="5">
        <v>0</v>
      </c>
      <c r="K300" s="5"/>
      <c r="L300" s="5">
        <v>0</v>
      </c>
      <c r="M300" s="5">
        <v>0</v>
      </c>
      <c r="N300" s="5"/>
      <c r="O300" s="5">
        <v>1.35</v>
      </c>
      <c r="P300" s="5"/>
    </row>
    <row r="301" spans="1:16" ht="68" x14ac:dyDescent="0.2">
      <c r="A301" s="5">
        <v>2402023000</v>
      </c>
      <c r="B301" s="5" t="s">
        <v>929</v>
      </c>
      <c r="C301" s="5" t="s">
        <v>473</v>
      </c>
      <c r="D301" s="5" t="s">
        <v>836</v>
      </c>
      <c r="E301" s="5" t="s">
        <v>930</v>
      </c>
      <c r="F301" s="5">
        <v>1.56</v>
      </c>
      <c r="G301" s="5" t="s">
        <v>10</v>
      </c>
      <c r="H301" s="5"/>
      <c r="I301" s="5" t="s">
        <v>139</v>
      </c>
      <c r="J301" s="5">
        <v>0</v>
      </c>
      <c r="K301" s="5"/>
      <c r="L301" s="5">
        <v>0</v>
      </c>
      <c r="M301" s="5">
        <v>0</v>
      </c>
      <c r="N301" s="5"/>
      <c r="O301" s="5">
        <v>1.56</v>
      </c>
      <c r="P301" s="5"/>
    </row>
    <row r="302" spans="1:16" ht="136" x14ac:dyDescent="0.2">
      <c r="A302" s="5">
        <v>2402024000</v>
      </c>
      <c r="B302" s="5" t="s">
        <v>834</v>
      </c>
      <c r="C302" s="5" t="s">
        <v>835</v>
      </c>
      <c r="D302" s="5" t="s">
        <v>836</v>
      </c>
      <c r="E302" s="5" t="s">
        <v>837</v>
      </c>
      <c r="F302" s="5">
        <v>6.04</v>
      </c>
      <c r="G302" s="5" t="s">
        <v>10</v>
      </c>
      <c r="H302" s="5"/>
      <c r="I302" s="5" t="s">
        <v>139</v>
      </c>
      <c r="J302" s="5">
        <v>0</v>
      </c>
      <c r="K302" s="5"/>
      <c r="L302" s="5">
        <v>0</v>
      </c>
      <c r="M302" s="5">
        <v>0</v>
      </c>
      <c r="N302" s="5" t="s">
        <v>838</v>
      </c>
      <c r="O302" s="5">
        <v>6.04</v>
      </c>
      <c r="P302" s="5" t="s">
        <v>32</v>
      </c>
    </row>
    <row r="303" spans="1:16" ht="85" x14ac:dyDescent="0.2">
      <c r="A303" s="5">
        <v>2402215000</v>
      </c>
      <c r="B303" s="5" t="s">
        <v>983</v>
      </c>
      <c r="C303" s="5" t="s">
        <v>886</v>
      </c>
      <c r="D303" s="5" t="s">
        <v>398</v>
      </c>
      <c r="E303" s="5" t="s">
        <v>399</v>
      </c>
      <c r="F303" s="5">
        <v>1.45</v>
      </c>
      <c r="G303" s="5" t="s">
        <v>10</v>
      </c>
      <c r="H303" s="5"/>
      <c r="I303" s="5" t="s">
        <v>173</v>
      </c>
      <c r="J303" s="5">
        <v>0</v>
      </c>
      <c r="K303" s="5"/>
      <c r="L303" s="5">
        <v>0</v>
      </c>
      <c r="M303" s="5">
        <v>0</v>
      </c>
      <c r="N303" s="5"/>
      <c r="O303" s="5">
        <v>1.45</v>
      </c>
      <c r="P303" s="5" t="s">
        <v>14</v>
      </c>
    </row>
    <row r="304" spans="1:16" ht="119" x14ac:dyDescent="0.2">
      <c r="A304" s="5">
        <v>2402216000</v>
      </c>
      <c r="B304" s="5" t="s">
        <v>854</v>
      </c>
      <c r="C304" s="5" t="s">
        <v>823</v>
      </c>
      <c r="D304" s="5" t="s">
        <v>398</v>
      </c>
      <c r="E304" s="5" t="s">
        <v>399</v>
      </c>
      <c r="F304" s="5">
        <v>5.0423216444981804</v>
      </c>
      <c r="G304" s="5" t="s">
        <v>36</v>
      </c>
      <c r="H304" s="5"/>
      <c r="I304" s="5" t="s">
        <v>173</v>
      </c>
      <c r="J304" s="5">
        <v>0</v>
      </c>
      <c r="K304" s="5"/>
      <c r="L304" s="5">
        <v>0</v>
      </c>
      <c r="M304" s="5">
        <v>0</v>
      </c>
      <c r="N304" s="5" t="s">
        <v>855</v>
      </c>
      <c r="O304" s="5">
        <v>5.0423216444981804</v>
      </c>
      <c r="P304" s="5" t="s">
        <v>14</v>
      </c>
    </row>
    <row r="305" spans="1:16" ht="85" x14ac:dyDescent="0.2">
      <c r="A305" s="5">
        <v>2402217000</v>
      </c>
      <c r="B305" s="5" t="s">
        <v>397</v>
      </c>
      <c r="C305" s="5" t="s">
        <v>367</v>
      </c>
      <c r="D305" s="5" t="s">
        <v>398</v>
      </c>
      <c r="E305" s="5" t="s">
        <v>399</v>
      </c>
      <c r="F305" s="5">
        <v>1.88</v>
      </c>
      <c r="G305" s="5" t="s">
        <v>45</v>
      </c>
      <c r="H305" s="5"/>
      <c r="I305" s="5" t="s">
        <v>13</v>
      </c>
      <c r="J305" s="5">
        <v>0</v>
      </c>
      <c r="K305" s="5"/>
      <c r="L305" s="5">
        <v>1</v>
      </c>
      <c r="M305" s="5">
        <v>0</v>
      </c>
      <c r="N305" s="5"/>
      <c r="O305" s="5">
        <v>1.88</v>
      </c>
      <c r="P305" s="5" t="s">
        <v>14</v>
      </c>
    </row>
    <row r="306" spans="1:16" ht="51" x14ac:dyDescent="0.2">
      <c r="A306" s="5">
        <v>2402245000</v>
      </c>
      <c r="B306" s="5" t="s">
        <v>991</v>
      </c>
      <c r="C306" s="5" t="s">
        <v>992</v>
      </c>
      <c r="D306" s="5" t="s">
        <v>368</v>
      </c>
      <c r="E306" s="5" t="s">
        <v>195</v>
      </c>
      <c r="F306" s="5">
        <v>1.49</v>
      </c>
      <c r="G306" s="5" t="s">
        <v>10</v>
      </c>
      <c r="H306" s="5"/>
      <c r="I306" s="5" t="s">
        <v>139</v>
      </c>
      <c r="J306" s="5">
        <v>0</v>
      </c>
      <c r="K306" s="5"/>
      <c r="L306" s="5">
        <v>0</v>
      </c>
      <c r="M306" s="5">
        <v>0</v>
      </c>
      <c r="N306" s="5"/>
      <c r="O306" s="5">
        <v>1.49</v>
      </c>
      <c r="P306" s="5"/>
    </row>
    <row r="307" spans="1:16" ht="51" x14ac:dyDescent="0.2">
      <c r="A307" s="5">
        <v>2402246000</v>
      </c>
      <c r="B307" s="5" t="s">
        <v>856</v>
      </c>
      <c r="C307" s="5" t="s">
        <v>823</v>
      </c>
      <c r="D307" s="5" t="s">
        <v>368</v>
      </c>
      <c r="E307" s="5" t="s">
        <v>195</v>
      </c>
      <c r="F307" s="5">
        <v>10.7</v>
      </c>
      <c r="G307" s="5" t="s">
        <v>10</v>
      </c>
      <c r="H307" s="5"/>
      <c r="I307" s="5" t="s">
        <v>233</v>
      </c>
      <c r="J307" s="5">
        <v>0</v>
      </c>
      <c r="K307" s="5"/>
      <c r="L307" s="5">
        <v>1</v>
      </c>
      <c r="M307" s="5">
        <v>0</v>
      </c>
      <c r="N307" s="5"/>
      <c r="O307" s="5">
        <v>10.7</v>
      </c>
      <c r="P307" s="5" t="s">
        <v>41</v>
      </c>
    </row>
    <row r="308" spans="1:16" ht="68" x14ac:dyDescent="0.2">
      <c r="A308" s="5">
        <v>2402247000</v>
      </c>
      <c r="B308" s="5" t="s">
        <v>403</v>
      </c>
      <c r="C308" s="5" t="s">
        <v>367</v>
      </c>
      <c r="D308" s="5" t="s">
        <v>368</v>
      </c>
      <c r="E308" s="5" t="s">
        <v>195</v>
      </c>
      <c r="F308" s="5">
        <v>1.49</v>
      </c>
      <c r="G308" s="5" t="s">
        <v>10</v>
      </c>
      <c r="H308" s="5"/>
      <c r="I308" s="5" t="s">
        <v>233</v>
      </c>
      <c r="J308" s="5">
        <v>0</v>
      </c>
      <c r="K308" s="5"/>
      <c r="L308" s="5">
        <v>1</v>
      </c>
      <c r="M308" s="5">
        <v>0</v>
      </c>
      <c r="N308" s="5"/>
      <c r="O308" s="5">
        <v>1.49</v>
      </c>
      <c r="P308" s="5" t="s">
        <v>41</v>
      </c>
    </row>
    <row r="309" spans="1:16" ht="102" x14ac:dyDescent="0.2">
      <c r="A309" s="5">
        <v>2402254000</v>
      </c>
      <c r="B309" s="5" t="s">
        <v>993</v>
      </c>
      <c r="C309" s="5" t="s">
        <v>886</v>
      </c>
      <c r="D309" s="5" t="s">
        <v>902</v>
      </c>
      <c r="E309" s="5" t="s">
        <v>957</v>
      </c>
      <c r="F309" s="5">
        <v>1</v>
      </c>
      <c r="G309" s="5" t="s">
        <v>1085</v>
      </c>
      <c r="H309" s="5"/>
      <c r="I309" s="5" t="s">
        <v>173</v>
      </c>
      <c r="J309" s="5">
        <v>1</v>
      </c>
      <c r="K309" s="5"/>
      <c r="L309" s="5">
        <v>0</v>
      </c>
      <c r="M309" s="5">
        <v>0</v>
      </c>
      <c r="N309" s="5" t="s">
        <v>975</v>
      </c>
      <c r="O309" s="5"/>
      <c r="P309" s="5"/>
    </row>
    <row r="310" spans="1:16" ht="51" x14ac:dyDescent="0.2">
      <c r="A310" s="5">
        <v>2402277000</v>
      </c>
      <c r="B310" s="5" t="s">
        <v>997</v>
      </c>
      <c r="C310" s="5" t="s">
        <v>998</v>
      </c>
      <c r="D310" s="5" t="s">
        <v>999</v>
      </c>
      <c r="E310" s="5" t="s">
        <v>195</v>
      </c>
      <c r="F310" s="5">
        <v>1.19</v>
      </c>
      <c r="G310" s="5" t="s">
        <v>10</v>
      </c>
      <c r="H310" s="5"/>
      <c r="I310" s="5" t="s">
        <v>139</v>
      </c>
      <c r="J310" s="5">
        <v>0</v>
      </c>
      <c r="K310" s="5"/>
      <c r="L310" s="5">
        <v>0</v>
      </c>
      <c r="M310" s="5">
        <v>0</v>
      </c>
      <c r="N310" s="5"/>
      <c r="O310" s="5">
        <v>1.19</v>
      </c>
      <c r="P310" s="5" t="s">
        <v>31</v>
      </c>
    </row>
    <row r="311" spans="1:16" ht="85" x14ac:dyDescent="0.2">
      <c r="A311" s="5">
        <v>2402283000</v>
      </c>
      <c r="B311" s="5" t="s">
        <v>786</v>
      </c>
      <c r="C311" s="5" t="s">
        <v>787</v>
      </c>
      <c r="D311" s="5" t="s">
        <v>788</v>
      </c>
      <c r="E311" s="5" t="s">
        <v>789</v>
      </c>
      <c r="F311" s="5">
        <v>1.54</v>
      </c>
      <c r="G311" s="5" t="s">
        <v>10</v>
      </c>
      <c r="H311" s="5"/>
      <c r="I311" s="5" t="s">
        <v>173</v>
      </c>
      <c r="J311" s="5">
        <v>0</v>
      </c>
      <c r="K311" s="5"/>
      <c r="L311" s="5">
        <v>0</v>
      </c>
      <c r="M311" s="5">
        <v>0</v>
      </c>
      <c r="N311" s="5"/>
      <c r="O311" s="5">
        <v>1.54</v>
      </c>
      <c r="P311" s="5" t="s">
        <v>32</v>
      </c>
    </row>
    <row r="312" spans="1:16" ht="85" x14ac:dyDescent="0.2">
      <c r="A312" s="5">
        <v>2402284000</v>
      </c>
      <c r="B312" s="5" t="s">
        <v>790</v>
      </c>
      <c r="C312" s="5" t="s">
        <v>791</v>
      </c>
      <c r="D312" s="5" t="s">
        <v>788</v>
      </c>
      <c r="E312" s="5" t="s">
        <v>789</v>
      </c>
      <c r="F312" s="5">
        <v>3.157</v>
      </c>
      <c r="G312" s="5" t="s">
        <v>10</v>
      </c>
      <c r="H312" s="5"/>
      <c r="I312" s="5" t="s">
        <v>13</v>
      </c>
      <c r="J312" s="5">
        <v>0</v>
      </c>
      <c r="K312" s="5"/>
      <c r="L312" s="5">
        <v>1</v>
      </c>
      <c r="M312" s="5">
        <v>0</v>
      </c>
      <c r="N312" s="5"/>
      <c r="O312" s="5">
        <v>3.157</v>
      </c>
      <c r="P312" s="5" t="s">
        <v>32</v>
      </c>
    </row>
    <row r="313" spans="1:16" ht="102" x14ac:dyDescent="0.2">
      <c r="A313" s="5">
        <v>2402289000</v>
      </c>
      <c r="B313" s="5" t="s">
        <v>1006</v>
      </c>
      <c r="C313" s="5" t="s">
        <v>992</v>
      </c>
      <c r="D313" s="5" t="s">
        <v>902</v>
      </c>
      <c r="E313" s="5" t="s">
        <v>957</v>
      </c>
      <c r="F313" s="5">
        <v>1.79</v>
      </c>
      <c r="G313" s="5" t="s">
        <v>10</v>
      </c>
      <c r="H313" s="5"/>
      <c r="I313" s="5" t="s">
        <v>173</v>
      </c>
      <c r="J313" s="5">
        <v>1</v>
      </c>
      <c r="K313" s="5"/>
      <c r="L313" s="5">
        <v>0</v>
      </c>
      <c r="M313" s="5">
        <v>0</v>
      </c>
      <c r="N313" s="5" t="s">
        <v>975</v>
      </c>
      <c r="O313" s="5">
        <v>1.79</v>
      </c>
      <c r="P313" s="5" t="s">
        <v>31</v>
      </c>
    </row>
    <row r="314" spans="1:16" ht="119" x14ac:dyDescent="0.2">
      <c r="A314" s="5">
        <v>2402290000</v>
      </c>
      <c r="B314" s="5" t="s">
        <v>369</v>
      </c>
      <c r="C314" s="5" t="s">
        <v>370</v>
      </c>
      <c r="D314" s="5" t="s">
        <v>371</v>
      </c>
      <c r="E314" s="5" t="s">
        <v>372</v>
      </c>
      <c r="F314" s="5">
        <v>1</v>
      </c>
      <c r="G314" s="5" t="s">
        <v>2</v>
      </c>
      <c r="H314" s="5"/>
      <c r="I314" s="5" t="s">
        <v>173</v>
      </c>
      <c r="J314" s="5">
        <v>1</v>
      </c>
      <c r="K314" s="5" t="s">
        <v>373</v>
      </c>
      <c r="L314" s="5">
        <v>0</v>
      </c>
      <c r="M314" s="5">
        <v>0</v>
      </c>
      <c r="N314" s="5"/>
      <c r="O314" s="5">
        <v>3.58</v>
      </c>
      <c r="P314" s="5" t="s">
        <v>31</v>
      </c>
    </row>
    <row r="315" spans="1:16" ht="170" x14ac:dyDescent="0.2">
      <c r="A315" s="5">
        <v>2403060000</v>
      </c>
      <c r="B315" s="5" t="s">
        <v>885</v>
      </c>
      <c r="C315" s="5" t="s">
        <v>886</v>
      </c>
      <c r="D315" s="5" t="s">
        <v>871</v>
      </c>
      <c r="E315" s="5" t="s">
        <v>148</v>
      </c>
      <c r="F315" s="5">
        <v>1.28</v>
      </c>
      <c r="G315" s="5" t="s">
        <v>10</v>
      </c>
      <c r="H315" s="5"/>
      <c r="I315" s="5" t="s">
        <v>149</v>
      </c>
      <c r="J315" s="5">
        <v>0</v>
      </c>
      <c r="K315" s="5"/>
      <c r="L315" s="5">
        <v>0</v>
      </c>
      <c r="M315" s="5">
        <v>1</v>
      </c>
      <c r="N315" s="5" t="s">
        <v>881</v>
      </c>
      <c r="O315" s="5">
        <v>1.28</v>
      </c>
      <c r="P315" s="5" t="s">
        <v>14</v>
      </c>
    </row>
    <row r="316" spans="1:16" ht="170" x14ac:dyDescent="0.2">
      <c r="A316" s="5">
        <v>2403089000</v>
      </c>
      <c r="B316" s="5" t="s">
        <v>888</v>
      </c>
      <c r="C316" s="5" t="s">
        <v>889</v>
      </c>
      <c r="D316" s="5" t="s">
        <v>871</v>
      </c>
      <c r="E316" s="5" t="s">
        <v>148</v>
      </c>
      <c r="F316" s="5">
        <v>1.506</v>
      </c>
      <c r="G316" s="5" t="s">
        <v>1108</v>
      </c>
      <c r="H316" s="5" t="s">
        <v>1109</v>
      </c>
      <c r="I316" s="5" t="s">
        <v>149</v>
      </c>
      <c r="J316" s="5">
        <v>0</v>
      </c>
      <c r="K316" s="5"/>
      <c r="L316" s="5">
        <v>0</v>
      </c>
      <c r="M316" s="5">
        <v>1</v>
      </c>
      <c r="N316" s="5" t="s">
        <v>881</v>
      </c>
      <c r="O316" s="5"/>
      <c r="P316" s="5"/>
    </row>
    <row r="317" spans="1:16" ht="170" x14ac:dyDescent="0.2">
      <c r="A317" s="5">
        <v>2403193000</v>
      </c>
      <c r="B317" s="5" t="s">
        <v>896</v>
      </c>
      <c r="C317" s="5" t="s">
        <v>886</v>
      </c>
      <c r="D317" s="5" t="s">
        <v>871</v>
      </c>
      <c r="E317" s="5" t="s">
        <v>148</v>
      </c>
      <c r="F317" s="5">
        <v>1.506</v>
      </c>
      <c r="G317" s="5" t="s">
        <v>1108</v>
      </c>
      <c r="H317" s="5" t="s">
        <v>1109</v>
      </c>
      <c r="I317" s="5" t="s">
        <v>149</v>
      </c>
      <c r="J317" s="5">
        <v>0</v>
      </c>
      <c r="K317" s="5"/>
      <c r="L317" s="5">
        <v>0</v>
      </c>
      <c r="M317" s="5">
        <v>1</v>
      </c>
      <c r="N317" s="5" t="s">
        <v>881</v>
      </c>
      <c r="O317" s="5"/>
      <c r="P317" s="5"/>
    </row>
    <row r="318" spans="1:16" ht="170" x14ac:dyDescent="0.2">
      <c r="A318" s="5">
        <v>2403209000</v>
      </c>
      <c r="B318" s="5" t="s">
        <v>900</v>
      </c>
      <c r="C318" s="5" t="s">
        <v>664</v>
      </c>
      <c r="D318" s="5" t="s">
        <v>871</v>
      </c>
      <c r="E318" s="5" t="s">
        <v>148</v>
      </c>
      <c r="F318" s="5">
        <v>1.506</v>
      </c>
      <c r="G318" s="5" t="s">
        <v>1108</v>
      </c>
      <c r="H318" s="5" t="s">
        <v>1109</v>
      </c>
      <c r="I318" s="5" t="s">
        <v>149</v>
      </c>
      <c r="J318" s="5">
        <v>0</v>
      </c>
      <c r="K318" s="5"/>
      <c r="L318" s="5">
        <v>0</v>
      </c>
      <c r="M318" s="5">
        <v>1</v>
      </c>
      <c r="N318" s="5" t="s">
        <v>881</v>
      </c>
      <c r="O318" s="5"/>
      <c r="P318" s="5"/>
    </row>
    <row r="319" spans="1:16" ht="170" x14ac:dyDescent="0.2">
      <c r="A319" s="5">
        <v>2403214000</v>
      </c>
      <c r="B319" s="5" t="s">
        <v>903</v>
      </c>
      <c r="C319" s="5" t="s">
        <v>904</v>
      </c>
      <c r="D319" s="5" t="s">
        <v>871</v>
      </c>
      <c r="E319" s="5" t="s">
        <v>148</v>
      </c>
      <c r="F319" s="5">
        <v>1.506</v>
      </c>
      <c r="G319" s="5" t="s">
        <v>1108</v>
      </c>
      <c r="H319" s="5" t="s">
        <v>1109</v>
      </c>
      <c r="I319" s="5" t="s">
        <v>149</v>
      </c>
      <c r="J319" s="5">
        <v>0</v>
      </c>
      <c r="K319" s="5"/>
      <c r="L319" s="5">
        <v>0</v>
      </c>
      <c r="M319" s="5">
        <v>1</v>
      </c>
      <c r="N319" s="5" t="s">
        <v>881</v>
      </c>
      <c r="O319" s="5"/>
      <c r="P319" s="5"/>
    </row>
    <row r="320" spans="1:16" ht="51" x14ac:dyDescent="0.2">
      <c r="A320" s="5">
        <v>2403279000</v>
      </c>
      <c r="B320" s="5" t="s">
        <v>1000</v>
      </c>
      <c r="C320" s="5" t="s">
        <v>1001</v>
      </c>
      <c r="D320" s="5" t="s">
        <v>862</v>
      </c>
      <c r="E320" s="5" t="s">
        <v>863</v>
      </c>
      <c r="F320" s="5">
        <v>1.96</v>
      </c>
      <c r="G320" s="5" t="s">
        <v>10</v>
      </c>
      <c r="H320" s="5"/>
      <c r="I320" s="5" t="s">
        <v>139</v>
      </c>
      <c r="J320" s="5">
        <v>0</v>
      </c>
      <c r="K320" s="5"/>
      <c r="L320" s="5">
        <v>0</v>
      </c>
      <c r="M320" s="5">
        <v>0</v>
      </c>
      <c r="N320" s="5"/>
      <c r="O320" s="5">
        <v>1.96</v>
      </c>
      <c r="P320" s="5"/>
    </row>
    <row r="321" spans="1:16" ht="85" x14ac:dyDescent="0.2">
      <c r="A321" s="5">
        <v>2403280000</v>
      </c>
      <c r="B321" s="5" t="s">
        <v>861</v>
      </c>
      <c r="C321" s="5" t="s">
        <v>791</v>
      </c>
      <c r="D321" s="5" t="s">
        <v>862</v>
      </c>
      <c r="E321" s="5" t="s">
        <v>863</v>
      </c>
      <c r="F321" s="5">
        <v>9.6999999999999993</v>
      </c>
      <c r="G321" s="5" t="s">
        <v>10</v>
      </c>
      <c r="H321" s="5"/>
      <c r="I321" s="5" t="s">
        <v>139</v>
      </c>
      <c r="J321" s="5">
        <v>0</v>
      </c>
      <c r="K321" s="5"/>
      <c r="L321" s="5">
        <v>0</v>
      </c>
      <c r="M321" s="5">
        <v>0</v>
      </c>
      <c r="N321" s="5" t="s">
        <v>864</v>
      </c>
      <c r="O321" s="5">
        <v>9.6999999999999993</v>
      </c>
      <c r="P321" s="5" t="s">
        <v>45</v>
      </c>
    </row>
    <row r="322" spans="1:16" ht="85" x14ac:dyDescent="0.2">
      <c r="A322" s="5">
        <v>2403281000</v>
      </c>
      <c r="B322" s="5" t="s">
        <v>408</v>
      </c>
      <c r="C322" s="5" t="s">
        <v>367</v>
      </c>
      <c r="D322" s="5" t="s">
        <v>409</v>
      </c>
      <c r="E322" s="5" t="s">
        <v>372</v>
      </c>
      <c r="F322" s="5">
        <v>1</v>
      </c>
      <c r="G322" s="5" t="s">
        <v>2</v>
      </c>
      <c r="H322" s="5"/>
      <c r="I322" s="5" t="s">
        <v>139</v>
      </c>
      <c r="J322" s="5">
        <v>0</v>
      </c>
      <c r="K322" s="5"/>
      <c r="L322" s="5">
        <v>0</v>
      </c>
      <c r="M322" s="5">
        <v>0</v>
      </c>
      <c r="N322" s="5"/>
      <c r="O322" s="5">
        <v>1.88</v>
      </c>
      <c r="P322" s="5" t="s">
        <v>45</v>
      </c>
    </row>
    <row r="323" spans="1:16" ht="170" x14ac:dyDescent="0.2">
      <c r="A323" s="5">
        <v>2403333000</v>
      </c>
      <c r="B323" s="5" t="s">
        <v>910</v>
      </c>
      <c r="C323" s="5" t="s">
        <v>886</v>
      </c>
      <c r="D323" s="5" t="s">
        <v>871</v>
      </c>
      <c r="E323" s="5" t="s">
        <v>148</v>
      </c>
      <c r="F323" s="5">
        <v>1.506</v>
      </c>
      <c r="G323" s="5" t="s">
        <v>1108</v>
      </c>
      <c r="H323" s="5" t="s">
        <v>1109</v>
      </c>
      <c r="I323" s="5" t="s">
        <v>149</v>
      </c>
      <c r="J323" s="5">
        <v>0</v>
      </c>
      <c r="K323" s="5"/>
      <c r="L323" s="5">
        <v>0</v>
      </c>
      <c r="M323" s="5">
        <v>1</v>
      </c>
      <c r="N323" s="5" t="s">
        <v>881</v>
      </c>
      <c r="O323" s="5"/>
      <c r="P323" s="5"/>
    </row>
    <row r="324" spans="1:16" ht="119" x14ac:dyDescent="0.2">
      <c r="A324" s="5">
        <v>2403346000</v>
      </c>
      <c r="B324" s="5" t="s">
        <v>911</v>
      </c>
      <c r="C324" s="5" t="s">
        <v>886</v>
      </c>
      <c r="D324" s="5" t="s">
        <v>871</v>
      </c>
      <c r="E324" s="5" t="s">
        <v>148</v>
      </c>
      <c r="F324" s="5">
        <v>1.49</v>
      </c>
      <c r="G324" s="5" t="s">
        <v>10</v>
      </c>
      <c r="H324" s="5"/>
      <c r="I324" s="5" t="s">
        <v>149</v>
      </c>
      <c r="J324" s="5">
        <v>0</v>
      </c>
      <c r="K324" s="5"/>
      <c r="L324" s="5">
        <v>0</v>
      </c>
      <c r="M324" s="5">
        <v>1</v>
      </c>
      <c r="N324" s="5" t="s">
        <v>912</v>
      </c>
      <c r="O324" s="5">
        <v>1.49</v>
      </c>
      <c r="P324" s="5" t="s">
        <v>14</v>
      </c>
    </row>
    <row r="325" spans="1:16" ht="170" x14ac:dyDescent="0.2">
      <c r="A325" s="5">
        <v>2403361000</v>
      </c>
      <c r="B325" s="5" t="s">
        <v>917</v>
      </c>
      <c r="C325" s="5" t="s">
        <v>886</v>
      </c>
      <c r="D325" s="5" t="s">
        <v>871</v>
      </c>
      <c r="E325" s="5" t="s">
        <v>148</v>
      </c>
      <c r="F325" s="5">
        <v>1.506</v>
      </c>
      <c r="G325" s="5" t="s">
        <v>1108</v>
      </c>
      <c r="H325" s="5" t="s">
        <v>1109</v>
      </c>
      <c r="I325" s="5" t="s">
        <v>9</v>
      </c>
      <c r="J325" s="5">
        <v>0</v>
      </c>
      <c r="K325" s="5"/>
      <c r="L325" s="5">
        <v>0</v>
      </c>
      <c r="M325" s="5">
        <v>1</v>
      </c>
      <c r="N325" s="5" t="s">
        <v>881</v>
      </c>
      <c r="O325" s="5"/>
      <c r="P325" s="5"/>
    </row>
    <row r="326" spans="1:16" ht="170" x14ac:dyDescent="0.2">
      <c r="A326" s="5">
        <v>2404050206</v>
      </c>
      <c r="B326" s="5" t="s">
        <v>890</v>
      </c>
      <c r="C326" s="5" t="s">
        <v>370</v>
      </c>
      <c r="D326" s="5" t="s">
        <v>871</v>
      </c>
      <c r="E326" s="5" t="s">
        <v>148</v>
      </c>
      <c r="F326" s="5">
        <v>1.506</v>
      </c>
      <c r="G326" s="5" t="s">
        <v>1108</v>
      </c>
      <c r="H326" s="5" t="s">
        <v>1109</v>
      </c>
      <c r="I326" s="5" t="s">
        <v>149</v>
      </c>
      <c r="J326" s="5">
        <v>0</v>
      </c>
      <c r="K326" s="5"/>
      <c r="L326" s="5">
        <v>0</v>
      </c>
      <c r="M326" s="5">
        <v>1</v>
      </c>
      <c r="N326" s="5" t="s">
        <v>881</v>
      </c>
      <c r="O326" s="5"/>
      <c r="P326" s="5"/>
    </row>
    <row r="327" spans="1:16" ht="119" x14ac:dyDescent="0.2">
      <c r="A327" s="5">
        <v>2404062904</v>
      </c>
      <c r="B327" s="5" t="s">
        <v>1007</v>
      </c>
      <c r="C327" s="5" t="s">
        <v>370</v>
      </c>
      <c r="D327" s="5" t="s">
        <v>902</v>
      </c>
      <c r="E327" s="5" t="s">
        <v>957</v>
      </c>
      <c r="F327" s="5">
        <v>1</v>
      </c>
      <c r="G327" s="5" t="s">
        <v>1085</v>
      </c>
      <c r="H327" s="5"/>
      <c r="I327" s="5" t="s">
        <v>173</v>
      </c>
      <c r="J327" s="5">
        <v>1</v>
      </c>
      <c r="K327" s="5"/>
      <c r="L327" s="5">
        <v>0</v>
      </c>
      <c r="M327" s="5">
        <v>0</v>
      </c>
      <c r="N327" s="5" t="s">
        <v>975</v>
      </c>
      <c r="O327" s="5"/>
      <c r="P327" s="5"/>
    </row>
    <row r="328" spans="1:16" ht="153" x14ac:dyDescent="0.2">
      <c r="A328" s="5">
        <v>2405252000</v>
      </c>
      <c r="B328" s="5" t="s">
        <v>905</v>
      </c>
      <c r="C328" s="5" t="s">
        <v>906</v>
      </c>
      <c r="D328" s="5" t="s">
        <v>871</v>
      </c>
      <c r="E328" s="5" t="s">
        <v>148</v>
      </c>
      <c r="F328" s="5">
        <v>1.28</v>
      </c>
      <c r="G328" s="5" t="s">
        <v>10</v>
      </c>
      <c r="H328" s="5"/>
      <c r="I328" s="5" t="s">
        <v>149</v>
      </c>
      <c r="J328" s="5">
        <v>0</v>
      </c>
      <c r="K328" s="5"/>
      <c r="L328" s="5">
        <v>0</v>
      </c>
      <c r="M328" s="5">
        <v>1</v>
      </c>
      <c r="N328" s="5" t="s">
        <v>907</v>
      </c>
      <c r="O328" s="5">
        <v>1.28</v>
      </c>
      <c r="P328" s="5" t="s">
        <v>14</v>
      </c>
    </row>
    <row r="329" spans="1:16" ht="68" x14ac:dyDescent="0.2">
      <c r="A329" s="5">
        <v>2405253000</v>
      </c>
      <c r="B329" s="5" t="s">
        <v>366</v>
      </c>
      <c r="C329" s="5" t="s">
        <v>367</v>
      </c>
      <c r="D329" s="5" t="s">
        <v>368</v>
      </c>
      <c r="E329" s="5" t="s">
        <v>195</v>
      </c>
      <c r="F329" s="5">
        <v>1.88</v>
      </c>
      <c r="G329" s="5" t="s">
        <v>10</v>
      </c>
      <c r="H329" s="5"/>
      <c r="I329" s="5" t="s">
        <v>133</v>
      </c>
      <c r="J329" s="5">
        <v>0</v>
      </c>
      <c r="K329" s="5"/>
      <c r="L329" s="5">
        <v>1</v>
      </c>
      <c r="M329" s="5">
        <v>0</v>
      </c>
      <c r="N329" s="5"/>
      <c r="O329" s="5">
        <v>1.88</v>
      </c>
      <c r="P329" s="5" t="s">
        <v>14</v>
      </c>
    </row>
    <row r="330" spans="1:16" ht="85" x14ac:dyDescent="0.2">
      <c r="A330" s="5">
        <v>3100044000</v>
      </c>
      <c r="B330" s="5" t="s">
        <v>685</v>
      </c>
      <c r="C330" s="5" t="s">
        <v>686</v>
      </c>
      <c r="D330" s="5" t="s">
        <v>326</v>
      </c>
      <c r="E330" s="5" t="s">
        <v>327</v>
      </c>
      <c r="F330" s="5">
        <v>1</v>
      </c>
      <c r="G330" s="5" t="s">
        <v>2</v>
      </c>
      <c r="H330" s="5"/>
      <c r="I330" s="5" t="s">
        <v>139</v>
      </c>
      <c r="J330" s="5">
        <v>0</v>
      </c>
      <c r="K330" s="5"/>
      <c r="L330" s="5">
        <v>0</v>
      </c>
      <c r="M330" s="5">
        <v>0</v>
      </c>
      <c r="N330" s="5"/>
      <c r="O330" s="5">
        <v>1</v>
      </c>
      <c r="P330" s="5"/>
    </row>
    <row r="331" spans="1:16" ht="68" x14ac:dyDescent="0.2">
      <c r="A331" s="5">
        <v>3100045000</v>
      </c>
      <c r="B331" s="5" t="s">
        <v>687</v>
      </c>
      <c r="C331" s="5" t="s">
        <v>688</v>
      </c>
      <c r="D331" s="5" t="s">
        <v>689</v>
      </c>
      <c r="E331" s="5" t="s">
        <v>690</v>
      </c>
      <c r="F331" s="5">
        <v>1</v>
      </c>
      <c r="G331" s="5" t="s">
        <v>2</v>
      </c>
      <c r="H331" s="5"/>
      <c r="I331" s="5" t="s">
        <v>139</v>
      </c>
      <c r="J331" s="5">
        <v>0</v>
      </c>
      <c r="K331" s="5"/>
      <c r="L331" s="5">
        <v>0</v>
      </c>
      <c r="M331" s="5">
        <v>0</v>
      </c>
      <c r="N331" s="5"/>
      <c r="O331" s="5">
        <v>1.38</v>
      </c>
      <c r="P331" s="5"/>
    </row>
    <row r="332" spans="1:16" ht="68" x14ac:dyDescent="0.2">
      <c r="A332" s="5">
        <v>3100046000</v>
      </c>
      <c r="B332" s="5" t="s">
        <v>683</v>
      </c>
      <c r="C332" s="5" t="s">
        <v>684</v>
      </c>
      <c r="D332" s="5" t="s">
        <v>326</v>
      </c>
      <c r="E332" s="5" t="s">
        <v>327</v>
      </c>
      <c r="F332" s="5">
        <v>1</v>
      </c>
      <c r="G332" s="5" t="s">
        <v>2</v>
      </c>
      <c r="H332" s="5"/>
      <c r="I332" s="5" t="s">
        <v>226</v>
      </c>
      <c r="J332" s="5">
        <v>0</v>
      </c>
      <c r="K332" s="5"/>
      <c r="L332" s="5">
        <v>0</v>
      </c>
      <c r="M332" s="5">
        <v>0</v>
      </c>
      <c r="N332" s="5"/>
      <c r="O332" s="5">
        <v>1</v>
      </c>
      <c r="P332" s="5"/>
    </row>
    <row r="333" spans="1:16" ht="85" x14ac:dyDescent="0.2">
      <c r="A333" s="5">
        <v>3100047000</v>
      </c>
      <c r="B333" s="5" t="s">
        <v>324</v>
      </c>
      <c r="C333" s="5" t="s">
        <v>325</v>
      </c>
      <c r="D333" s="5" t="s">
        <v>326</v>
      </c>
      <c r="E333" s="5" t="s">
        <v>327</v>
      </c>
      <c r="F333" s="5">
        <v>1</v>
      </c>
      <c r="G333" s="5" t="s">
        <v>2</v>
      </c>
      <c r="H333" s="5"/>
      <c r="I333" s="5" t="s">
        <v>226</v>
      </c>
      <c r="J333" s="5">
        <v>0</v>
      </c>
      <c r="K333" s="5"/>
      <c r="L333" s="5">
        <v>0</v>
      </c>
      <c r="M333" s="5">
        <v>0</v>
      </c>
      <c r="N333" s="5"/>
      <c r="O333" s="5">
        <v>1</v>
      </c>
      <c r="P333" s="5"/>
    </row>
    <row r="334" spans="1:16" ht="51" x14ac:dyDescent="0.2">
      <c r="A334" s="5">
        <v>3100048000</v>
      </c>
      <c r="B334" s="5" t="s">
        <v>703</v>
      </c>
      <c r="C334" s="5" t="s">
        <v>701</v>
      </c>
      <c r="D334" s="5" t="s">
        <v>326</v>
      </c>
      <c r="E334" s="5" t="s">
        <v>327</v>
      </c>
      <c r="F334" s="5">
        <v>1</v>
      </c>
      <c r="G334" s="5" t="s">
        <v>2</v>
      </c>
      <c r="H334" s="5"/>
      <c r="I334" s="5" t="s">
        <v>226</v>
      </c>
      <c r="J334" s="5">
        <v>0</v>
      </c>
      <c r="K334" s="5"/>
      <c r="L334" s="5">
        <v>0</v>
      </c>
      <c r="M334" s="5">
        <v>0</v>
      </c>
      <c r="N334" s="5"/>
      <c r="O334" s="5"/>
      <c r="P334" s="5"/>
    </row>
    <row r="335" spans="1:16" ht="51" x14ac:dyDescent="0.2">
      <c r="A335" s="5">
        <v>3100049000</v>
      </c>
      <c r="B335" s="5" t="s">
        <v>704</v>
      </c>
      <c r="C335" s="5" t="s">
        <v>701</v>
      </c>
      <c r="D335" s="5" t="s">
        <v>326</v>
      </c>
      <c r="E335" s="5" t="s">
        <v>327</v>
      </c>
      <c r="F335" s="5">
        <v>1</v>
      </c>
      <c r="G335" s="5" t="s">
        <v>2</v>
      </c>
      <c r="H335" s="5"/>
      <c r="I335" s="5" t="s">
        <v>226</v>
      </c>
      <c r="J335" s="5">
        <v>0</v>
      </c>
      <c r="K335" s="5"/>
      <c r="L335" s="5">
        <v>0</v>
      </c>
      <c r="M335" s="5">
        <v>0</v>
      </c>
      <c r="N335" s="5"/>
      <c r="O335" s="5">
        <v>1</v>
      </c>
      <c r="P335" s="5"/>
    </row>
    <row r="336" spans="1:16" ht="85" x14ac:dyDescent="0.2">
      <c r="A336" s="5">
        <v>3200169000</v>
      </c>
      <c r="B336" s="5" t="s">
        <v>692</v>
      </c>
      <c r="C336" s="5" t="s">
        <v>693</v>
      </c>
      <c r="D336" s="5" t="s">
        <v>313</v>
      </c>
      <c r="E336" s="5" t="s">
        <v>314</v>
      </c>
      <c r="F336" s="5">
        <v>1</v>
      </c>
      <c r="G336" s="5" t="s">
        <v>2</v>
      </c>
      <c r="H336" s="5"/>
      <c r="I336" s="5" t="s">
        <v>133</v>
      </c>
      <c r="J336" s="5">
        <v>0</v>
      </c>
      <c r="K336" s="5"/>
      <c r="L336" s="5">
        <v>0</v>
      </c>
      <c r="M336" s="5">
        <v>0</v>
      </c>
      <c r="N336" s="5"/>
      <c r="O336" s="5">
        <v>1</v>
      </c>
      <c r="P336" s="5" t="s">
        <v>48</v>
      </c>
    </row>
    <row r="337" spans="1:16" ht="85" x14ac:dyDescent="0.2">
      <c r="A337" s="5">
        <v>3200170000</v>
      </c>
      <c r="B337" s="5" t="s">
        <v>691</v>
      </c>
      <c r="C337" s="5" t="s">
        <v>631</v>
      </c>
      <c r="D337" s="5" t="s">
        <v>313</v>
      </c>
      <c r="E337" s="5" t="s">
        <v>314</v>
      </c>
      <c r="F337" s="5">
        <v>1</v>
      </c>
      <c r="G337" s="5" t="s">
        <v>2</v>
      </c>
      <c r="H337" s="5"/>
      <c r="I337" s="5" t="s">
        <v>133</v>
      </c>
      <c r="J337" s="5">
        <v>0</v>
      </c>
      <c r="K337" s="5"/>
      <c r="L337" s="5">
        <v>0</v>
      </c>
      <c r="M337" s="5">
        <v>0</v>
      </c>
      <c r="N337" s="5"/>
      <c r="O337" s="5">
        <v>1</v>
      </c>
      <c r="P337" s="5" t="s">
        <v>48</v>
      </c>
    </row>
    <row r="338" spans="1:16" ht="85" x14ac:dyDescent="0.2">
      <c r="A338" s="5">
        <v>3200171000</v>
      </c>
      <c r="B338" s="5" t="s">
        <v>311</v>
      </c>
      <c r="C338" s="5" t="s">
        <v>312</v>
      </c>
      <c r="D338" s="5" t="s">
        <v>313</v>
      </c>
      <c r="E338" s="5" t="s">
        <v>314</v>
      </c>
      <c r="F338" s="5">
        <v>1</v>
      </c>
      <c r="G338" s="5" t="s">
        <v>2</v>
      </c>
      <c r="H338" s="5"/>
      <c r="I338" s="5" t="s">
        <v>133</v>
      </c>
      <c r="J338" s="5">
        <v>0</v>
      </c>
      <c r="K338" s="5"/>
      <c r="L338" s="5">
        <v>0</v>
      </c>
      <c r="M338" s="5">
        <v>0</v>
      </c>
      <c r="N338" s="5"/>
      <c r="O338" s="5">
        <v>1</v>
      </c>
      <c r="P338" s="5" t="s">
        <v>48</v>
      </c>
    </row>
    <row r="339" spans="1:16" ht="85" x14ac:dyDescent="0.2">
      <c r="A339" s="5">
        <v>3200172000</v>
      </c>
      <c r="B339" s="5" t="s">
        <v>700</v>
      </c>
      <c r="C339" s="5" t="s">
        <v>701</v>
      </c>
      <c r="D339" s="5" t="s">
        <v>313</v>
      </c>
      <c r="E339" s="5" t="s">
        <v>314</v>
      </c>
      <c r="F339" s="5">
        <v>1</v>
      </c>
      <c r="G339" s="5" t="s">
        <v>2</v>
      </c>
      <c r="H339" s="5"/>
      <c r="I339" s="5" t="s">
        <v>133</v>
      </c>
      <c r="J339" s="5">
        <v>0</v>
      </c>
      <c r="K339" s="5"/>
      <c r="L339" s="5">
        <v>0</v>
      </c>
      <c r="M339" s="5">
        <v>0</v>
      </c>
      <c r="N339" s="5"/>
      <c r="O339" s="5"/>
      <c r="P339" s="5"/>
    </row>
    <row r="340" spans="1:16" ht="85" x14ac:dyDescent="0.2">
      <c r="A340" s="5">
        <v>3200173000</v>
      </c>
      <c r="B340" s="5" t="s">
        <v>702</v>
      </c>
      <c r="C340" s="5" t="s">
        <v>701</v>
      </c>
      <c r="D340" s="5" t="s">
        <v>313</v>
      </c>
      <c r="E340" s="5" t="s">
        <v>314</v>
      </c>
      <c r="F340" s="5">
        <v>1</v>
      </c>
      <c r="G340" s="5" t="s">
        <v>2</v>
      </c>
      <c r="H340" s="5"/>
      <c r="I340" s="5" t="s">
        <v>133</v>
      </c>
      <c r="J340" s="5">
        <v>0</v>
      </c>
      <c r="K340" s="5"/>
      <c r="L340" s="5">
        <v>0</v>
      </c>
      <c r="M340" s="5">
        <v>0</v>
      </c>
      <c r="N340" s="5"/>
      <c r="O340" s="5"/>
      <c r="P340" s="5"/>
    </row>
    <row r="341" spans="1:16" ht="68" x14ac:dyDescent="0.2">
      <c r="A341" s="5">
        <v>3300189000</v>
      </c>
      <c r="B341" s="5" t="s">
        <v>716</v>
      </c>
      <c r="C341" s="5" t="s">
        <v>717</v>
      </c>
      <c r="D341" s="5" t="s">
        <v>134</v>
      </c>
      <c r="E341" s="5" t="s">
        <v>221</v>
      </c>
      <c r="F341" s="5">
        <v>0</v>
      </c>
      <c r="G341" s="5"/>
      <c r="H341" s="5"/>
      <c r="I341" s="5" t="s">
        <v>279</v>
      </c>
      <c r="J341" s="5">
        <v>0</v>
      </c>
      <c r="K341" s="5"/>
      <c r="L341" s="5">
        <v>0</v>
      </c>
      <c r="M341" s="5">
        <v>0</v>
      </c>
      <c r="N341" s="5"/>
      <c r="O341" s="5"/>
      <c r="P341" s="5"/>
    </row>
    <row r="342" spans="1:16" ht="85" x14ac:dyDescent="0.2">
      <c r="A342" s="5">
        <v>3400290000</v>
      </c>
      <c r="B342" s="5" t="s">
        <v>710</v>
      </c>
      <c r="C342" s="5" t="s">
        <v>693</v>
      </c>
      <c r="D342" s="5" t="s">
        <v>348</v>
      </c>
      <c r="E342" s="5" t="s">
        <v>349</v>
      </c>
      <c r="F342" s="5">
        <v>1</v>
      </c>
      <c r="G342" s="5" t="s">
        <v>2</v>
      </c>
      <c r="H342" s="5"/>
      <c r="I342" s="5" t="s">
        <v>139</v>
      </c>
      <c r="J342" s="5">
        <v>0</v>
      </c>
      <c r="K342" s="5"/>
      <c r="L342" s="5">
        <v>0</v>
      </c>
      <c r="M342" s="5">
        <v>0</v>
      </c>
      <c r="N342" s="5" t="s">
        <v>711</v>
      </c>
      <c r="O342" s="5">
        <v>1</v>
      </c>
      <c r="P342" s="5"/>
    </row>
    <row r="343" spans="1:16" ht="51" x14ac:dyDescent="0.2">
      <c r="A343" s="5">
        <v>3400291000</v>
      </c>
      <c r="B343" s="5" t="s">
        <v>714</v>
      </c>
      <c r="C343" s="5" t="s">
        <v>715</v>
      </c>
      <c r="D343" s="5" t="s">
        <v>348</v>
      </c>
      <c r="E343" s="5" t="s">
        <v>349</v>
      </c>
      <c r="F343" s="5">
        <v>1</v>
      </c>
      <c r="G343" s="5" t="s">
        <v>2</v>
      </c>
      <c r="H343" s="5"/>
      <c r="I343" s="5" t="s">
        <v>226</v>
      </c>
      <c r="J343" s="5">
        <v>0</v>
      </c>
      <c r="K343" s="5"/>
      <c r="L343" s="5">
        <v>0</v>
      </c>
      <c r="M343" s="5">
        <v>0</v>
      </c>
      <c r="N343" s="5"/>
      <c r="O343" s="5">
        <v>1</v>
      </c>
      <c r="P343" s="5"/>
    </row>
    <row r="344" spans="1:16" ht="85" x14ac:dyDescent="0.2">
      <c r="A344" s="5">
        <v>3400292000</v>
      </c>
      <c r="B344" s="5" t="s">
        <v>712</v>
      </c>
      <c r="C344" s="5" t="s">
        <v>713</v>
      </c>
      <c r="D344" s="5" t="s">
        <v>348</v>
      </c>
      <c r="E344" s="5" t="s">
        <v>349</v>
      </c>
      <c r="F344" s="5">
        <v>1</v>
      </c>
      <c r="G344" s="5" t="s">
        <v>2</v>
      </c>
      <c r="H344" s="5"/>
      <c r="I344" s="5" t="s">
        <v>226</v>
      </c>
      <c r="J344" s="5">
        <v>0</v>
      </c>
      <c r="K344" s="5"/>
      <c r="L344" s="5">
        <v>0</v>
      </c>
      <c r="M344" s="5">
        <v>0</v>
      </c>
      <c r="N344" s="5"/>
      <c r="O344" s="5">
        <v>1</v>
      </c>
      <c r="P344" s="5"/>
    </row>
    <row r="345" spans="1:16" ht="85" x14ac:dyDescent="0.2">
      <c r="A345" s="5">
        <v>3400293000</v>
      </c>
      <c r="B345" s="5" t="s">
        <v>346</v>
      </c>
      <c r="C345" s="5" t="s">
        <v>347</v>
      </c>
      <c r="D345" s="5" t="s">
        <v>348</v>
      </c>
      <c r="E345" s="5" t="s">
        <v>349</v>
      </c>
      <c r="F345" s="5">
        <v>1</v>
      </c>
      <c r="G345" s="5" t="s">
        <v>2</v>
      </c>
      <c r="H345" s="5"/>
      <c r="I345" s="5" t="s">
        <v>226</v>
      </c>
      <c r="J345" s="5">
        <v>0</v>
      </c>
      <c r="K345" s="5"/>
      <c r="L345" s="5">
        <v>0</v>
      </c>
      <c r="M345" s="5">
        <v>0</v>
      </c>
      <c r="N345" s="5"/>
      <c r="O345" s="5">
        <v>1</v>
      </c>
      <c r="P345" s="5"/>
    </row>
    <row r="346" spans="1:16" ht="51" x14ac:dyDescent="0.2">
      <c r="A346" s="5">
        <v>3400294000</v>
      </c>
      <c r="B346" s="5" t="s">
        <v>705</v>
      </c>
      <c r="C346" s="5" t="s">
        <v>701</v>
      </c>
      <c r="D346" s="5" t="s">
        <v>348</v>
      </c>
      <c r="E346" s="5" t="s">
        <v>706</v>
      </c>
      <c r="F346" s="5">
        <v>1</v>
      </c>
      <c r="G346" s="5" t="s">
        <v>2</v>
      </c>
      <c r="H346" s="5"/>
      <c r="I346" s="5" t="s">
        <v>226</v>
      </c>
      <c r="J346" s="5">
        <v>0</v>
      </c>
      <c r="K346" s="5"/>
      <c r="L346" s="5">
        <v>0</v>
      </c>
      <c r="M346" s="5">
        <v>0</v>
      </c>
      <c r="N346" s="5"/>
      <c r="O346" s="5"/>
      <c r="P346" s="5"/>
    </row>
    <row r="347" spans="1:16" ht="51" x14ac:dyDescent="0.2">
      <c r="A347" s="5">
        <v>3400295000</v>
      </c>
      <c r="B347" s="5" t="s">
        <v>707</v>
      </c>
      <c r="C347" s="5" t="s">
        <v>701</v>
      </c>
      <c r="D347" s="5" t="s">
        <v>348</v>
      </c>
      <c r="E347" s="5" t="s">
        <v>706</v>
      </c>
      <c r="F347" s="5">
        <v>1</v>
      </c>
      <c r="G347" s="5" t="s">
        <v>2</v>
      </c>
      <c r="H347" s="5"/>
      <c r="I347" s="5" t="s">
        <v>226</v>
      </c>
      <c r="J347" s="5">
        <v>0</v>
      </c>
      <c r="K347" s="5"/>
      <c r="L347" s="5">
        <v>0</v>
      </c>
      <c r="M347" s="5">
        <v>0</v>
      </c>
      <c r="N347" s="5"/>
      <c r="O347" s="5">
        <v>1</v>
      </c>
      <c r="P347" s="5"/>
    </row>
    <row r="348" spans="1:16" ht="85" x14ac:dyDescent="0.2">
      <c r="A348" s="5">
        <v>3500339000</v>
      </c>
      <c r="B348" s="5" t="s">
        <v>696</v>
      </c>
      <c r="C348" s="5" t="s">
        <v>697</v>
      </c>
      <c r="D348" s="5" t="s">
        <v>313</v>
      </c>
      <c r="E348" s="5" t="s">
        <v>314</v>
      </c>
      <c r="F348" s="5">
        <v>1</v>
      </c>
      <c r="G348" s="5" t="s">
        <v>2</v>
      </c>
      <c r="H348" s="5" t="s">
        <v>1101</v>
      </c>
      <c r="I348" s="5" t="s">
        <v>139</v>
      </c>
      <c r="J348" s="5">
        <v>0</v>
      </c>
      <c r="K348" s="5"/>
      <c r="L348" s="5">
        <v>0</v>
      </c>
      <c r="M348" s="5">
        <v>0</v>
      </c>
      <c r="N348" s="5"/>
      <c r="O348" s="5">
        <v>1</v>
      </c>
      <c r="P348" s="5"/>
    </row>
    <row r="349" spans="1:16" ht="85" x14ac:dyDescent="0.2">
      <c r="A349" s="5">
        <v>3500340000</v>
      </c>
      <c r="B349" s="5" t="s">
        <v>698</v>
      </c>
      <c r="C349" s="5" t="s">
        <v>699</v>
      </c>
      <c r="D349" s="5" t="s">
        <v>313</v>
      </c>
      <c r="E349" s="5" t="s">
        <v>314</v>
      </c>
      <c r="F349" s="5">
        <v>1</v>
      </c>
      <c r="G349" s="5" t="s">
        <v>2</v>
      </c>
      <c r="H349" s="5"/>
      <c r="I349" s="5" t="s">
        <v>226</v>
      </c>
      <c r="J349" s="5">
        <v>0</v>
      </c>
      <c r="K349" s="5"/>
      <c r="L349" s="5">
        <v>0</v>
      </c>
      <c r="M349" s="5">
        <v>0</v>
      </c>
      <c r="N349" s="5"/>
      <c r="O349" s="5">
        <v>1</v>
      </c>
      <c r="P349" s="5"/>
    </row>
    <row r="350" spans="1:16" ht="85" x14ac:dyDescent="0.2">
      <c r="A350" s="5">
        <v>3500341000</v>
      </c>
      <c r="B350" s="5" t="s">
        <v>358</v>
      </c>
      <c r="C350" s="5" t="s">
        <v>359</v>
      </c>
      <c r="D350" s="5" t="s">
        <v>313</v>
      </c>
      <c r="E350" s="5" t="s">
        <v>314</v>
      </c>
      <c r="F350" s="5">
        <v>1</v>
      </c>
      <c r="G350" s="5" t="s">
        <v>2</v>
      </c>
      <c r="H350" s="5"/>
      <c r="I350" s="5" t="s">
        <v>226</v>
      </c>
      <c r="J350" s="5">
        <v>0</v>
      </c>
      <c r="K350" s="5"/>
      <c r="L350" s="5">
        <v>0</v>
      </c>
      <c r="M350" s="5">
        <v>0</v>
      </c>
      <c r="N350" s="5"/>
      <c r="O350" s="5">
        <v>1</v>
      </c>
      <c r="P350" s="5"/>
    </row>
    <row r="351" spans="1:16" ht="85" x14ac:dyDescent="0.2">
      <c r="A351" s="5">
        <v>3500342000</v>
      </c>
      <c r="B351" s="5" t="s">
        <v>708</v>
      </c>
      <c r="C351" s="5" t="s">
        <v>635</v>
      </c>
      <c r="D351" s="5" t="s">
        <v>313</v>
      </c>
      <c r="E351" s="5" t="s">
        <v>314</v>
      </c>
      <c r="F351" s="5">
        <v>1</v>
      </c>
      <c r="G351" s="5" t="s">
        <v>2</v>
      </c>
      <c r="H351" s="5"/>
      <c r="I351" s="5" t="s">
        <v>226</v>
      </c>
      <c r="J351" s="5">
        <v>0</v>
      </c>
      <c r="K351" s="5"/>
      <c r="L351" s="5">
        <v>0</v>
      </c>
      <c r="M351" s="5">
        <v>0</v>
      </c>
      <c r="N351" s="5"/>
      <c r="O351" s="5"/>
      <c r="P351" s="5"/>
    </row>
    <row r="352" spans="1:16" ht="85" x14ac:dyDescent="0.2">
      <c r="A352" s="5">
        <v>3500343000</v>
      </c>
      <c r="B352" s="5" t="s">
        <v>709</v>
      </c>
      <c r="C352" s="5" t="s">
        <v>635</v>
      </c>
      <c r="D352" s="5" t="s">
        <v>313</v>
      </c>
      <c r="E352" s="5" t="s">
        <v>314</v>
      </c>
      <c r="F352" s="5">
        <v>1</v>
      </c>
      <c r="G352" s="5" t="s">
        <v>2</v>
      </c>
      <c r="H352" s="5"/>
      <c r="I352" s="5" t="s">
        <v>226</v>
      </c>
      <c r="J352" s="5">
        <v>0</v>
      </c>
      <c r="K352" s="5"/>
      <c r="L352" s="5">
        <v>0</v>
      </c>
      <c r="M352" s="5">
        <v>0</v>
      </c>
      <c r="N352" s="5"/>
      <c r="O352" s="5">
        <v>1</v>
      </c>
      <c r="P352" s="5"/>
    </row>
    <row r="353" spans="1:16" ht="170" x14ac:dyDescent="0.2">
      <c r="A353" s="5">
        <v>3600222000</v>
      </c>
      <c r="B353" s="5" t="s">
        <v>222</v>
      </c>
      <c r="C353" s="5" t="s">
        <v>223</v>
      </c>
      <c r="D353" s="5" t="s">
        <v>224</v>
      </c>
      <c r="E353" s="5" t="s">
        <v>225</v>
      </c>
      <c r="F353" s="5">
        <v>8.3263946711074102</v>
      </c>
      <c r="G353" s="5" t="s">
        <v>2</v>
      </c>
      <c r="H353" s="5" t="s">
        <v>1110</v>
      </c>
      <c r="I353" s="5" t="s">
        <v>226</v>
      </c>
      <c r="J353" s="5">
        <v>0</v>
      </c>
      <c r="K353" s="5"/>
      <c r="L353" s="5">
        <v>0</v>
      </c>
      <c r="M353" s="5">
        <v>0</v>
      </c>
      <c r="N353" s="5"/>
      <c r="O353" s="5">
        <v>8.3263946711074102</v>
      </c>
      <c r="P353" s="5"/>
    </row>
    <row r="354" spans="1:16" ht="170" x14ac:dyDescent="0.2">
      <c r="A354" s="5">
        <v>3600223000</v>
      </c>
      <c r="B354" s="5" t="s">
        <v>227</v>
      </c>
      <c r="C354" s="5" t="s">
        <v>228</v>
      </c>
      <c r="D354" s="5" t="s">
        <v>224</v>
      </c>
      <c r="E354" s="5" t="s">
        <v>225</v>
      </c>
      <c r="F354" s="5">
        <v>8.3263946711074102</v>
      </c>
      <c r="G354" s="5" t="s">
        <v>2</v>
      </c>
      <c r="H354" s="5" t="s">
        <v>1110</v>
      </c>
      <c r="I354" s="5" t="s">
        <v>226</v>
      </c>
      <c r="J354" s="5">
        <v>0</v>
      </c>
      <c r="K354" s="5"/>
      <c r="L354" s="5">
        <v>0</v>
      </c>
      <c r="M354" s="5">
        <v>0</v>
      </c>
      <c r="N354" s="5"/>
      <c r="O354" s="5">
        <v>8.3263946711074102</v>
      </c>
      <c r="P354" s="5"/>
    </row>
    <row r="355" spans="1:16" ht="102" x14ac:dyDescent="0.2">
      <c r="A355" s="5">
        <v>3600224000</v>
      </c>
      <c r="B355" s="5" t="s">
        <v>229</v>
      </c>
      <c r="C355" s="5" t="s">
        <v>230</v>
      </c>
      <c r="D355" s="5" t="s">
        <v>224</v>
      </c>
      <c r="E355" s="5" t="s">
        <v>225</v>
      </c>
      <c r="F355" s="5">
        <v>0</v>
      </c>
      <c r="G355" s="5" t="s">
        <v>2</v>
      </c>
      <c r="H355" s="5"/>
      <c r="I355" s="5" t="s">
        <v>226</v>
      </c>
      <c r="J355" s="5">
        <v>0</v>
      </c>
      <c r="K355" s="5"/>
      <c r="L355" s="5">
        <v>0</v>
      </c>
      <c r="M355" s="5">
        <v>0</v>
      </c>
      <c r="N355" s="5"/>
      <c r="O355" s="5">
        <v>0</v>
      </c>
      <c r="P355" s="5"/>
    </row>
    <row r="356" spans="1:16" ht="68" x14ac:dyDescent="0.2">
      <c r="A356" s="5">
        <v>3800221000</v>
      </c>
      <c r="B356" s="5" t="s">
        <v>694</v>
      </c>
      <c r="C356" s="5" t="s">
        <v>647</v>
      </c>
      <c r="D356" s="5" t="s">
        <v>694</v>
      </c>
      <c r="E356" s="5" t="s">
        <v>695</v>
      </c>
      <c r="F356" s="5">
        <v>1</v>
      </c>
      <c r="G356" s="5" t="s">
        <v>2</v>
      </c>
      <c r="H356" s="5"/>
      <c r="I356" s="5" t="s">
        <v>139</v>
      </c>
      <c r="J356" s="5">
        <v>0</v>
      </c>
      <c r="K356" s="5"/>
      <c r="L356" s="5">
        <v>0</v>
      </c>
      <c r="M356" s="5">
        <v>0</v>
      </c>
      <c r="N356" s="5"/>
      <c r="O356" s="5">
        <v>1</v>
      </c>
      <c r="P356" s="5"/>
    </row>
    <row r="357" spans="1:16" ht="68" x14ac:dyDescent="0.2">
      <c r="A357" s="5">
        <v>3900312000</v>
      </c>
      <c r="B357" s="5" t="s">
        <v>646</v>
      </c>
      <c r="C357" s="5" t="s">
        <v>647</v>
      </c>
      <c r="D357" s="5" t="s">
        <v>648</v>
      </c>
      <c r="E357" s="5" t="s">
        <v>649</v>
      </c>
      <c r="F357" s="5">
        <v>1</v>
      </c>
      <c r="G357" s="5" t="s">
        <v>2</v>
      </c>
      <c r="H357" s="5"/>
      <c r="I357" s="5" t="s">
        <v>139</v>
      </c>
      <c r="J357" s="5">
        <v>0</v>
      </c>
      <c r="K357" s="5"/>
      <c r="L357" s="5">
        <v>0</v>
      </c>
      <c r="M357" s="5">
        <v>0</v>
      </c>
      <c r="N357" s="5"/>
      <c r="O357" s="5">
        <v>1</v>
      </c>
      <c r="P357" s="5"/>
    </row>
    <row r="358" spans="1:16" ht="85" x14ac:dyDescent="0.2">
      <c r="A358" s="5">
        <v>4000093000</v>
      </c>
      <c r="B358" s="5" t="s">
        <v>628</v>
      </c>
      <c r="C358" s="5" t="s">
        <v>629</v>
      </c>
      <c r="D358" s="5" t="s">
        <v>330</v>
      </c>
      <c r="E358" s="5" t="s">
        <v>331</v>
      </c>
      <c r="F358" s="5">
        <v>1</v>
      </c>
      <c r="G358" s="5" t="s">
        <v>2</v>
      </c>
      <c r="H358" s="5"/>
      <c r="I358" s="5" t="s">
        <v>139</v>
      </c>
      <c r="J358" s="5">
        <v>0</v>
      </c>
      <c r="K358" s="5"/>
      <c r="L358" s="5">
        <v>0</v>
      </c>
      <c r="M358" s="5">
        <v>0</v>
      </c>
      <c r="N358" s="5"/>
      <c r="O358" s="5">
        <v>1</v>
      </c>
      <c r="P358" s="5"/>
    </row>
    <row r="359" spans="1:16" ht="51" x14ac:dyDescent="0.2">
      <c r="A359" s="5">
        <v>4000094000</v>
      </c>
      <c r="B359" s="5" t="s">
        <v>638</v>
      </c>
      <c r="C359" s="5" t="s">
        <v>639</v>
      </c>
      <c r="D359" s="5" t="s">
        <v>330</v>
      </c>
      <c r="E359" s="5" t="s">
        <v>331</v>
      </c>
      <c r="F359" s="5">
        <v>1</v>
      </c>
      <c r="G359" s="5" t="s">
        <v>2</v>
      </c>
      <c r="H359" s="5"/>
      <c r="I359" s="5" t="s">
        <v>226</v>
      </c>
      <c r="J359" s="5">
        <v>0</v>
      </c>
      <c r="K359" s="5"/>
      <c r="L359" s="5">
        <v>0</v>
      </c>
      <c r="M359" s="5">
        <v>0</v>
      </c>
      <c r="N359" s="5"/>
      <c r="O359" s="5">
        <v>1</v>
      </c>
      <c r="P359" s="5"/>
    </row>
    <row r="360" spans="1:16" ht="85" x14ac:dyDescent="0.2">
      <c r="A360" s="5">
        <v>4000095000</v>
      </c>
      <c r="B360" s="5" t="s">
        <v>630</v>
      </c>
      <c r="C360" s="5" t="s">
        <v>631</v>
      </c>
      <c r="D360" s="5" t="s">
        <v>330</v>
      </c>
      <c r="E360" s="5" t="s">
        <v>331</v>
      </c>
      <c r="F360" s="5">
        <v>1</v>
      </c>
      <c r="G360" s="5" t="s">
        <v>2</v>
      </c>
      <c r="H360" s="5"/>
      <c r="I360" s="5" t="s">
        <v>226</v>
      </c>
      <c r="J360" s="5">
        <v>0</v>
      </c>
      <c r="K360" s="5"/>
      <c r="L360" s="5">
        <v>0</v>
      </c>
      <c r="M360" s="5">
        <v>0</v>
      </c>
      <c r="N360" s="5"/>
      <c r="O360" s="5">
        <v>1</v>
      </c>
      <c r="P360" s="5"/>
    </row>
    <row r="361" spans="1:16" ht="102" x14ac:dyDescent="0.2">
      <c r="A361" s="5">
        <v>4000096000</v>
      </c>
      <c r="B361" s="5" t="s">
        <v>328</v>
      </c>
      <c r="C361" s="5" t="s">
        <v>329</v>
      </c>
      <c r="D361" s="5" t="s">
        <v>330</v>
      </c>
      <c r="E361" s="5" t="s">
        <v>331</v>
      </c>
      <c r="F361" s="5">
        <v>1</v>
      </c>
      <c r="G361" s="5" t="s">
        <v>2</v>
      </c>
      <c r="H361" s="5"/>
      <c r="I361" s="5" t="s">
        <v>226</v>
      </c>
      <c r="J361" s="5">
        <v>0</v>
      </c>
      <c r="K361" s="5"/>
      <c r="L361" s="5">
        <v>0</v>
      </c>
      <c r="M361" s="5">
        <v>0</v>
      </c>
      <c r="N361" s="5"/>
      <c r="O361" s="5">
        <v>1</v>
      </c>
      <c r="P361" s="5"/>
    </row>
    <row r="362" spans="1:16" ht="51" x14ac:dyDescent="0.2">
      <c r="A362" s="5">
        <v>4000097000</v>
      </c>
      <c r="B362" s="5" t="s">
        <v>632</v>
      </c>
      <c r="C362" s="5" t="s">
        <v>633</v>
      </c>
      <c r="D362" s="5" t="s">
        <v>330</v>
      </c>
      <c r="E362" s="5" t="s">
        <v>331</v>
      </c>
      <c r="F362" s="5">
        <v>1</v>
      </c>
      <c r="G362" s="5" t="s">
        <v>2</v>
      </c>
      <c r="H362" s="5"/>
      <c r="I362" s="5" t="s">
        <v>226</v>
      </c>
      <c r="J362" s="5">
        <v>0</v>
      </c>
      <c r="K362" s="5"/>
      <c r="L362" s="5">
        <v>0</v>
      </c>
      <c r="M362" s="5">
        <v>0</v>
      </c>
      <c r="N362" s="5"/>
      <c r="O362" s="5">
        <v>1</v>
      </c>
      <c r="P362" s="5"/>
    </row>
    <row r="363" spans="1:16" ht="68" x14ac:dyDescent="0.2">
      <c r="A363" s="5">
        <v>5000382000</v>
      </c>
      <c r="B363" s="5" t="s">
        <v>650</v>
      </c>
      <c r="C363" s="5" t="s">
        <v>651</v>
      </c>
      <c r="D363" s="5" t="s">
        <v>365</v>
      </c>
      <c r="E363" s="5" t="s">
        <v>637</v>
      </c>
      <c r="F363" s="5">
        <v>1</v>
      </c>
      <c r="G363" s="5" t="s">
        <v>2</v>
      </c>
      <c r="H363" s="5"/>
      <c r="I363" s="5" t="s">
        <v>139</v>
      </c>
      <c r="J363" s="5">
        <v>0</v>
      </c>
      <c r="K363" s="5"/>
      <c r="L363" s="5">
        <v>0</v>
      </c>
      <c r="M363" s="5">
        <v>0</v>
      </c>
      <c r="N363" s="5"/>
      <c r="O363" s="5">
        <v>1</v>
      </c>
      <c r="P363" s="5" t="s">
        <v>53</v>
      </c>
    </row>
    <row r="364" spans="1:16" ht="51" x14ac:dyDescent="0.2">
      <c r="A364" s="5">
        <v>5000383000</v>
      </c>
      <c r="B364" s="5" t="s">
        <v>640</v>
      </c>
      <c r="C364" s="5" t="s">
        <v>635</v>
      </c>
      <c r="D364" s="5" t="s">
        <v>365</v>
      </c>
      <c r="E364" s="5" t="s">
        <v>320</v>
      </c>
      <c r="F364" s="5">
        <v>1</v>
      </c>
      <c r="G364" s="5" t="s">
        <v>2</v>
      </c>
      <c r="H364" s="5"/>
      <c r="I364" s="5" t="s">
        <v>226</v>
      </c>
      <c r="J364" s="5">
        <v>0</v>
      </c>
      <c r="K364" s="5"/>
      <c r="L364" s="5">
        <v>0</v>
      </c>
      <c r="M364" s="5">
        <v>0</v>
      </c>
      <c r="N364" s="5"/>
      <c r="O364" s="5">
        <v>1</v>
      </c>
      <c r="P364" s="5" t="s">
        <v>53</v>
      </c>
    </row>
    <row r="365" spans="1:16" ht="85" x14ac:dyDescent="0.2">
      <c r="A365" s="5">
        <v>5000384000</v>
      </c>
      <c r="B365" s="5" t="s">
        <v>652</v>
      </c>
      <c r="C365" s="5" t="s">
        <v>653</v>
      </c>
      <c r="D365" s="5" t="s">
        <v>365</v>
      </c>
      <c r="E365" s="5" t="s">
        <v>637</v>
      </c>
      <c r="F365" s="5">
        <v>1</v>
      </c>
      <c r="G365" s="5" t="s">
        <v>2</v>
      </c>
      <c r="H365" s="5"/>
      <c r="I365" s="5" t="s">
        <v>226</v>
      </c>
      <c r="J365" s="5">
        <v>0</v>
      </c>
      <c r="K365" s="5"/>
      <c r="L365" s="5">
        <v>0</v>
      </c>
      <c r="M365" s="5">
        <v>0</v>
      </c>
      <c r="N365" s="5"/>
      <c r="O365" s="5">
        <v>1</v>
      </c>
      <c r="P365" s="5" t="s">
        <v>53</v>
      </c>
    </row>
    <row r="366" spans="1:16" ht="85" x14ac:dyDescent="0.2">
      <c r="A366" s="5">
        <v>5000385000</v>
      </c>
      <c r="B366" s="5" t="s">
        <v>363</v>
      </c>
      <c r="C366" s="5" t="s">
        <v>364</v>
      </c>
      <c r="D366" s="5" t="s">
        <v>365</v>
      </c>
      <c r="E366" s="5" t="s">
        <v>320</v>
      </c>
      <c r="F366" s="5">
        <v>1</v>
      </c>
      <c r="G366" s="5" t="s">
        <v>2</v>
      </c>
      <c r="H366" s="5"/>
      <c r="I366" s="5" t="s">
        <v>226</v>
      </c>
      <c r="J366" s="5">
        <v>0</v>
      </c>
      <c r="K366" s="5"/>
      <c r="L366" s="5">
        <v>0</v>
      </c>
      <c r="M366" s="5">
        <v>0</v>
      </c>
      <c r="N366" s="5"/>
      <c r="O366" s="5">
        <v>1</v>
      </c>
      <c r="P366" s="5" t="s">
        <v>53</v>
      </c>
    </row>
    <row r="367" spans="1:16" ht="51" x14ac:dyDescent="0.2">
      <c r="A367" s="5">
        <v>5000386000</v>
      </c>
      <c r="B367" s="5" t="s">
        <v>654</v>
      </c>
      <c r="C367" s="5" t="s">
        <v>633</v>
      </c>
      <c r="D367" s="5" t="s">
        <v>365</v>
      </c>
      <c r="E367" s="5" t="s">
        <v>637</v>
      </c>
      <c r="F367" s="5">
        <v>1</v>
      </c>
      <c r="G367" s="5" t="s">
        <v>2</v>
      </c>
      <c r="H367" s="5"/>
      <c r="I367" s="5" t="s">
        <v>226</v>
      </c>
      <c r="J367" s="5">
        <v>0</v>
      </c>
      <c r="K367" s="5"/>
      <c r="L367" s="5">
        <v>0</v>
      </c>
      <c r="M367" s="5">
        <v>0</v>
      </c>
      <c r="N367" s="5"/>
      <c r="O367" s="5">
        <v>1</v>
      </c>
      <c r="P367" s="5" t="s">
        <v>53</v>
      </c>
    </row>
    <row r="368" spans="1:16" ht="85" x14ac:dyDescent="0.2">
      <c r="A368" s="5">
        <v>6000301000</v>
      </c>
      <c r="B368" s="5" t="s">
        <v>641</v>
      </c>
      <c r="C368" s="5" t="s">
        <v>642</v>
      </c>
      <c r="D368" s="5" t="s">
        <v>636</v>
      </c>
      <c r="E368" s="5" t="s">
        <v>637</v>
      </c>
      <c r="F368" s="5">
        <v>1</v>
      </c>
      <c r="G368" s="5" t="s">
        <v>2</v>
      </c>
      <c r="H368" s="5"/>
      <c r="I368" s="5" t="s">
        <v>9</v>
      </c>
      <c r="J368" s="5">
        <v>0</v>
      </c>
      <c r="K368" s="5"/>
      <c r="L368" s="5">
        <v>0</v>
      </c>
      <c r="M368" s="5">
        <v>1</v>
      </c>
      <c r="N368" s="5"/>
      <c r="O368" s="5">
        <v>1</v>
      </c>
      <c r="P368" s="5"/>
    </row>
    <row r="369" spans="1:16" ht="85" x14ac:dyDescent="0.2">
      <c r="A369" s="5">
        <v>6000302000</v>
      </c>
      <c r="B369" s="5" t="s">
        <v>634</v>
      </c>
      <c r="C369" s="5" t="s">
        <v>635</v>
      </c>
      <c r="D369" s="5" t="s">
        <v>636</v>
      </c>
      <c r="E369" s="5" t="s">
        <v>637</v>
      </c>
      <c r="F369" s="5">
        <v>1</v>
      </c>
      <c r="G369" s="5" t="s">
        <v>2</v>
      </c>
      <c r="H369" s="5"/>
      <c r="I369" s="5" t="s">
        <v>9</v>
      </c>
      <c r="J369" s="16" t="s">
        <v>1103</v>
      </c>
      <c r="K369" s="5"/>
      <c r="L369" s="5">
        <v>0</v>
      </c>
      <c r="M369" s="5">
        <v>1</v>
      </c>
      <c r="N369" s="5"/>
      <c r="O369" s="5">
        <v>1</v>
      </c>
      <c r="P369" s="5"/>
    </row>
    <row r="370" spans="1:16" ht="85" x14ac:dyDescent="0.2">
      <c r="A370" s="5">
        <v>6000303000</v>
      </c>
      <c r="B370" s="5" t="s">
        <v>643</v>
      </c>
      <c r="C370" s="5" t="s">
        <v>644</v>
      </c>
      <c r="D370" s="5" t="s">
        <v>636</v>
      </c>
      <c r="E370" s="5" t="s">
        <v>637</v>
      </c>
      <c r="F370" s="5">
        <v>1</v>
      </c>
      <c r="G370" s="5" t="s">
        <v>2</v>
      </c>
      <c r="H370" s="5"/>
      <c r="I370" s="5" t="s">
        <v>9</v>
      </c>
      <c r="J370" s="5">
        <v>0</v>
      </c>
      <c r="K370" s="5"/>
      <c r="L370" s="5">
        <v>0</v>
      </c>
      <c r="M370" s="5">
        <v>1</v>
      </c>
      <c r="N370" s="5"/>
      <c r="O370" s="5">
        <v>1</v>
      </c>
      <c r="P370" s="5"/>
    </row>
    <row r="371" spans="1:16" ht="102" x14ac:dyDescent="0.2">
      <c r="A371" s="5">
        <v>6000304000</v>
      </c>
      <c r="B371" s="5" t="s">
        <v>318</v>
      </c>
      <c r="C371" s="5" t="s">
        <v>319</v>
      </c>
      <c r="D371" s="5" t="s">
        <v>115</v>
      </c>
      <c r="E371" s="5" t="s">
        <v>320</v>
      </c>
      <c r="F371" s="5">
        <v>1</v>
      </c>
      <c r="G371" s="5" t="s">
        <v>2</v>
      </c>
      <c r="H371" s="5"/>
      <c r="I371" s="5" t="s">
        <v>9</v>
      </c>
      <c r="J371" s="5">
        <v>0</v>
      </c>
      <c r="K371" s="5"/>
      <c r="L371" s="5">
        <v>0</v>
      </c>
      <c r="M371" s="5">
        <v>0</v>
      </c>
      <c r="N371" s="5"/>
      <c r="O371" s="5">
        <v>1</v>
      </c>
      <c r="P371" s="5"/>
    </row>
    <row r="372" spans="1:16" ht="102" x14ac:dyDescent="0.2">
      <c r="A372" s="5">
        <v>6000305000</v>
      </c>
      <c r="B372" s="5" t="s">
        <v>645</v>
      </c>
      <c r="C372" s="5" t="s">
        <v>319</v>
      </c>
      <c r="D372" s="5" t="s">
        <v>636</v>
      </c>
      <c r="E372" s="5" t="s">
        <v>637</v>
      </c>
      <c r="F372" s="5">
        <v>1</v>
      </c>
      <c r="G372" s="5" t="s">
        <v>2</v>
      </c>
      <c r="H372" s="5"/>
      <c r="I372" s="5" t="s">
        <v>9</v>
      </c>
      <c r="J372" s="5">
        <v>0</v>
      </c>
      <c r="K372" s="5"/>
      <c r="L372" s="5">
        <v>0</v>
      </c>
      <c r="M372" s="5">
        <v>1</v>
      </c>
      <c r="N372" s="5"/>
      <c r="O372" s="5">
        <v>1</v>
      </c>
      <c r="P372" s="5"/>
    </row>
    <row r="373" spans="1:16" ht="68" x14ac:dyDescent="0.2">
      <c r="A373" s="5">
        <v>7000145000</v>
      </c>
      <c r="B373" s="5" t="s">
        <v>294</v>
      </c>
      <c r="C373" s="5" t="s">
        <v>295</v>
      </c>
      <c r="D373" s="5" t="s">
        <v>296</v>
      </c>
      <c r="E373" s="5" t="s">
        <v>297</v>
      </c>
      <c r="F373" s="5">
        <v>1.1399999999999999</v>
      </c>
      <c r="G373" s="5" t="s">
        <v>10</v>
      </c>
      <c r="H373" s="5"/>
      <c r="I373" s="5" t="s">
        <v>16</v>
      </c>
      <c r="J373" s="5">
        <v>0</v>
      </c>
      <c r="K373" s="5"/>
      <c r="L373" s="5">
        <v>1</v>
      </c>
      <c r="M373" s="5">
        <v>0</v>
      </c>
      <c r="N373" s="5" t="s">
        <v>298</v>
      </c>
      <c r="O373" s="5">
        <v>1.1399999999999999</v>
      </c>
      <c r="P373" s="5"/>
    </row>
    <row r="374" spans="1:16" ht="51" x14ac:dyDescent="0.2">
      <c r="A374" s="5">
        <v>7000146000</v>
      </c>
      <c r="B374" s="5" t="s">
        <v>290</v>
      </c>
      <c r="C374" s="5" t="s">
        <v>291</v>
      </c>
      <c r="D374" s="5" t="s">
        <v>292</v>
      </c>
      <c r="E374" s="5" t="s">
        <v>293</v>
      </c>
      <c r="F374" s="5">
        <v>1.1399999999999999</v>
      </c>
      <c r="G374" s="5" t="s">
        <v>10</v>
      </c>
      <c r="H374" s="5"/>
      <c r="I374" s="5" t="s">
        <v>226</v>
      </c>
      <c r="J374" s="5">
        <v>0</v>
      </c>
      <c r="K374" s="5"/>
      <c r="L374" s="5">
        <v>0</v>
      </c>
      <c r="M374" s="5">
        <v>0</v>
      </c>
      <c r="N374" s="5"/>
      <c r="O374" s="5">
        <v>1.1399999999999999</v>
      </c>
      <c r="P374" s="5"/>
    </row>
    <row r="375" spans="1:16" ht="51" x14ac:dyDescent="0.2">
      <c r="A375" s="5">
        <v>7000147000</v>
      </c>
      <c r="B375" s="5" t="s">
        <v>299</v>
      </c>
      <c r="C375" s="5" t="s">
        <v>300</v>
      </c>
      <c r="D375" s="5" t="s">
        <v>292</v>
      </c>
      <c r="E375" s="5" t="s">
        <v>293</v>
      </c>
      <c r="F375" s="5">
        <v>1.1399999999999999</v>
      </c>
      <c r="G375" s="5" t="s">
        <v>10</v>
      </c>
      <c r="H375" s="5"/>
      <c r="I375" s="5" t="s">
        <v>226</v>
      </c>
      <c r="J375" s="5">
        <v>0</v>
      </c>
      <c r="K375" s="5"/>
      <c r="L375" s="5">
        <v>0</v>
      </c>
      <c r="M375" s="5">
        <v>0</v>
      </c>
      <c r="N375" s="5"/>
      <c r="O375" s="5">
        <v>1.1399999999999999</v>
      </c>
      <c r="P375" s="5"/>
    </row>
    <row r="376" spans="1:16" ht="119" x14ac:dyDescent="0.2">
      <c r="A376" s="5">
        <v>9500006000</v>
      </c>
      <c r="B376" s="5" t="s">
        <v>1018</v>
      </c>
      <c r="C376" s="5" t="s">
        <v>1019</v>
      </c>
      <c r="D376" s="5" t="s">
        <v>1020</v>
      </c>
      <c r="E376" s="5" t="s">
        <v>148</v>
      </c>
      <c r="F376" s="5">
        <v>1</v>
      </c>
      <c r="G376" s="5" t="s">
        <v>2</v>
      </c>
      <c r="H376" s="5"/>
      <c r="I376" s="5" t="s">
        <v>149</v>
      </c>
      <c r="J376" s="5">
        <v>0</v>
      </c>
      <c r="K376" s="5"/>
      <c r="L376" s="5">
        <v>0</v>
      </c>
      <c r="M376" s="5">
        <v>1</v>
      </c>
      <c r="N376" s="5"/>
      <c r="O376" s="5">
        <v>1</v>
      </c>
      <c r="P376" s="5" t="s">
        <v>66</v>
      </c>
    </row>
    <row r="377" spans="1:16" ht="34" x14ac:dyDescent="0.2">
      <c r="A377" s="5">
        <v>9500016000</v>
      </c>
      <c r="B377" s="5" t="s">
        <v>508</v>
      </c>
      <c r="C377" s="5" t="s">
        <v>509</v>
      </c>
      <c r="D377" s="5" t="s">
        <v>510</v>
      </c>
      <c r="E377" s="5" t="s">
        <v>195</v>
      </c>
      <c r="F377" s="5">
        <v>2.5</v>
      </c>
      <c r="G377" s="5" t="s">
        <v>27</v>
      </c>
      <c r="H377" s="5"/>
      <c r="I377" s="5" t="s">
        <v>139</v>
      </c>
      <c r="J377" s="5">
        <v>0</v>
      </c>
      <c r="K377" s="5"/>
      <c r="L377" s="5">
        <v>0</v>
      </c>
      <c r="M377" s="5">
        <v>0</v>
      </c>
      <c r="N377" s="5"/>
      <c r="O377" s="5">
        <v>2.5</v>
      </c>
      <c r="P377" s="5"/>
    </row>
    <row r="378" spans="1:16" ht="85" x14ac:dyDescent="0.2">
      <c r="A378" s="5">
        <v>9500054000</v>
      </c>
      <c r="B378" s="5" t="s">
        <v>519</v>
      </c>
      <c r="C378" s="5" t="s">
        <v>245</v>
      </c>
      <c r="D378" s="5" t="s">
        <v>268</v>
      </c>
      <c r="E378" s="5" t="s">
        <v>195</v>
      </c>
      <c r="F378" s="5">
        <v>1.1459999999999999</v>
      </c>
      <c r="G378" s="5" t="s">
        <v>10</v>
      </c>
      <c r="H378" s="5"/>
      <c r="I378" s="5" t="s">
        <v>173</v>
      </c>
      <c r="J378" s="5">
        <v>0</v>
      </c>
      <c r="K378" s="5"/>
      <c r="L378" s="5">
        <v>0</v>
      </c>
      <c r="M378" s="5">
        <v>0</v>
      </c>
      <c r="N378" s="5"/>
      <c r="O378" s="5">
        <v>1.1459999999999999</v>
      </c>
      <c r="P378" s="5" t="s">
        <v>25</v>
      </c>
    </row>
    <row r="379" spans="1:16" ht="85" x14ac:dyDescent="0.2">
      <c r="A379" s="5">
        <v>9500109000</v>
      </c>
      <c r="B379" s="5" t="s">
        <v>739</v>
      </c>
      <c r="C379" s="5" t="s">
        <v>740</v>
      </c>
      <c r="D379" s="5" t="s">
        <v>741</v>
      </c>
      <c r="E379" s="5" t="s">
        <v>742</v>
      </c>
      <c r="F379" s="7">
        <v>1</v>
      </c>
      <c r="G379" s="7" t="s">
        <v>2</v>
      </c>
      <c r="H379" s="7"/>
      <c r="I379" s="5" t="s">
        <v>173</v>
      </c>
      <c r="J379" s="5">
        <v>1</v>
      </c>
      <c r="K379" s="5"/>
      <c r="L379" s="5">
        <v>0</v>
      </c>
      <c r="M379" s="5">
        <v>0</v>
      </c>
      <c r="N379" s="5"/>
      <c r="O379" s="5">
        <v>1</v>
      </c>
      <c r="P379" s="5"/>
    </row>
    <row r="380" spans="1:16" ht="51" x14ac:dyDescent="0.2">
      <c r="A380" s="5">
        <v>9500110000</v>
      </c>
      <c r="B380" s="5" t="s">
        <v>735</v>
      </c>
      <c r="C380" s="5" t="s">
        <v>736</v>
      </c>
      <c r="D380" s="5" t="s">
        <v>737</v>
      </c>
      <c r="E380" s="5" t="s">
        <v>738</v>
      </c>
      <c r="F380" s="7">
        <v>1</v>
      </c>
      <c r="G380" s="7" t="s">
        <v>2</v>
      </c>
      <c r="H380" s="7"/>
      <c r="I380" s="5" t="s">
        <v>139</v>
      </c>
      <c r="J380" s="5">
        <v>0</v>
      </c>
      <c r="K380" s="5"/>
      <c r="L380" s="5">
        <v>0</v>
      </c>
      <c r="M380" s="5">
        <v>0</v>
      </c>
      <c r="N380" s="5"/>
      <c r="O380" s="5">
        <v>1</v>
      </c>
      <c r="P380" s="5"/>
    </row>
    <row r="381" spans="1:16" ht="34" x14ac:dyDescent="0.2">
      <c r="A381" s="5">
        <v>9500115000</v>
      </c>
      <c r="B381" s="5" t="s">
        <v>208</v>
      </c>
      <c r="C381" s="5" t="s">
        <v>171</v>
      </c>
      <c r="D381" s="5" t="s">
        <v>209</v>
      </c>
      <c r="E381" s="5" t="s">
        <v>210</v>
      </c>
      <c r="F381" s="5">
        <v>1</v>
      </c>
      <c r="G381" s="5" t="s">
        <v>2</v>
      </c>
      <c r="H381" s="5"/>
      <c r="I381" s="5" t="s">
        <v>139</v>
      </c>
      <c r="J381" s="5">
        <v>0</v>
      </c>
      <c r="K381" s="5"/>
      <c r="L381" s="5">
        <v>0</v>
      </c>
      <c r="M381" s="5">
        <v>0</v>
      </c>
      <c r="N381" s="5"/>
      <c r="O381" s="5">
        <v>1</v>
      </c>
      <c r="P381" s="5"/>
    </row>
    <row r="382" spans="1:16" ht="51" x14ac:dyDescent="0.2">
      <c r="A382" s="5">
        <v>9500116000</v>
      </c>
      <c r="B382" s="5" t="s">
        <v>204</v>
      </c>
      <c r="C382" s="5" t="s">
        <v>205</v>
      </c>
      <c r="D382" s="5" t="s">
        <v>206</v>
      </c>
      <c r="E382" s="5" t="s">
        <v>207</v>
      </c>
      <c r="F382" s="5">
        <v>1</v>
      </c>
      <c r="G382" s="5" t="s">
        <v>2</v>
      </c>
      <c r="H382" s="5"/>
      <c r="I382" s="5" t="s">
        <v>139</v>
      </c>
      <c r="J382" s="5">
        <v>0</v>
      </c>
      <c r="K382" s="5"/>
      <c r="L382" s="5">
        <v>0</v>
      </c>
      <c r="M382" s="5">
        <v>0</v>
      </c>
      <c r="N382" s="5"/>
      <c r="O382" s="5">
        <v>1</v>
      </c>
      <c r="P382" s="5"/>
    </row>
    <row r="383" spans="1:16" ht="17" x14ac:dyDescent="0.2">
      <c r="A383" s="5">
        <v>9500177000</v>
      </c>
      <c r="B383" s="5" t="s">
        <v>269</v>
      </c>
      <c r="C383" s="5" t="s">
        <v>245</v>
      </c>
      <c r="D383" s="5" t="s">
        <v>240</v>
      </c>
      <c r="E383" s="5" t="s">
        <v>270</v>
      </c>
      <c r="F383" s="5">
        <v>1</v>
      </c>
      <c r="G383" s="5" t="s">
        <v>2</v>
      </c>
      <c r="H383" s="5"/>
      <c r="I383" s="5" t="s">
        <v>133</v>
      </c>
      <c r="J383" s="5">
        <v>0</v>
      </c>
      <c r="K383" s="5"/>
      <c r="L383" s="5">
        <v>0</v>
      </c>
      <c r="M383" s="5">
        <v>0</v>
      </c>
      <c r="N383" s="5"/>
      <c r="O383" s="5">
        <v>1</v>
      </c>
      <c r="P383" s="5" t="s">
        <v>20</v>
      </c>
    </row>
    <row r="384" spans="1:16" ht="34" x14ac:dyDescent="0.2">
      <c r="A384" s="5">
        <v>9500186000</v>
      </c>
      <c r="B384" s="5" t="s">
        <v>767</v>
      </c>
      <c r="C384" s="5" t="s">
        <v>768</v>
      </c>
      <c r="D384" s="5" t="s">
        <v>764</v>
      </c>
      <c r="E384" s="5" t="s">
        <v>765</v>
      </c>
      <c r="F384" s="5">
        <v>1</v>
      </c>
      <c r="G384" s="5" t="s">
        <v>10</v>
      </c>
      <c r="H384" s="5"/>
      <c r="I384" s="5" t="s">
        <v>139</v>
      </c>
      <c r="J384" s="5">
        <v>0</v>
      </c>
      <c r="K384" s="5"/>
      <c r="L384" s="5">
        <v>0</v>
      </c>
      <c r="M384" s="5">
        <v>0</v>
      </c>
      <c r="N384" s="5"/>
      <c r="O384" s="5">
        <v>1</v>
      </c>
      <c r="P384" s="5"/>
    </row>
    <row r="385" spans="1:16" ht="119" x14ac:dyDescent="0.2">
      <c r="A385" s="5">
        <v>9500186100</v>
      </c>
      <c r="B385" s="5" t="s">
        <v>763</v>
      </c>
      <c r="C385" s="5" t="s">
        <v>370</v>
      </c>
      <c r="D385" s="5" t="s">
        <v>764</v>
      </c>
      <c r="E385" s="5" t="s">
        <v>765</v>
      </c>
      <c r="F385" s="5">
        <v>1</v>
      </c>
      <c r="G385" s="5" t="s">
        <v>2</v>
      </c>
      <c r="H385" s="5"/>
      <c r="I385" s="5" t="s">
        <v>133</v>
      </c>
      <c r="J385" s="5">
        <v>0</v>
      </c>
      <c r="K385" s="5"/>
      <c r="L385" s="5">
        <v>0</v>
      </c>
      <c r="M385" s="5">
        <v>0</v>
      </c>
      <c r="N385" s="5" t="s">
        <v>766</v>
      </c>
      <c r="O385" s="5">
        <v>1</v>
      </c>
      <c r="P385" s="5" t="s">
        <v>87</v>
      </c>
    </row>
    <row r="386" spans="1:16" ht="119" x14ac:dyDescent="0.2">
      <c r="A386" s="5">
        <v>9500188000</v>
      </c>
      <c r="B386" s="5" t="s">
        <v>128</v>
      </c>
      <c r="C386" s="5" t="s">
        <v>129</v>
      </c>
      <c r="D386" s="5" t="s">
        <v>130</v>
      </c>
      <c r="E386" s="5" t="s">
        <v>131</v>
      </c>
      <c r="F386" s="5">
        <v>1</v>
      </c>
      <c r="G386" s="5" t="s">
        <v>2</v>
      </c>
      <c r="H386" s="5"/>
      <c r="I386" s="5" t="s">
        <v>133</v>
      </c>
      <c r="J386" s="5">
        <v>0</v>
      </c>
      <c r="K386" s="5"/>
      <c r="L386" s="5">
        <v>1</v>
      </c>
      <c r="M386" s="5">
        <v>0</v>
      </c>
      <c r="N386" s="5"/>
      <c r="O386" s="5">
        <v>1</v>
      </c>
      <c r="P386" s="5" t="s">
        <v>0</v>
      </c>
    </row>
    <row r="387" spans="1:16" ht="85" x14ac:dyDescent="0.2">
      <c r="A387" s="5">
        <v>9500218000</v>
      </c>
      <c r="B387" s="5" t="s">
        <v>769</v>
      </c>
      <c r="C387" s="5" t="s">
        <v>770</v>
      </c>
      <c r="D387" s="5" t="s">
        <v>752</v>
      </c>
      <c r="E387" s="5" t="s">
        <v>753</v>
      </c>
      <c r="F387" s="5">
        <v>1.36</v>
      </c>
      <c r="G387" s="5" t="s">
        <v>36</v>
      </c>
      <c r="H387" s="5"/>
      <c r="I387" s="5" t="s">
        <v>173</v>
      </c>
      <c r="J387" s="5">
        <v>0</v>
      </c>
      <c r="K387" s="5"/>
      <c r="L387" s="5">
        <v>0</v>
      </c>
      <c r="M387" s="5">
        <v>0</v>
      </c>
      <c r="N387" s="5"/>
      <c r="O387" s="5">
        <v>1.36</v>
      </c>
      <c r="P387" s="5" t="s">
        <v>88</v>
      </c>
    </row>
    <row r="388" spans="1:16" ht="85" x14ac:dyDescent="0.2">
      <c r="A388" s="5">
        <v>9500219000</v>
      </c>
      <c r="B388" s="5" t="s">
        <v>814</v>
      </c>
      <c r="C388" s="5" t="s">
        <v>813</v>
      </c>
      <c r="D388" s="5" t="s">
        <v>752</v>
      </c>
      <c r="E388" s="5" t="s">
        <v>815</v>
      </c>
      <c r="F388" s="5">
        <v>1</v>
      </c>
      <c r="G388" s="5" t="s">
        <v>10</v>
      </c>
      <c r="H388" s="5"/>
      <c r="I388" s="5" t="s">
        <v>13</v>
      </c>
      <c r="J388" s="5">
        <v>0</v>
      </c>
      <c r="K388" s="5"/>
      <c r="L388" s="5">
        <v>0</v>
      </c>
      <c r="M388" s="5">
        <v>0</v>
      </c>
      <c r="N388" s="5"/>
      <c r="O388" s="5">
        <v>1</v>
      </c>
      <c r="P388" s="5"/>
    </row>
    <row r="389" spans="1:16" ht="68" x14ac:dyDescent="0.2">
      <c r="A389" s="5">
        <v>9500244000</v>
      </c>
      <c r="B389" s="5" t="s">
        <v>342</v>
      </c>
      <c r="C389" s="5" t="s">
        <v>302</v>
      </c>
      <c r="D389" s="5" t="s">
        <v>343</v>
      </c>
      <c r="E389" s="5" t="s">
        <v>344</v>
      </c>
      <c r="F389" s="5">
        <v>1</v>
      </c>
      <c r="G389" s="5" t="s">
        <v>2</v>
      </c>
      <c r="H389" s="5"/>
      <c r="I389" s="5" t="s">
        <v>139</v>
      </c>
      <c r="J389" s="5">
        <v>0</v>
      </c>
      <c r="K389" s="5"/>
      <c r="L389" s="5">
        <v>0</v>
      </c>
      <c r="M389" s="5">
        <v>0</v>
      </c>
      <c r="N389" s="5"/>
      <c r="O389" s="5">
        <v>1</v>
      </c>
      <c r="P389" s="5"/>
    </row>
    <row r="390" spans="1:16" ht="51" x14ac:dyDescent="0.2">
      <c r="A390" s="5">
        <v>9500263000</v>
      </c>
      <c r="B390" s="5" t="s">
        <v>428</v>
      </c>
      <c r="C390" s="5" t="s">
        <v>429</v>
      </c>
      <c r="D390" s="5" t="s">
        <v>316</v>
      </c>
      <c r="E390" s="5" t="s">
        <v>317</v>
      </c>
      <c r="F390" s="5">
        <v>1</v>
      </c>
      <c r="G390" s="5" t="s">
        <v>10</v>
      </c>
      <c r="H390" s="5"/>
      <c r="I390" s="5" t="s">
        <v>139</v>
      </c>
      <c r="J390" s="5">
        <v>0</v>
      </c>
      <c r="K390" s="5"/>
      <c r="L390" s="5">
        <v>0</v>
      </c>
      <c r="M390" s="5">
        <v>0</v>
      </c>
      <c r="N390" s="5"/>
      <c r="O390" s="5">
        <v>1</v>
      </c>
      <c r="P390" s="5"/>
    </row>
    <row r="391" spans="1:16" ht="51" x14ac:dyDescent="0.2">
      <c r="A391" s="5">
        <v>9500264000</v>
      </c>
      <c r="B391" s="5" t="s">
        <v>444</v>
      </c>
      <c r="C391" s="5" t="s">
        <v>445</v>
      </c>
      <c r="D391" s="5" t="s">
        <v>446</v>
      </c>
      <c r="E391" s="5" t="s">
        <v>447</v>
      </c>
      <c r="F391" s="5">
        <v>1</v>
      </c>
      <c r="G391" s="5" t="s">
        <v>2</v>
      </c>
      <c r="H391" s="5"/>
      <c r="I391" s="5" t="s">
        <v>139</v>
      </c>
      <c r="J391" s="5">
        <v>0</v>
      </c>
      <c r="K391" s="5"/>
      <c r="L391" s="5">
        <v>0</v>
      </c>
      <c r="M391" s="5">
        <v>0</v>
      </c>
      <c r="N391" s="5"/>
      <c r="O391" s="5">
        <v>1</v>
      </c>
      <c r="P391" s="5" t="s">
        <v>63</v>
      </c>
    </row>
    <row r="392" spans="1:16" ht="51" x14ac:dyDescent="0.2">
      <c r="A392" s="5">
        <v>9500265000</v>
      </c>
      <c r="B392" s="5" t="s">
        <v>315</v>
      </c>
      <c r="C392" s="5" t="s">
        <v>302</v>
      </c>
      <c r="D392" s="5" t="s">
        <v>316</v>
      </c>
      <c r="E392" s="5" t="s">
        <v>317</v>
      </c>
      <c r="F392" s="5">
        <f>1/0.43</f>
        <v>2.3255813953488373</v>
      </c>
      <c r="G392" s="5" t="s">
        <v>1079</v>
      </c>
      <c r="H392" s="5" t="s">
        <v>1097</v>
      </c>
      <c r="I392" s="5" t="s">
        <v>233</v>
      </c>
      <c r="J392" s="5">
        <v>0</v>
      </c>
      <c r="K392" s="5"/>
      <c r="L392" s="5">
        <v>1</v>
      </c>
      <c r="M392" s="5">
        <v>0</v>
      </c>
      <c r="N392" s="5"/>
      <c r="O392" s="5">
        <v>1</v>
      </c>
      <c r="P392" s="5"/>
    </row>
    <row r="393" spans="1:16" ht="68" x14ac:dyDescent="0.2">
      <c r="A393" s="5">
        <v>9500275000</v>
      </c>
      <c r="B393" s="5" t="s">
        <v>466</v>
      </c>
      <c r="C393" s="5" t="s">
        <v>243</v>
      </c>
      <c r="D393" s="5" t="s">
        <v>240</v>
      </c>
      <c r="E393" s="5" t="s">
        <v>241</v>
      </c>
      <c r="F393" s="5">
        <v>1</v>
      </c>
      <c r="G393" s="5" t="s">
        <v>2</v>
      </c>
      <c r="H393" s="5"/>
      <c r="I393" s="5" t="s">
        <v>133</v>
      </c>
      <c r="J393" s="5">
        <v>0</v>
      </c>
      <c r="K393" s="5"/>
      <c r="L393" s="5">
        <v>0</v>
      </c>
      <c r="M393" s="5">
        <v>0</v>
      </c>
      <c r="N393" s="5" t="s">
        <v>467</v>
      </c>
      <c r="O393" s="5">
        <v>1</v>
      </c>
      <c r="P393" s="5" t="s">
        <v>28</v>
      </c>
    </row>
    <row r="394" spans="1:16" ht="34" x14ac:dyDescent="0.2">
      <c r="A394" s="5">
        <v>9500276000</v>
      </c>
      <c r="B394" s="5" t="s">
        <v>345</v>
      </c>
      <c r="C394" s="5" t="s">
        <v>302</v>
      </c>
      <c r="D394" s="5" t="s">
        <v>134</v>
      </c>
      <c r="E394" s="5" t="s">
        <v>221</v>
      </c>
      <c r="F394" s="5">
        <v>0</v>
      </c>
      <c r="G394" s="5"/>
      <c r="H394" s="5"/>
      <c r="I394" s="5" t="s">
        <v>279</v>
      </c>
      <c r="J394" s="5">
        <v>0</v>
      </c>
      <c r="K394" s="5"/>
      <c r="L394" s="5">
        <v>0</v>
      </c>
      <c r="M394" s="5">
        <v>0</v>
      </c>
      <c r="N394" s="5"/>
      <c r="O394" s="5">
        <v>1</v>
      </c>
      <c r="P394" s="5" t="s">
        <v>51</v>
      </c>
    </row>
    <row r="395" spans="1:16" ht="102" x14ac:dyDescent="0.2">
      <c r="A395" s="5">
        <v>9500306000</v>
      </c>
      <c r="B395" s="5" t="s">
        <v>426</v>
      </c>
      <c r="C395" s="5" t="s">
        <v>427</v>
      </c>
      <c r="D395" s="5" t="s">
        <v>307</v>
      </c>
      <c r="E395" s="5" t="s">
        <v>148</v>
      </c>
      <c r="F395" s="5">
        <v>1</v>
      </c>
      <c r="G395" s="5" t="s">
        <v>2</v>
      </c>
      <c r="H395" s="5"/>
      <c r="I395" s="5" t="s">
        <v>149</v>
      </c>
      <c r="J395" s="5">
        <v>0</v>
      </c>
      <c r="K395" s="5"/>
      <c r="L395" s="5">
        <v>0</v>
      </c>
      <c r="M395" s="5">
        <v>1</v>
      </c>
      <c r="N395" s="5"/>
      <c r="O395" s="5">
        <v>1</v>
      </c>
      <c r="P395" s="5" t="s">
        <v>66</v>
      </c>
    </row>
    <row r="396" spans="1:16" ht="68" x14ac:dyDescent="0.2">
      <c r="A396" s="5">
        <v>9500311000</v>
      </c>
      <c r="B396" s="5" t="s">
        <v>1055</v>
      </c>
      <c r="C396" s="5" t="s">
        <v>1056</v>
      </c>
      <c r="D396" s="5" t="s">
        <v>1057</v>
      </c>
      <c r="E396" s="5" t="s">
        <v>1058</v>
      </c>
      <c r="F396" s="5">
        <v>1</v>
      </c>
      <c r="G396" s="5" t="s">
        <v>2</v>
      </c>
      <c r="H396" s="5"/>
      <c r="I396" s="5" t="s">
        <v>139</v>
      </c>
      <c r="J396" s="5">
        <v>0</v>
      </c>
      <c r="K396" s="5"/>
      <c r="L396" s="5">
        <v>0</v>
      </c>
      <c r="M396" s="5">
        <v>0</v>
      </c>
      <c r="N396" s="5"/>
      <c r="O396" s="5"/>
      <c r="P396" s="5"/>
    </row>
    <row r="397" spans="1:16" ht="51" x14ac:dyDescent="0.2">
      <c r="A397" s="5">
        <v>9500335000</v>
      </c>
      <c r="B397" s="5" t="s">
        <v>277</v>
      </c>
      <c r="C397" s="5" t="s">
        <v>278</v>
      </c>
      <c r="D397" s="5" t="s">
        <v>18</v>
      </c>
      <c r="E397" s="5" t="s">
        <v>19</v>
      </c>
      <c r="F397" s="5">
        <v>1</v>
      </c>
      <c r="G397" s="5" t="s">
        <v>10</v>
      </c>
      <c r="H397" s="5"/>
      <c r="I397" s="5" t="s">
        <v>1</v>
      </c>
      <c r="J397" s="5">
        <v>0</v>
      </c>
      <c r="K397" s="5"/>
      <c r="L397" s="5">
        <v>0</v>
      </c>
      <c r="M397" s="5">
        <v>0</v>
      </c>
      <c r="N397" s="5"/>
      <c r="O397" s="5">
        <v>1</v>
      </c>
      <c r="P397" s="5" t="s">
        <v>20</v>
      </c>
    </row>
    <row r="398" spans="1:16" ht="51" x14ac:dyDescent="0.2">
      <c r="A398" s="5">
        <v>9500352000</v>
      </c>
      <c r="B398" s="5" t="s">
        <v>468</v>
      </c>
      <c r="C398" s="5" t="s">
        <v>243</v>
      </c>
      <c r="D398" s="5" t="s">
        <v>240</v>
      </c>
      <c r="E398" s="5" t="s">
        <v>241</v>
      </c>
      <c r="F398" s="5">
        <v>1</v>
      </c>
      <c r="G398" s="5" t="s">
        <v>2</v>
      </c>
      <c r="H398" s="5"/>
      <c r="I398" s="5" t="s">
        <v>133</v>
      </c>
      <c r="J398" s="5">
        <v>0</v>
      </c>
      <c r="K398" s="5"/>
      <c r="L398" s="5">
        <v>0</v>
      </c>
      <c r="M398" s="5">
        <v>0</v>
      </c>
      <c r="N398" s="5"/>
      <c r="O398" s="5"/>
      <c r="P398" s="5"/>
    </row>
    <row r="399" spans="1:16" ht="34" x14ac:dyDescent="0.2">
      <c r="A399" s="5">
        <v>9500353000</v>
      </c>
      <c r="B399" s="5" t="s">
        <v>360</v>
      </c>
      <c r="C399" s="5" t="s">
        <v>302</v>
      </c>
      <c r="D399" s="5" t="s">
        <v>134</v>
      </c>
      <c r="E399" s="5" t="s">
        <v>221</v>
      </c>
      <c r="F399" s="5">
        <v>0</v>
      </c>
      <c r="G399" s="5"/>
      <c r="H399" s="5"/>
      <c r="I399" s="5" t="s">
        <v>279</v>
      </c>
      <c r="J399" s="5">
        <v>0</v>
      </c>
      <c r="K399" s="5"/>
      <c r="L399" s="5">
        <v>0</v>
      </c>
      <c r="M399" s="5">
        <v>0</v>
      </c>
      <c r="N399" s="5"/>
      <c r="O399" s="5"/>
      <c r="P399" s="5"/>
    </row>
    <row r="400" spans="1:16" ht="85" x14ac:dyDescent="0.2">
      <c r="A400" s="5">
        <v>9500362000</v>
      </c>
      <c r="B400" s="5" t="s">
        <v>761</v>
      </c>
      <c r="C400" s="5" t="s">
        <v>762</v>
      </c>
      <c r="D400" s="5" t="s">
        <v>756</v>
      </c>
      <c r="E400" s="5" t="s">
        <v>757</v>
      </c>
      <c r="F400" s="5">
        <v>1</v>
      </c>
      <c r="G400" s="5" t="s">
        <v>2</v>
      </c>
      <c r="H400" s="5"/>
      <c r="I400" s="5" t="s">
        <v>173</v>
      </c>
      <c r="J400" s="5">
        <v>0</v>
      </c>
      <c r="K400" s="5"/>
      <c r="L400" s="5">
        <v>0</v>
      </c>
      <c r="M400" s="5">
        <v>0</v>
      </c>
      <c r="N400" s="5"/>
      <c r="O400" s="5">
        <v>1</v>
      </c>
      <c r="P400" s="5"/>
    </row>
    <row r="401" spans="1:16" ht="85" x14ac:dyDescent="0.2">
      <c r="A401" s="5">
        <v>9500363000</v>
      </c>
      <c r="B401" s="5" t="s">
        <v>760</v>
      </c>
      <c r="C401" s="5" t="s">
        <v>759</v>
      </c>
      <c r="D401" s="5" t="s">
        <v>756</v>
      </c>
      <c r="E401" s="5" t="s">
        <v>757</v>
      </c>
      <c r="F401" s="5">
        <v>1</v>
      </c>
      <c r="G401" s="5" t="s">
        <v>1080</v>
      </c>
      <c r="H401" s="5" t="s">
        <v>1087</v>
      </c>
      <c r="I401" s="5" t="s">
        <v>173</v>
      </c>
      <c r="J401" s="5">
        <v>0</v>
      </c>
      <c r="K401" s="5"/>
      <c r="L401" s="5">
        <v>1</v>
      </c>
      <c r="M401" s="5">
        <v>0</v>
      </c>
      <c r="N401" s="5"/>
      <c r="O401" s="5">
        <v>1</v>
      </c>
      <c r="P401" s="5"/>
    </row>
    <row r="402" spans="1:16" ht="51" x14ac:dyDescent="0.2">
      <c r="A402" s="5">
        <v>9500372000</v>
      </c>
      <c r="B402" s="5" t="s">
        <v>211</v>
      </c>
      <c r="C402" s="5" t="s">
        <v>213</v>
      </c>
      <c r="D402" s="5" t="s">
        <v>212</v>
      </c>
      <c r="E402" s="5" t="s">
        <v>214</v>
      </c>
      <c r="F402" s="5">
        <v>1</v>
      </c>
      <c r="G402" s="5" t="s">
        <v>2</v>
      </c>
      <c r="H402" s="5"/>
      <c r="I402" s="5" t="s">
        <v>139</v>
      </c>
      <c r="J402" s="5">
        <v>0</v>
      </c>
      <c r="K402" s="5"/>
      <c r="L402" s="5">
        <v>0</v>
      </c>
      <c r="M402" s="5">
        <v>0</v>
      </c>
      <c r="N402" s="5"/>
      <c r="O402" s="5">
        <v>1</v>
      </c>
      <c r="P402" s="5"/>
    </row>
    <row r="403" spans="1:16" ht="34" x14ac:dyDescent="0.2">
      <c r="A403" s="5">
        <v>9500373000</v>
      </c>
      <c r="B403" s="5" t="s">
        <v>215</v>
      </c>
      <c r="C403" s="5" t="s">
        <v>216</v>
      </c>
      <c r="D403" s="5" t="s">
        <v>217</v>
      </c>
      <c r="E403" s="5" t="s">
        <v>218</v>
      </c>
      <c r="F403" s="5">
        <v>1</v>
      </c>
      <c r="G403" s="5" t="s">
        <v>2</v>
      </c>
      <c r="H403" s="5"/>
      <c r="I403" s="5" t="s">
        <v>139</v>
      </c>
      <c r="J403" s="5">
        <v>0</v>
      </c>
      <c r="K403" s="5"/>
      <c r="L403" s="5">
        <v>0</v>
      </c>
      <c r="M403" s="5">
        <v>0</v>
      </c>
      <c r="N403" s="5"/>
      <c r="O403" s="5">
        <v>2.9</v>
      </c>
      <c r="P403" s="5" t="s">
        <v>89</v>
      </c>
    </row>
    <row r="404" spans="1:16" ht="102" x14ac:dyDescent="0.2">
      <c r="A404" s="5">
        <v>9500373500</v>
      </c>
      <c r="B404" s="5" t="s">
        <v>1024</v>
      </c>
      <c r="C404" s="5" t="s">
        <v>730</v>
      </c>
      <c r="D404" s="5" t="s">
        <v>1025</v>
      </c>
      <c r="E404" s="5" t="s">
        <v>148</v>
      </c>
      <c r="F404" s="5">
        <v>1</v>
      </c>
      <c r="G404" s="5" t="s">
        <v>2</v>
      </c>
      <c r="H404" s="5"/>
      <c r="I404" s="5" t="s">
        <v>149</v>
      </c>
      <c r="J404" s="5">
        <v>0</v>
      </c>
      <c r="K404" s="5"/>
      <c r="L404" s="5">
        <v>0</v>
      </c>
      <c r="M404" s="5">
        <v>1</v>
      </c>
      <c r="N404" s="5"/>
      <c r="O404" s="5"/>
      <c r="P404" s="5"/>
    </row>
    <row r="405" spans="1:16" ht="85" x14ac:dyDescent="0.2">
      <c r="A405" s="5">
        <v>9500390000</v>
      </c>
      <c r="B405" s="5" t="s">
        <v>219</v>
      </c>
      <c r="C405" s="5" t="s">
        <v>220</v>
      </c>
      <c r="D405" s="5" t="s">
        <v>137</v>
      </c>
      <c r="E405" s="5" t="s">
        <v>221</v>
      </c>
      <c r="F405" s="5">
        <v>1</v>
      </c>
      <c r="G405" s="5" t="s">
        <v>2</v>
      </c>
      <c r="H405" s="5"/>
      <c r="I405" s="5" t="s">
        <v>133</v>
      </c>
      <c r="J405" s="5">
        <v>0</v>
      </c>
      <c r="K405" s="5"/>
      <c r="L405" s="5">
        <v>0</v>
      </c>
      <c r="M405" s="5">
        <v>0</v>
      </c>
      <c r="N405" s="5"/>
      <c r="O405" s="5">
        <v>1.5</v>
      </c>
      <c r="P405" s="5" t="s">
        <v>17</v>
      </c>
    </row>
    <row r="406" spans="1:16" ht="34" x14ac:dyDescent="0.2">
      <c r="A406" s="5">
        <v>9500397000</v>
      </c>
      <c r="B406" s="5" t="s">
        <v>806</v>
      </c>
      <c r="C406" s="5" t="s">
        <v>807</v>
      </c>
      <c r="D406" s="5" t="s">
        <v>513</v>
      </c>
      <c r="E406" s="5" t="s">
        <v>808</v>
      </c>
      <c r="F406" s="5">
        <v>1.3</v>
      </c>
      <c r="G406" s="5" t="s">
        <v>10</v>
      </c>
      <c r="H406" s="5"/>
      <c r="I406" s="5" t="s">
        <v>133</v>
      </c>
      <c r="J406" s="5">
        <v>1</v>
      </c>
      <c r="K406" s="5"/>
      <c r="L406" s="5">
        <v>0</v>
      </c>
      <c r="M406" s="5">
        <v>0</v>
      </c>
      <c r="N406" s="5"/>
      <c r="O406" s="5">
        <v>1.3</v>
      </c>
      <c r="P406" s="5" t="s">
        <v>78</v>
      </c>
    </row>
  </sheetData>
  <autoFilter ref="A2:O406" xr:uid="{00000000-0001-0000-0700-000000000000}"/>
  <mergeCells count="1">
    <mergeCell ref="O1:P1"/>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7"/>
  <sheetViews>
    <sheetView zoomScale="150" workbookViewId="0">
      <selection activeCell="B6" sqref="B6"/>
    </sheetView>
  </sheetViews>
  <sheetFormatPr baseColWidth="10" defaultRowHeight="16" x14ac:dyDescent="0.2"/>
  <cols>
    <col min="2" max="2" width="53.6640625" customWidth="1"/>
  </cols>
  <sheetData>
    <row r="1" spans="2:2" x14ac:dyDescent="0.2">
      <c r="B1" t="s">
        <v>4</v>
      </c>
    </row>
    <row r="2" spans="2:2" x14ac:dyDescent="0.2">
      <c r="B2" t="s">
        <v>30</v>
      </c>
    </row>
    <row r="3" spans="2:2" x14ac:dyDescent="0.2">
      <c r="B3" t="s">
        <v>16</v>
      </c>
    </row>
    <row r="4" spans="2:2" x14ac:dyDescent="0.2">
      <c r="B4" t="s">
        <v>13</v>
      </c>
    </row>
    <row r="5" spans="2:2" x14ac:dyDescent="0.2">
      <c r="B5" t="s">
        <v>1</v>
      </c>
    </row>
    <row r="6" spans="2:2" x14ac:dyDescent="0.2">
      <c r="B6" t="s">
        <v>9</v>
      </c>
    </row>
    <row r="7" spans="2:2" x14ac:dyDescent="0.2">
      <c r="B7" t="s">
        <v>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zoomScale="164" workbookViewId="0">
      <selection activeCell="C7" sqref="C7"/>
    </sheetView>
  </sheetViews>
  <sheetFormatPr baseColWidth="10" defaultRowHeight="16" x14ac:dyDescent="0.2"/>
  <cols>
    <col min="1" max="1" width="27.83203125" bestFit="1" customWidth="1"/>
    <col min="2" max="2" width="40.5" customWidth="1"/>
  </cols>
  <sheetData>
    <row r="1" spans="1:3" x14ac:dyDescent="0.2">
      <c r="A1" s="1" t="s">
        <v>1078</v>
      </c>
      <c r="B1" s="1" t="s">
        <v>1105</v>
      </c>
      <c r="C1" s="1" t="s">
        <v>1106</v>
      </c>
    </row>
    <row r="2" spans="1:3" x14ac:dyDescent="0.2">
      <c r="A2" t="s">
        <v>39</v>
      </c>
      <c r="B2" s="19" t="s">
        <v>98</v>
      </c>
      <c r="C2" s="18">
        <v>1.45</v>
      </c>
    </row>
    <row r="3" spans="1:3" ht="17" x14ac:dyDescent="0.2">
      <c r="A3" t="s">
        <v>39</v>
      </c>
      <c r="B3" s="3" t="s">
        <v>97</v>
      </c>
      <c r="C3" s="3">
        <v>1.28</v>
      </c>
    </row>
    <row r="4" spans="1:3" ht="17" x14ac:dyDescent="0.2">
      <c r="A4" t="s">
        <v>44</v>
      </c>
      <c r="B4" s="3" t="s">
        <v>101</v>
      </c>
      <c r="C4" s="3">
        <v>1.96</v>
      </c>
    </row>
    <row r="5" spans="1:3" ht="17" x14ac:dyDescent="0.2">
      <c r="A5" t="s">
        <v>92</v>
      </c>
      <c r="B5" s="3" t="s">
        <v>91</v>
      </c>
      <c r="C5" s="3">
        <v>1.35</v>
      </c>
    </row>
    <row r="6" spans="1:3" ht="17" x14ac:dyDescent="0.2">
      <c r="A6" t="s">
        <v>40</v>
      </c>
      <c r="B6" s="3" t="s">
        <v>100</v>
      </c>
      <c r="C6" s="3">
        <v>1.49</v>
      </c>
    </row>
    <row r="7" spans="1:3" ht="51" x14ac:dyDescent="0.2">
      <c r="A7" s="5" t="s">
        <v>90</v>
      </c>
      <c r="B7" s="3" t="s">
        <v>1107</v>
      </c>
      <c r="C7">
        <f>AVERAGE(C2:C6)</f>
        <v>1.5059999999999998</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186" workbookViewId="0">
      <selection activeCell="C15" sqref="C15"/>
    </sheetView>
  </sheetViews>
  <sheetFormatPr baseColWidth="10" defaultRowHeight="16" x14ac:dyDescent="0.2"/>
  <sheetData>
    <row r="1" spans="1:2" x14ac:dyDescent="0.2">
      <c r="A1" t="s">
        <v>62</v>
      </c>
      <c r="B1" t="s">
        <v>84</v>
      </c>
    </row>
    <row r="2" spans="1:2" x14ac:dyDescent="0.2">
      <c r="A2" t="s">
        <v>62</v>
      </c>
      <c r="B2" t="s">
        <v>105</v>
      </c>
    </row>
    <row r="3" spans="1:2" x14ac:dyDescent="0.2">
      <c r="A3" t="s">
        <v>62</v>
      </c>
      <c r="B3" t="s">
        <v>110</v>
      </c>
    </row>
    <row r="4" spans="1:2" x14ac:dyDescent="0.2">
      <c r="A4" t="s">
        <v>62</v>
      </c>
      <c r="B4" t="s">
        <v>107</v>
      </c>
    </row>
    <row r="5" spans="1:2" x14ac:dyDescent="0.2">
      <c r="A5" t="s">
        <v>62</v>
      </c>
      <c r="B5" t="s">
        <v>111</v>
      </c>
    </row>
    <row r="6" spans="1:2" x14ac:dyDescent="0.2">
      <c r="A6" t="s">
        <v>62</v>
      </c>
      <c r="B6" t="s">
        <v>103</v>
      </c>
    </row>
    <row r="7" spans="1:2" x14ac:dyDescent="0.2">
      <c r="A7" t="s">
        <v>62</v>
      </c>
      <c r="B7" t="s">
        <v>108</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zoomScale="125" workbookViewId="0">
      <selection activeCell="A3" sqref="A3"/>
    </sheetView>
  </sheetViews>
  <sheetFormatPr baseColWidth="10" defaultRowHeight="16" x14ac:dyDescent="0.2"/>
  <sheetData>
    <row r="1" spans="1:1" x14ac:dyDescent="0.2">
      <c r="A1" t="s">
        <v>112</v>
      </c>
    </row>
    <row r="2" spans="1:1" x14ac:dyDescent="0.2">
      <c r="A2" t="s">
        <v>113</v>
      </c>
    </row>
    <row r="3" spans="1:1" x14ac:dyDescent="0.2">
      <c r="A3" t="s">
        <v>114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Updated Mapping</vt:lpstr>
      <vt:lpstr>Stages</vt:lpstr>
      <vt:lpstr>Tropical_fruits</vt:lpstr>
      <vt:lpstr>Grains</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Bell, Brooke</cp:lastModifiedBy>
  <cp:revision/>
  <dcterms:created xsi:type="dcterms:W3CDTF">2022-03-30T21:05:35Z</dcterms:created>
  <dcterms:modified xsi:type="dcterms:W3CDTF">2024-08-28T18:42:47Z</dcterms:modified>
  <cp:category/>
  <cp:contentStatus/>
</cp:coreProperties>
</file>