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article\luminous-particle\"/>
    </mc:Choice>
  </mc:AlternateContent>
  <bookViews>
    <workbookView xWindow="0" yWindow="0" windowWidth="18810" windowHeight="10583" xr2:uid="{5DB4AF8F-146C-4BA3-B842-8ECF30372D72}"/>
  </bookViews>
  <sheets>
    <sheet name="Sheet1" sheetId="1" r:id="rId1"/>
    <sheet name="wavelength_table" sheetId="2" r:id="rId2"/>
    <sheet name="tristimulus_values" sheetId="4" r:id="rId3"/>
    <sheet name="Sheet3" sheetId="3" r:id="rId4"/>
  </sheets>
  <definedNames>
    <definedName name="ExternalData_1" localSheetId="2" hidden="1">tristimulus_values!$A$1:$D$472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21" i="1"/>
  <c r="M4" i="1"/>
  <c r="M5" i="1"/>
  <c r="M6" i="1"/>
  <c r="N6" i="1" s="1"/>
  <c r="O6" i="1" s="1"/>
  <c r="M7" i="1"/>
  <c r="J4" i="1"/>
  <c r="J5" i="1"/>
  <c r="J6" i="1"/>
  <c r="J7" i="1"/>
  <c r="H4" i="1"/>
  <c r="I4" i="1"/>
  <c r="H5" i="1"/>
  <c r="I5" i="1"/>
  <c r="K5" i="1" s="1"/>
  <c r="H6" i="1"/>
  <c r="I6" i="1"/>
  <c r="H7" i="1"/>
  <c r="I7" i="1"/>
  <c r="G4" i="1"/>
  <c r="G5" i="1"/>
  <c r="G6" i="1"/>
  <c r="G7" i="1"/>
  <c r="F4" i="1"/>
  <c r="F5" i="1"/>
  <c r="F6" i="1"/>
  <c r="F7" i="1"/>
  <c r="G15" i="1" s="1"/>
  <c r="E4" i="1"/>
  <c r="E5" i="1"/>
  <c r="E6" i="1"/>
  <c r="E7" i="1"/>
  <c r="D4" i="1"/>
  <c r="D5" i="1"/>
  <c r="D6" i="1"/>
  <c r="D7" i="1"/>
  <c r="L4" i="1"/>
  <c r="N4" i="1"/>
  <c r="O4" i="1"/>
  <c r="L5" i="1"/>
  <c r="N5" i="1"/>
  <c r="O5" i="1"/>
  <c r="K6" i="1"/>
  <c r="L6" i="1"/>
  <c r="L7" i="1"/>
  <c r="N7" i="1"/>
  <c r="O7" i="1" s="1"/>
  <c r="C15" i="1"/>
  <c r="D15" i="1"/>
  <c r="E15" i="1"/>
  <c r="F15" i="1"/>
  <c r="B15" i="1"/>
  <c r="O8" i="1"/>
  <c r="N8" i="1"/>
  <c r="M8" i="1"/>
  <c r="L65" i="1"/>
  <c r="M65" i="1"/>
  <c r="N65" i="1"/>
  <c r="Q65" i="1" s="1"/>
  <c r="O65" i="1"/>
  <c r="L66" i="1"/>
  <c r="O66" i="1" s="1"/>
  <c r="M66" i="1"/>
  <c r="N66" i="1"/>
  <c r="Q66" i="1" s="1"/>
  <c r="P66" i="1"/>
  <c r="T66" i="1"/>
  <c r="L67" i="1"/>
  <c r="M67" i="1"/>
  <c r="N67" i="1"/>
  <c r="Q67" i="1" s="1"/>
  <c r="O67" i="1"/>
  <c r="T67" i="1" s="1"/>
  <c r="U67" i="1"/>
  <c r="L68" i="1"/>
  <c r="O68" i="1" s="1"/>
  <c r="M68" i="1"/>
  <c r="Q68" i="1" s="1"/>
  <c r="N68" i="1"/>
  <c r="T68" i="1"/>
  <c r="L69" i="1"/>
  <c r="M69" i="1"/>
  <c r="N69" i="1"/>
  <c r="O69" i="1"/>
  <c r="L70" i="1"/>
  <c r="O70" i="1" s="1"/>
  <c r="M70" i="1"/>
  <c r="N70" i="1"/>
  <c r="T70" i="1"/>
  <c r="L71" i="1"/>
  <c r="O71" i="1" s="1"/>
  <c r="M71" i="1"/>
  <c r="N71" i="1"/>
  <c r="P71" i="1"/>
  <c r="Q71" i="1"/>
  <c r="AG71" i="1"/>
  <c r="L72" i="1"/>
  <c r="O72" i="1" s="1"/>
  <c r="M72" i="1"/>
  <c r="Q72" i="1" s="1"/>
  <c r="N72" i="1"/>
  <c r="T72" i="1"/>
  <c r="L73" i="1"/>
  <c r="M73" i="1"/>
  <c r="N73" i="1"/>
  <c r="Q73" i="1" s="1"/>
  <c r="O73" i="1"/>
  <c r="L74" i="1"/>
  <c r="O74" i="1" s="1"/>
  <c r="M74" i="1"/>
  <c r="N74" i="1"/>
  <c r="Q74" i="1" s="1"/>
  <c r="P74" i="1"/>
  <c r="T74" i="1"/>
  <c r="L75" i="1"/>
  <c r="M75" i="1"/>
  <c r="N75" i="1"/>
  <c r="Q75" i="1" s="1"/>
  <c r="O75" i="1"/>
  <c r="T75" i="1" s="1"/>
  <c r="U75" i="1"/>
  <c r="L76" i="1"/>
  <c r="O76" i="1" s="1"/>
  <c r="M76" i="1"/>
  <c r="Q76" i="1" s="1"/>
  <c r="N76" i="1"/>
  <c r="T76" i="1"/>
  <c r="L77" i="1"/>
  <c r="M77" i="1"/>
  <c r="N77" i="1"/>
  <c r="O77" i="1"/>
  <c r="L78" i="1"/>
  <c r="O78" i="1" s="1"/>
  <c r="M78" i="1"/>
  <c r="N78" i="1"/>
  <c r="T78" i="1"/>
  <c r="L79" i="1"/>
  <c r="O79" i="1" s="1"/>
  <c r="M79" i="1"/>
  <c r="N79" i="1"/>
  <c r="P79" i="1"/>
  <c r="AG79" i="1" s="1"/>
  <c r="Q79" i="1"/>
  <c r="L80" i="1"/>
  <c r="O80" i="1" s="1"/>
  <c r="M80" i="1"/>
  <c r="N80" i="1"/>
  <c r="T80" i="1"/>
  <c r="L81" i="1"/>
  <c r="M81" i="1"/>
  <c r="N81" i="1"/>
  <c r="Q81" i="1" s="1"/>
  <c r="O81" i="1"/>
  <c r="L82" i="1"/>
  <c r="O82" i="1" s="1"/>
  <c r="M82" i="1"/>
  <c r="N82" i="1"/>
  <c r="Q82" i="1" s="1"/>
  <c r="L83" i="1"/>
  <c r="M83" i="1"/>
  <c r="N83" i="1"/>
  <c r="Q83" i="1" s="1"/>
  <c r="O83" i="1"/>
  <c r="U83" i="1"/>
  <c r="L84" i="1"/>
  <c r="O84" i="1" s="1"/>
  <c r="M84" i="1"/>
  <c r="N84" i="1"/>
  <c r="T84" i="1"/>
  <c r="L85" i="1"/>
  <c r="O85" i="1" s="1"/>
  <c r="M85" i="1"/>
  <c r="Q85" i="1" s="1"/>
  <c r="P85" i="1" s="1"/>
  <c r="AG85" i="1" s="1"/>
  <c r="N85" i="1"/>
  <c r="U85" i="1"/>
  <c r="L86" i="1"/>
  <c r="M86" i="1"/>
  <c r="N86" i="1"/>
  <c r="O86" i="1"/>
  <c r="U86" i="1" s="1"/>
  <c r="Q86" i="1"/>
  <c r="L87" i="1"/>
  <c r="O87" i="1" s="1"/>
  <c r="M87" i="1"/>
  <c r="N87" i="1"/>
  <c r="T87" i="1"/>
  <c r="U87" i="1"/>
  <c r="L88" i="1"/>
  <c r="O88" i="1" s="1"/>
  <c r="M88" i="1"/>
  <c r="N88" i="1"/>
  <c r="Q88" i="1"/>
  <c r="L89" i="1"/>
  <c r="O89" i="1" s="1"/>
  <c r="U89" i="1" s="1"/>
  <c r="M89" i="1"/>
  <c r="N89" i="1"/>
  <c r="T89" i="1"/>
  <c r="L90" i="1"/>
  <c r="M90" i="1"/>
  <c r="Q90" i="1" s="1"/>
  <c r="N90" i="1"/>
  <c r="O90" i="1"/>
  <c r="L91" i="1"/>
  <c r="O91" i="1" s="1"/>
  <c r="M91" i="1"/>
  <c r="N91" i="1"/>
  <c r="Q91" i="1" s="1"/>
  <c r="U91" i="1"/>
  <c r="L92" i="1"/>
  <c r="O92" i="1" s="1"/>
  <c r="M92" i="1"/>
  <c r="N92" i="1"/>
  <c r="Q92" i="1"/>
  <c r="P92" i="1" s="1"/>
  <c r="L93" i="1"/>
  <c r="O93" i="1" s="1"/>
  <c r="U93" i="1" s="1"/>
  <c r="M93" i="1"/>
  <c r="Q93" i="1" s="1"/>
  <c r="N93" i="1"/>
  <c r="L94" i="1"/>
  <c r="M94" i="1"/>
  <c r="N94" i="1"/>
  <c r="Q94" i="1" s="1"/>
  <c r="O94" i="1"/>
  <c r="L95" i="1"/>
  <c r="O95" i="1" s="1"/>
  <c r="M95" i="1"/>
  <c r="N95" i="1"/>
  <c r="Q95" i="1" s="1"/>
  <c r="P95" i="1" s="1"/>
  <c r="L96" i="1"/>
  <c r="O96" i="1" s="1"/>
  <c r="M96" i="1"/>
  <c r="N96" i="1"/>
  <c r="P96" i="1"/>
  <c r="AG96" i="1" s="1"/>
  <c r="Q96" i="1"/>
  <c r="L97" i="1"/>
  <c r="O97" i="1" s="1"/>
  <c r="M97" i="1"/>
  <c r="N97" i="1"/>
  <c r="Q97" i="1" s="1"/>
  <c r="T97" i="1"/>
  <c r="L98" i="1"/>
  <c r="M98" i="1"/>
  <c r="N98" i="1"/>
  <c r="O98" i="1"/>
  <c r="U98" i="1"/>
  <c r="L99" i="1"/>
  <c r="O99" i="1" s="1"/>
  <c r="M99" i="1"/>
  <c r="N99" i="1"/>
  <c r="Q99" i="1" s="1"/>
  <c r="P99" i="1"/>
  <c r="T99" i="1"/>
  <c r="L100" i="1"/>
  <c r="M100" i="1"/>
  <c r="N100" i="1"/>
  <c r="O100" i="1"/>
  <c r="P100" i="1"/>
  <c r="Q100" i="1"/>
  <c r="AG100" i="1"/>
  <c r="L101" i="1"/>
  <c r="O101" i="1" s="1"/>
  <c r="M101" i="1"/>
  <c r="N101" i="1"/>
  <c r="Q101" i="1" s="1"/>
  <c r="L102" i="1"/>
  <c r="O102" i="1" s="1"/>
  <c r="U102" i="1" s="1"/>
  <c r="M102" i="1"/>
  <c r="N102" i="1"/>
  <c r="Q102" i="1"/>
  <c r="L103" i="1"/>
  <c r="O103" i="1" s="1"/>
  <c r="M103" i="1"/>
  <c r="N103" i="1"/>
  <c r="Q103" i="1" s="1"/>
  <c r="P103" i="1" s="1"/>
  <c r="T103" i="1"/>
  <c r="L104" i="1"/>
  <c r="O104" i="1" s="1"/>
  <c r="M104" i="1"/>
  <c r="N104" i="1"/>
  <c r="P104" i="1"/>
  <c r="AG104" i="1" s="1"/>
  <c r="Q104" i="1"/>
  <c r="L105" i="1"/>
  <c r="O105" i="1" s="1"/>
  <c r="U105" i="1" s="1"/>
  <c r="M105" i="1"/>
  <c r="N105" i="1"/>
  <c r="T105" i="1"/>
  <c r="L106" i="1"/>
  <c r="O106" i="1" s="1"/>
  <c r="M106" i="1"/>
  <c r="N106" i="1"/>
  <c r="Q106" i="1"/>
  <c r="L107" i="1"/>
  <c r="O107" i="1" s="1"/>
  <c r="M107" i="1"/>
  <c r="N107" i="1"/>
  <c r="Q107" i="1" s="1"/>
  <c r="T107" i="1"/>
  <c r="U107" i="1"/>
  <c r="L108" i="1"/>
  <c r="M108" i="1"/>
  <c r="N108" i="1"/>
  <c r="O108" i="1"/>
  <c r="P108" i="1"/>
  <c r="AG108" i="1" s="1"/>
  <c r="Q108" i="1"/>
  <c r="L109" i="1"/>
  <c r="O109" i="1" s="1"/>
  <c r="M109" i="1"/>
  <c r="N109" i="1"/>
  <c r="L110" i="1"/>
  <c r="O110" i="1" s="1"/>
  <c r="M110" i="1"/>
  <c r="N110" i="1"/>
  <c r="Q110" i="1" s="1"/>
  <c r="L111" i="1"/>
  <c r="O111" i="1" s="1"/>
  <c r="M111" i="1"/>
  <c r="N111" i="1"/>
  <c r="Q111" i="1" s="1"/>
  <c r="P111" i="1" s="1"/>
  <c r="AG111" i="1"/>
  <c r="L112" i="1"/>
  <c r="O112" i="1" s="1"/>
  <c r="M112" i="1"/>
  <c r="N112" i="1"/>
  <c r="L113" i="1"/>
  <c r="O113" i="1" s="1"/>
  <c r="U113" i="1" s="1"/>
  <c r="M113" i="1"/>
  <c r="N113" i="1"/>
  <c r="Q113" i="1" s="1"/>
  <c r="P113" i="1" s="1"/>
  <c r="L114" i="1"/>
  <c r="M114" i="1"/>
  <c r="Q114" i="1" s="1"/>
  <c r="N114" i="1"/>
  <c r="O114" i="1"/>
  <c r="T114" i="1"/>
  <c r="U114" i="1"/>
  <c r="L115" i="1"/>
  <c r="O115" i="1" s="1"/>
  <c r="M115" i="1"/>
  <c r="N115" i="1"/>
  <c r="Q115" i="1" s="1"/>
  <c r="L116" i="1"/>
  <c r="O116" i="1" s="1"/>
  <c r="M116" i="1"/>
  <c r="Q116" i="1" s="1"/>
  <c r="P116" i="1" s="1"/>
  <c r="N116" i="1"/>
  <c r="L117" i="1"/>
  <c r="O117" i="1" s="1"/>
  <c r="U117" i="1" s="1"/>
  <c r="M117" i="1"/>
  <c r="N117" i="1"/>
  <c r="Q117" i="1" s="1"/>
  <c r="P117" i="1"/>
  <c r="L118" i="1"/>
  <c r="M118" i="1"/>
  <c r="Q118" i="1" s="1"/>
  <c r="N118" i="1"/>
  <c r="O118" i="1"/>
  <c r="L119" i="1"/>
  <c r="M119" i="1"/>
  <c r="N119" i="1"/>
  <c r="Q119" i="1" s="1"/>
  <c r="O119" i="1"/>
  <c r="L120" i="1"/>
  <c r="O120" i="1" s="1"/>
  <c r="M120" i="1"/>
  <c r="N120" i="1"/>
  <c r="Q120" i="1" s="1"/>
  <c r="L121" i="1"/>
  <c r="O121" i="1" s="1"/>
  <c r="U121" i="1" s="1"/>
  <c r="M121" i="1"/>
  <c r="N121" i="1"/>
  <c r="Q121" i="1" s="1"/>
  <c r="L122" i="1"/>
  <c r="O122" i="1" s="1"/>
  <c r="M122" i="1"/>
  <c r="N122" i="1"/>
  <c r="Q122" i="1"/>
  <c r="L123" i="1"/>
  <c r="M123" i="1"/>
  <c r="N123" i="1"/>
  <c r="O123" i="1"/>
  <c r="L124" i="1"/>
  <c r="O124" i="1" s="1"/>
  <c r="M124" i="1"/>
  <c r="Q124" i="1" s="1"/>
  <c r="N124" i="1"/>
  <c r="L125" i="1"/>
  <c r="O125" i="1" s="1"/>
  <c r="U125" i="1" s="1"/>
  <c r="M125" i="1"/>
  <c r="N125" i="1"/>
  <c r="Q125" i="1" s="1"/>
  <c r="P125" i="1" s="1"/>
  <c r="L126" i="1"/>
  <c r="M126" i="1"/>
  <c r="Q126" i="1" s="1"/>
  <c r="N126" i="1"/>
  <c r="O126" i="1"/>
  <c r="L127" i="1"/>
  <c r="M127" i="1"/>
  <c r="N127" i="1"/>
  <c r="Q127" i="1" s="1"/>
  <c r="O127" i="1"/>
  <c r="L128" i="1"/>
  <c r="O128" i="1" s="1"/>
  <c r="M128" i="1"/>
  <c r="Q128" i="1" s="1"/>
  <c r="P128" i="1" s="1"/>
  <c r="N128" i="1"/>
  <c r="L129" i="1"/>
  <c r="O129" i="1" s="1"/>
  <c r="U129" i="1" s="1"/>
  <c r="M129" i="1"/>
  <c r="N129" i="1"/>
  <c r="L130" i="1"/>
  <c r="O130" i="1" s="1"/>
  <c r="M130" i="1"/>
  <c r="Q130" i="1" s="1"/>
  <c r="N130" i="1"/>
  <c r="T130" i="1"/>
  <c r="L131" i="1"/>
  <c r="M131" i="1"/>
  <c r="N131" i="1"/>
  <c r="Q131" i="1" s="1"/>
  <c r="O131" i="1"/>
  <c r="L132" i="1"/>
  <c r="O132" i="1" s="1"/>
  <c r="M132" i="1"/>
  <c r="N132" i="1"/>
  <c r="Q132" i="1"/>
  <c r="P132" i="1" s="1"/>
  <c r="L133" i="1"/>
  <c r="O133" i="1" s="1"/>
  <c r="U133" i="1" s="1"/>
  <c r="M133" i="1"/>
  <c r="N133" i="1"/>
  <c r="Q133" i="1" s="1"/>
  <c r="P133" i="1"/>
  <c r="L134" i="1"/>
  <c r="M134" i="1"/>
  <c r="N134" i="1"/>
  <c r="O134" i="1"/>
  <c r="T134" i="1"/>
  <c r="U134" i="1"/>
  <c r="L135" i="1"/>
  <c r="O135" i="1" s="1"/>
  <c r="T135" i="1" s="1"/>
  <c r="M135" i="1"/>
  <c r="N135" i="1"/>
  <c r="Q135" i="1" s="1"/>
  <c r="U135" i="1"/>
  <c r="L136" i="1"/>
  <c r="O136" i="1" s="1"/>
  <c r="M136" i="1"/>
  <c r="Q136" i="1" s="1"/>
  <c r="P136" i="1" s="1"/>
  <c r="N136" i="1"/>
  <c r="L137" i="1"/>
  <c r="O137" i="1" s="1"/>
  <c r="M137" i="1"/>
  <c r="N137" i="1"/>
  <c r="Q137" i="1" s="1"/>
  <c r="L138" i="1"/>
  <c r="O138" i="1" s="1"/>
  <c r="M138" i="1"/>
  <c r="N138" i="1"/>
  <c r="T138" i="1"/>
  <c r="L139" i="1"/>
  <c r="M139" i="1"/>
  <c r="N139" i="1"/>
  <c r="O139" i="1"/>
  <c r="L140" i="1"/>
  <c r="O140" i="1" s="1"/>
  <c r="M140" i="1"/>
  <c r="Q140" i="1" s="1"/>
  <c r="N140" i="1"/>
  <c r="L141" i="1"/>
  <c r="O141" i="1" s="1"/>
  <c r="M141" i="1"/>
  <c r="Q141" i="1" s="1"/>
  <c r="P141" i="1" s="1"/>
  <c r="N141" i="1"/>
  <c r="L142" i="1"/>
  <c r="O142" i="1" s="1"/>
  <c r="M142" i="1"/>
  <c r="N142" i="1"/>
  <c r="Q142" i="1" s="1"/>
  <c r="L143" i="1"/>
  <c r="O143" i="1" s="1"/>
  <c r="M143" i="1"/>
  <c r="N143" i="1"/>
  <c r="L144" i="1"/>
  <c r="O144" i="1" s="1"/>
  <c r="M144" i="1"/>
  <c r="N144" i="1"/>
  <c r="Q144" i="1"/>
  <c r="U144" i="1"/>
  <c r="L145" i="1"/>
  <c r="O145" i="1" s="1"/>
  <c r="M145" i="1"/>
  <c r="N145" i="1"/>
  <c r="Q145" i="1" s="1"/>
  <c r="L146" i="1"/>
  <c r="M146" i="1"/>
  <c r="N146" i="1"/>
  <c r="O146" i="1"/>
  <c r="T146" i="1"/>
  <c r="U146" i="1"/>
  <c r="L147" i="1"/>
  <c r="M147" i="1"/>
  <c r="N147" i="1"/>
  <c r="Q147" i="1" s="1"/>
  <c r="O147" i="1"/>
  <c r="P147" i="1"/>
  <c r="AG147" i="1" s="1"/>
  <c r="L148" i="1"/>
  <c r="O148" i="1" s="1"/>
  <c r="M148" i="1"/>
  <c r="N148" i="1"/>
  <c r="Q148" i="1" s="1"/>
  <c r="U148" i="1"/>
  <c r="L149" i="1"/>
  <c r="O149" i="1" s="1"/>
  <c r="M149" i="1"/>
  <c r="Q149" i="1" s="1"/>
  <c r="P149" i="1" s="1"/>
  <c r="N149" i="1"/>
  <c r="L150" i="1"/>
  <c r="O150" i="1" s="1"/>
  <c r="M150" i="1"/>
  <c r="N150" i="1"/>
  <c r="Q150" i="1" s="1"/>
  <c r="T150" i="1"/>
  <c r="L151" i="1"/>
  <c r="O151" i="1" s="1"/>
  <c r="M151" i="1"/>
  <c r="N151" i="1"/>
  <c r="L152" i="1"/>
  <c r="O152" i="1" s="1"/>
  <c r="M152" i="1"/>
  <c r="Q152" i="1" s="1"/>
  <c r="N152" i="1"/>
  <c r="U152" i="1"/>
  <c r="L153" i="1"/>
  <c r="O153" i="1" s="1"/>
  <c r="M153" i="1"/>
  <c r="N153" i="1"/>
  <c r="Q153" i="1"/>
  <c r="L154" i="1"/>
  <c r="O154" i="1" s="1"/>
  <c r="M154" i="1"/>
  <c r="N154" i="1"/>
  <c r="Q154" i="1"/>
  <c r="T154" i="1"/>
  <c r="L155" i="1"/>
  <c r="M155" i="1"/>
  <c r="N155" i="1"/>
  <c r="Q155" i="1" s="1"/>
  <c r="O155" i="1"/>
  <c r="L156" i="1"/>
  <c r="O156" i="1" s="1"/>
  <c r="U156" i="1" s="1"/>
  <c r="M156" i="1"/>
  <c r="N156" i="1"/>
  <c r="Q156" i="1" s="1"/>
  <c r="L157" i="1"/>
  <c r="O157" i="1" s="1"/>
  <c r="M157" i="1"/>
  <c r="N157" i="1"/>
  <c r="Q157" i="1"/>
  <c r="L158" i="1"/>
  <c r="O158" i="1" s="1"/>
  <c r="M158" i="1"/>
  <c r="N158" i="1"/>
  <c r="Q158" i="1"/>
  <c r="T158" i="1"/>
  <c r="L159" i="1"/>
  <c r="M159" i="1"/>
  <c r="N159" i="1"/>
  <c r="Q159" i="1" s="1"/>
  <c r="O159" i="1"/>
  <c r="L160" i="1"/>
  <c r="O160" i="1" s="1"/>
  <c r="M160" i="1"/>
  <c r="N160" i="1"/>
  <c r="U160" i="1"/>
  <c r="L161" i="1"/>
  <c r="O161" i="1" s="1"/>
  <c r="M161" i="1"/>
  <c r="Q161" i="1" s="1"/>
  <c r="N161" i="1"/>
  <c r="L162" i="1"/>
  <c r="O162" i="1" s="1"/>
  <c r="M162" i="1"/>
  <c r="Q162" i="1" s="1"/>
  <c r="N162" i="1"/>
  <c r="T162" i="1"/>
  <c r="L163" i="1"/>
  <c r="O163" i="1" s="1"/>
  <c r="M163" i="1"/>
  <c r="N163" i="1"/>
  <c r="Q163" i="1" s="1"/>
  <c r="L164" i="1"/>
  <c r="O164" i="1" s="1"/>
  <c r="T164" i="1" s="1"/>
  <c r="M164" i="1"/>
  <c r="N164" i="1"/>
  <c r="Q164" i="1" s="1"/>
  <c r="P164" i="1"/>
  <c r="U164" i="1"/>
  <c r="L165" i="1"/>
  <c r="O165" i="1" s="1"/>
  <c r="M165" i="1"/>
  <c r="Q165" i="1" s="1"/>
  <c r="N165" i="1"/>
  <c r="L166" i="1"/>
  <c r="O166" i="1" s="1"/>
  <c r="M166" i="1"/>
  <c r="N166" i="1"/>
  <c r="Q166" i="1" s="1"/>
  <c r="T166" i="1"/>
  <c r="L167" i="1"/>
  <c r="M167" i="1"/>
  <c r="N167" i="1"/>
  <c r="O167" i="1"/>
  <c r="U167" i="1" s="1"/>
  <c r="L168" i="1"/>
  <c r="O168" i="1" s="1"/>
  <c r="M168" i="1"/>
  <c r="N168" i="1"/>
  <c r="Q168" i="1" s="1"/>
  <c r="P168" i="1" s="1"/>
  <c r="L169" i="1"/>
  <c r="O169" i="1" s="1"/>
  <c r="M169" i="1"/>
  <c r="N169" i="1"/>
  <c r="Q169" i="1" s="1"/>
  <c r="P169" i="1" s="1"/>
  <c r="L170" i="1"/>
  <c r="O170" i="1" s="1"/>
  <c r="M170" i="1"/>
  <c r="N170" i="1"/>
  <c r="Q170" i="1" s="1"/>
  <c r="T170" i="1"/>
  <c r="L171" i="1"/>
  <c r="M171" i="1"/>
  <c r="N171" i="1"/>
  <c r="O171" i="1"/>
  <c r="U171" i="1"/>
  <c r="L172" i="1"/>
  <c r="O172" i="1" s="1"/>
  <c r="M172" i="1"/>
  <c r="N172" i="1"/>
  <c r="Q172" i="1" s="1"/>
  <c r="P172" i="1" s="1"/>
  <c r="L173" i="1"/>
  <c r="O173" i="1" s="1"/>
  <c r="M173" i="1"/>
  <c r="N173" i="1"/>
  <c r="Q173" i="1"/>
  <c r="L174" i="1"/>
  <c r="O174" i="1" s="1"/>
  <c r="M174" i="1"/>
  <c r="N174" i="1"/>
  <c r="Q174" i="1"/>
  <c r="T174" i="1"/>
  <c r="L175" i="1"/>
  <c r="M175" i="1"/>
  <c r="N175" i="1"/>
  <c r="Q175" i="1" s="1"/>
  <c r="O175" i="1"/>
  <c r="U175" i="1" s="1"/>
  <c r="L176" i="1"/>
  <c r="O176" i="1" s="1"/>
  <c r="T176" i="1" s="1"/>
  <c r="M176" i="1"/>
  <c r="N176" i="1"/>
  <c r="Q176" i="1" s="1"/>
  <c r="P176" i="1" s="1"/>
  <c r="U176" i="1"/>
  <c r="L177" i="1"/>
  <c r="O177" i="1" s="1"/>
  <c r="M177" i="1"/>
  <c r="N177" i="1"/>
  <c r="Q177" i="1" s="1"/>
  <c r="P177" i="1" s="1"/>
  <c r="L178" i="1"/>
  <c r="O178" i="1" s="1"/>
  <c r="M178" i="1"/>
  <c r="N178" i="1"/>
  <c r="Q178" i="1" s="1"/>
  <c r="T178" i="1"/>
  <c r="L179" i="1"/>
  <c r="M179" i="1"/>
  <c r="N179" i="1"/>
  <c r="O179" i="1"/>
  <c r="U179" i="1"/>
  <c r="L180" i="1"/>
  <c r="O180" i="1" s="1"/>
  <c r="M180" i="1"/>
  <c r="N180" i="1"/>
  <c r="Q180" i="1" s="1"/>
  <c r="P180" i="1" s="1"/>
  <c r="L181" i="1"/>
  <c r="O181" i="1" s="1"/>
  <c r="M181" i="1"/>
  <c r="N181" i="1"/>
  <c r="Q181" i="1"/>
  <c r="L182" i="1"/>
  <c r="O182" i="1" s="1"/>
  <c r="M182" i="1"/>
  <c r="N182" i="1"/>
  <c r="Q182" i="1"/>
  <c r="T182" i="1"/>
  <c r="L183" i="1"/>
  <c r="M183" i="1"/>
  <c r="N183" i="1"/>
  <c r="Q183" i="1" s="1"/>
  <c r="O183" i="1"/>
  <c r="U183" i="1"/>
  <c r="L184" i="1"/>
  <c r="O184" i="1" s="1"/>
  <c r="T184" i="1" s="1"/>
  <c r="M184" i="1"/>
  <c r="N184" i="1"/>
  <c r="U184" i="1"/>
  <c r="L185" i="1"/>
  <c r="O185" i="1" s="1"/>
  <c r="M185" i="1"/>
  <c r="Q185" i="1" s="1"/>
  <c r="N185" i="1"/>
  <c r="L186" i="1"/>
  <c r="O186" i="1" s="1"/>
  <c r="M186" i="1"/>
  <c r="Q186" i="1" s="1"/>
  <c r="N186" i="1"/>
  <c r="T186" i="1"/>
  <c r="L187" i="1"/>
  <c r="O187" i="1" s="1"/>
  <c r="M187" i="1"/>
  <c r="N187" i="1"/>
  <c r="Q187" i="1" s="1"/>
  <c r="U187" i="1"/>
  <c r="L188" i="1"/>
  <c r="O188" i="1" s="1"/>
  <c r="M188" i="1"/>
  <c r="N188" i="1"/>
  <c r="Q188" i="1" s="1"/>
  <c r="U188" i="1"/>
  <c r="L189" i="1"/>
  <c r="O189" i="1" s="1"/>
  <c r="M189" i="1"/>
  <c r="N189" i="1"/>
  <c r="Q189" i="1"/>
  <c r="L190" i="1"/>
  <c r="O190" i="1" s="1"/>
  <c r="M190" i="1"/>
  <c r="N190" i="1"/>
  <c r="Q190" i="1"/>
  <c r="T190" i="1"/>
  <c r="L191" i="1"/>
  <c r="M191" i="1"/>
  <c r="N191" i="1"/>
  <c r="Q191" i="1" s="1"/>
  <c r="O191" i="1"/>
  <c r="U191" i="1"/>
  <c r="L192" i="1"/>
  <c r="O192" i="1" s="1"/>
  <c r="M192" i="1"/>
  <c r="N192" i="1"/>
  <c r="U192" i="1"/>
  <c r="L193" i="1"/>
  <c r="O193" i="1" s="1"/>
  <c r="M193" i="1"/>
  <c r="Q193" i="1" s="1"/>
  <c r="N193" i="1"/>
  <c r="L194" i="1"/>
  <c r="O194" i="1" s="1"/>
  <c r="M194" i="1"/>
  <c r="Q194" i="1" s="1"/>
  <c r="N194" i="1"/>
  <c r="T194" i="1"/>
  <c r="L195" i="1"/>
  <c r="O195" i="1" s="1"/>
  <c r="M195" i="1"/>
  <c r="N195" i="1"/>
  <c r="Q195" i="1" s="1"/>
  <c r="L196" i="1"/>
  <c r="O196" i="1" s="1"/>
  <c r="M196" i="1"/>
  <c r="N196" i="1"/>
  <c r="Q196" i="1" s="1"/>
  <c r="L197" i="1"/>
  <c r="O197" i="1" s="1"/>
  <c r="M197" i="1"/>
  <c r="N197" i="1"/>
  <c r="Q197" i="1"/>
  <c r="P197" i="1" s="1"/>
  <c r="AG197" i="1" s="1"/>
  <c r="L198" i="1"/>
  <c r="O198" i="1" s="1"/>
  <c r="U198" i="1" s="1"/>
  <c r="M198" i="1"/>
  <c r="Q198" i="1" s="1"/>
  <c r="N198" i="1"/>
  <c r="T198" i="1"/>
  <c r="L199" i="1"/>
  <c r="M199" i="1"/>
  <c r="N199" i="1"/>
  <c r="O199" i="1"/>
  <c r="Q199" i="1"/>
  <c r="L200" i="1"/>
  <c r="O200" i="1" s="1"/>
  <c r="M200" i="1"/>
  <c r="N200" i="1"/>
  <c r="Q200" i="1" s="1"/>
  <c r="P200" i="1" s="1"/>
  <c r="T200" i="1"/>
  <c r="U200" i="1"/>
  <c r="L201" i="1"/>
  <c r="O201" i="1" s="1"/>
  <c r="M201" i="1"/>
  <c r="N201" i="1"/>
  <c r="Q201" i="1" s="1"/>
  <c r="P201" i="1" s="1"/>
  <c r="AG201" i="1" s="1"/>
  <c r="L202" i="1"/>
  <c r="O202" i="1" s="1"/>
  <c r="U202" i="1" s="1"/>
  <c r="M202" i="1"/>
  <c r="N202" i="1"/>
  <c r="T202" i="1"/>
  <c r="L203" i="1"/>
  <c r="O203" i="1" s="1"/>
  <c r="U203" i="1" s="1"/>
  <c r="M203" i="1"/>
  <c r="N203" i="1"/>
  <c r="Q203" i="1" s="1"/>
  <c r="L204" i="1"/>
  <c r="O204" i="1" s="1"/>
  <c r="M204" i="1"/>
  <c r="N204" i="1"/>
  <c r="Q204" i="1" s="1"/>
  <c r="P204" i="1" s="1"/>
  <c r="U204" i="1"/>
  <c r="L205" i="1"/>
  <c r="O205" i="1" s="1"/>
  <c r="T205" i="1" s="1"/>
  <c r="M205" i="1"/>
  <c r="N205" i="1"/>
  <c r="Q205" i="1" s="1"/>
  <c r="P205" i="1" s="1"/>
  <c r="AG205" i="1" s="1"/>
  <c r="L206" i="1"/>
  <c r="O206" i="1" s="1"/>
  <c r="U206" i="1" s="1"/>
  <c r="M206" i="1"/>
  <c r="N206" i="1"/>
  <c r="Q206" i="1"/>
  <c r="T206" i="1"/>
  <c r="L207" i="1"/>
  <c r="O207" i="1" s="1"/>
  <c r="U207" i="1" s="1"/>
  <c r="M207" i="1"/>
  <c r="N207" i="1"/>
  <c r="Q207" i="1" s="1"/>
  <c r="L208" i="1"/>
  <c r="O208" i="1" s="1"/>
  <c r="M208" i="1"/>
  <c r="N208" i="1"/>
  <c r="T208" i="1"/>
  <c r="L209" i="1"/>
  <c r="M209" i="1"/>
  <c r="N209" i="1"/>
  <c r="O209" i="1"/>
  <c r="Q209" i="1"/>
  <c r="P209" i="1" s="1"/>
  <c r="AG209" i="1" s="1"/>
  <c r="L210" i="1"/>
  <c r="O210" i="1" s="1"/>
  <c r="U210" i="1" s="1"/>
  <c r="M210" i="1"/>
  <c r="Q210" i="1" s="1"/>
  <c r="N210" i="1"/>
  <c r="T210" i="1"/>
  <c r="L211" i="1"/>
  <c r="O211" i="1" s="1"/>
  <c r="U211" i="1" s="1"/>
  <c r="M211" i="1"/>
  <c r="N211" i="1"/>
  <c r="Q211" i="1"/>
  <c r="L212" i="1"/>
  <c r="O212" i="1" s="1"/>
  <c r="M212" i="1"/>
  <c r="N212" i="1"/>
  <c r="Q212" i="1" s="1"/>
  <c r="P212" i="1" s="1"/>
  <c r="T212" i="1"/>
  <c r="L213" i="1"/>
  <c r="O213" i="1" s="1"/>
  <c r="M213" i="1"/>
  <c r="N213" i="1"/>
  <c r="Q213" i="1"/>
  <c r="L214" i="1"/>
  <c r="O214" i="1" s="1"/>
  <c r="U214" i="1" s="1"/>
  <c r="M214" i="1"/>
  <c r="N214" i="1"/>
  <c r="Q214" i="1" s="1"/>
  <c r="T214" i="1"/>
  <c r="L215" i="1"/>
  <c r="M215" i="1"/>
  <c r="Q215" i="1" s="1"/>
  <c r="N215" i="1"/>
  <c r="O215" i="1"/>
  <c r="L216" i="1"/>
  <c r="O216" i="1" s="1"/>
  <c r="M216" i="1"/>
  <c r="N216" i="1"/>
  <c r="Q216" i="1" s="1"/>
  <c r="P216" i="1" s="1"/>
  <c r="L217" i="1"/>
  <c r="O217" i="1" s="1"/>
  <c r="M217" i="1"/>
  <c r="N217" i="1"/>
  <c r="Q217" i="1"/>
  <c r="P217" i="1" s="1"/>
  <c r="AG217" i="1" s="1"/>
  <c r="L218" i="1"/>
  <c r="O218" i="1" s="1"/>
  <c r="U218" i="1" s="1"/>
  <c r="M218" i="1"/>
  <c r="N218" i="1"/>
  <c r="T218" i="1"/>
  <c r="L219" i="1"/>
  <c r="O219" i="1" s="1"/>
  <c r="U219" i="1" s="1"/>
  <c r="M219" i="1"/>
  <c r="N219" i="1"/>
  <c r="Q219" i="1" s="1"/>
  <c r="L220" i="1"/>
  <c r="O220" i="1" s="1"/>
  <c r="M220" i="1"/>
  <c r="N220" i="1"/>
  <c r="Q220" i="1" s="1"/>
  <c r="P220" i="1" s="1"/>
  <c r="U220" i="1"/>
  <c r="L221" i="1"/>
  <c r="O221" i="1" s="1"/>
  <c r="M221" i="1"/>
  <c r="N221" i="1"/>
  <c r="Q221" i="1" s="1"/>
  <c r="P221" i="1" s="1"/>
  <c r="AG221" i="1" s="1"/>
  <c r="L222" i="1"/>
  <c r="O222" i="1" s="1"/>
  <c r="U222" i="1" s="1"/>
  <c r="M222" i="1"/>
  <c r="Q222" i="1" s="1"/>
  <c r="N222" i="1"/>
  <c r="T222" i="1"/>
  <c r="L223" i="1"/>
  <c r="O223" i="1" s="1"/>
  <c r="M223" i="1"/>
  <c r="N223" i="1"/>
  <c r="Q223" i="1" s="1"/>
  <c r="U223" i="1"/>
  <c r="L224" i="1"/>
  <c r="O224" i="1" s="1"/>
  <c r="M224" i="1"/>
  <c r="N224" i="1"/>
  <c r="T224" i="1"/>
  <c r="L225" i="1"/>
  <c r="M225" i="1"/>
  <c r="N225" i="1"/>
  <c r="O225" i="1"/>
  <c r="T225" i="1" s="1"/>
  <c r="Q225" i="1"/>
  <c r="P225" i="1" s="1"/>
  <c r="U225" i="1"/>
  <c r="L226" i="1"/>
  <c r="O226" i="1" s="1"/>
  <c r="U226" i="1" s="1"/>
  <c r="M226" i="1"/>
  <c r="N226" i="1"/>
  <c r="Q226" i="1"/>
  <c r="T226" i="1"/>
  <c r="L227" i="1"/>
  <c r="M227" i="1"/>
  <c r="N227" i="1"/>
  <c r="Q227" i="1" s="1"/>
  <c r="O227" i="1"/>
  <c r="U227" i="1" s="1"/>
  <c r="L228" i="1"/>
  <c r="O228" i="1" s="1"/>
  <c r="T228" i="1" s="1"/>
  <c r="M228" i="1"/>
  <c r="N228" i="1"/>
  <c r="L229" i="1"/>
  <c r="O229" i="1" s="1"/>
  <c r="M229" i="1"/>
  <c r="N229" i="1"/>
  <c r="Q229" i="1"/>
  <c r="L230" i="1"/>
  <c r="O230" i="1" s="1"/>
  <c r="U230" i="1" s="1"/>
  <c r="M230" i="1"/>
  <c r="N230" i="1"/>
  <c r="Q230" i="1" s="1"/>
  <c r="L231" i="1"/>
  <c r="O231" i="1" s="1"/>
  <c r="M231" i="1"/>
  <c r="N231" i="1"/>
  <c r="Q231" i="1"/>
  <c r="L232" i="1"/>
  <c r="O232" i="1" s="1"/>
  <c r="U232" i="1" s="1"/>
  <c r="M232" i="1"/>
  <c r="N232" i="1"/>
  <c r="T232" i="1"/>
  <c r="L233" i="1"/>
  <c r="M233" i="1"/>
  <c r="N233" i="1"/>
  <c r="Q233" i="1" s="1"/>
  <c r="P233" i="1" s="1"/>
  <c r="O233" i="1"/>
  <c r="L234" i="1"/>
  <c r="M234" i="1"/>
  <c r="N234" i="1"/>
  <c r="Q234" i="1" s="1"/>
  <c r="O234" i="1"/>
  <c r="T234" i="1" s="1"/>
  <c r="L235" i="1"/>
  <c r="O235" i="1" s="1"/>
  <c r="M235" i="1"/>
  <c r="N235" i="1"/>
  <c r="Q235" i="1"/>
  <c r="P235" i="1" s="1"/>
  <c r="AG235" i="1" s="1"/>
  <c r="L236" i="1"/>
  <c r="O236" i="1" s="1"/>
  <c r="U236" i="1" s="1"/>
  <c r="M236" i="1"/>
  <c r="N236" i="1"/>
  <c r="Q236" i="1" s="1"/>
  <c r="T236" i="1"/>
  <c r="L237" i="1"/>
  <c r="M237" i="1"/>
  <c r="N237" i="1"/>
  <c r="Q237" i="1" s="1"/>
  <c r="O237" i="1"/>
  <c r="L238" i="1"/>
  <c r="M238" i="1"/>
  <c r="N238" i="1"/>
  <c r="Q238" i="1" s="1"/>
  <c r="O238" i="1"/>
  <c r="T238" i="1" s="1"/>
  <c r="L239" i="1"/>
  <c r="O239" i="1" s="1"/>
  <c r="M239" i="1"/>
  <c r="N239" i="1"/>
  <c r="Q239" i="1"/>
  <c r="P239" i="1" s="1"/>
  <c r="AG239" i="1" s="1"/>
  <c r="L240" i="1"/>
  <c r="O240" i="1" s="1"/>
  <c r="U240" i="1" s="1"/>
  <c r="M240" i="1"/>
  <c r="N240" i="1"/>
  <c r="Q240" i="1" s="1"/>
  <c r="T240" i="1"/>
  <c r="L241" i="1"/>
  <c r="M241" i="1"/>
  <c r="N241" i="1"/>
  <c r="Q241" i="1" s="1"/>
  <c r="O241" i="1"/>
  <c r="L242" i="1"/>
  <c r="M242" i="1"/>
  <c r="N242" i="1"/>
  <c r="Q242" i="1" s="1"/>
  <c r="O242" i="1"/>
  <c r="T242" i="1" s="1"/>
  <c r="L243" i="1"/>
  <c r="O243" i="1" s="1"/>
  <c r="M243" i="1"/>
  <c r="N243" i="1"/>
  <c r="Q243" i="1"/>
  <c r="P243" i="1" s="1"/>
  <c r="AG243" i="1" s="1"/>
  <c r="L244" i="1"/>
  <c r="O244" i="1" s="1"/>
  <c r="U244" i="1" s="1"/>
  <c r="M244" i="1"/>
  <c r="N244" i="1"/>
  <c r="T244" i="1"/>
  <c r="L245" i="1"/>
  <c r="M245" i="1"/>
  <c r="N245" i="1"/>
  <c r="Q245" i="1" s="1"/>
  <c r="O245" i="1"/>
  <c r="L246" i="1"/>
  <c r="M246" i="1"/>
  <c r="N246" i="1"/>
  <c r="O246" i="1"/>
  <c r="T246" i="1"/>
  <c r="L247" i="1"/>
  <c r="O247" i="1" s="1"/>
  <c r="M247" i="1"/>
  <c r="N247" i="1"/>
  <c r="Q247" i="1"/>
  <c r="L248" i="1"/>
  <c r="O248" i="1" s="1"/>
  <c r="U248" i="1" s="1"/>
  <c r="M248" i="1"/>
  <c r="N248" i="1"/>
  <c r="Q248" i="1" s="1"/>
  <c r="P248" i="1" s="1"/>
  <c r="T248" i="1"/>
  <c r="L249" i="1"/>
  <c r="M249" i="1"/>
  <c r="N249" i="1"/>
  <c r="O249" i="1"/>
  <c r="T249" i="1" s="1"/>
  <c r="Q249" i="1"/>
  <c r="L250" i="1"/>
  <c r="M250" i="1"/>
  <c r="N250" i="1"/>
  <c r="O250" i="1"/>
  <c r="T250" i="1" s="1"/>
  <c r="L251" i="1"/>
  <c r="M251" i="1"/>
  <c r="N251" i="1"/>
  <c r="O251" i="1"/>
  <c r="P251" i="1"/>
  <c r="Q251" i="1"/>
  <c r="AG251" i="1" s="1"/>
  <c r="L252" i="1"/>
  <c r="O252" i="1" s="1"/>
  <c r="M252" i="1"/>
  <c r="N252" i="1"/>
  <c r="L253" i="1"/>
  <c r="M253" i="1"/>
  <c r="Q253" i="1" s="1"/>
  <c r="N253" i="1"/>
  <c r="O253" i="1"/>
  <c r="L254" i="1"/>
  <c r="M254" i="1"/>
  <c r="N254" i="1"/>
  <c r="Q254" i="1" s="1"/>
  <c r="P254" i="1" s="1"/>
  <c r="O254" i="1"/>
  <c r="T254" i="1" s="1"/>
  <c r="U254" i="1"/>
  <c r="L255" i="1"/>
  <c r="O255" i="1" s="1"/>
  <c r="M255" i="1"/>
  <c r="N255" i="1"/>
  <c r="Q255" i="1" s="1"/>
  <c r="P255" i="1" s="1"/>
  <c r="L256" i="1"/>
  <c r="O256" i="1" s="1"/>
  <c r="U256" i="1" s="1"/>
  <c r="M256" i="1"/>
  <c r="N256" i="1"/>
  <c r="L257" i="1"/>
  <c r="M257" i="1"/>
  <c r="N257" i="1"/>
  <c r="O257" i="1"/>
  <c r="T257" i="1"/>
  <c r="L258" i="1"/>
  <c r="M258" i="1"/>
  <c r="N258" i="1"/>
  <c r="O258" i="1"/>
  <c r="L259" i="1"/>
  <c r="O259" i="1" s="1"/>
  <c r="M259" i="1"/>
  <c r="Q259" i="1" s="1"/>
  <c r="N259" i="1"/>
  <c r="P259" i="1"/>
  <c r="L260" i="1"/>
  <c r="O260" i="1" s="1"/>
  <c r="U260" i="1" s="1"/>
  <c r="M260" i="1"/>
  <c r="N260" i="1"/>
  <c r="Q260" i="1" s="1"/>
  <c r="L261" i="1"/>
  <c r="O261" i="1" s="1"/>
  <c r="U261" i="1" s="1"/>
  <c r="M261" i="1"/>
  <c r="N261" i="1"/>
  <c r="Q261" i="1" s="1"/>
  <c r="P261" i="1" s="1"/>
  <c r="L262" i="1"/>
  <c r="O262" i="1" s="1"/>
  <c r="M262" i="1"/>
  <c r="N262" i="1"/>
  <c r="Q262" i="1" s="1"/>
  <c r="U262" i="1"/>
  <c r="L263" i="1"/>
  <c r="O263" i="1" s="1"/>
  <c r="M263" i="1"/>
  <c r="N263" i="1"/>
  <c r="Q263" i="1"/>
  <c r="P263" i="1" s="1"/>
  <c r="L264" i="1"/>
  <c r="O264" i="1" s="1"/>
  <c r="U264" i="1" s="1"/>
  <c r="M264" i="1"/>
  <c r="N264" i="1"/>
  <c r="L265" i="1"/>
  <c r="M265" i="1"/>
  <c r="N265" i="1"/>
  <c r="O265" i="1"/>
  <c r="Q265" i="1"/>
  <c r="P265" i="1" s="1"/>
  <c r="L266" i="1"/>
  <c r="M266" i="1"/>
  <c r="N266" i="1"/>
  <c r="O266" i="1"/>
  <c r="T266" i="1" s="1"/>
  <c r="L267" i="1"/>
  <c r="O267" i="1" s="1"/>
  <c r="M267" i="1"/>
  <c r="N267" i="1"/>
  <c r="L268" i="1"/>
  <c r="O268" i="1" s="1"/>
  <c r="M268" i="1"/>
  <c r="N268" i="1"/>
  <c r="L269" i="1"/>
  <c r="O269" i="1" s="1"/>
  <c r="M269" i="1"/>
  <c r="N269" i="1"/>
  <c r="Q269" i="1"/>
  <c r="P269" i="1" s="1"/>
  <c r="L270" i="1"/>
  <c r="M270" i="1"/>
  <c r="N270" i="1"/>
  <c r="Q270" i="1" s="1"/>
  <c r="O270" i="1"/>
  <c r="T270" i="1" s="1"/>
  <c r="U270" i="1"/>
  <c r="L271" i="1"/>
  <c r="M271" i="1"/>
  <c r="N271" i="1"/>
  <c r="Q271" i="1" s="1"/>
  <c r="O271" i="1"/>
  <c r="T271" i="1" s="1"/>
  <c r="L272" i="1"/>
  <c r="O272" i="1" s="1"/>
  <c r="U272" i="1" s="1"/>
  <c r="M272" i="1"/>
  <c r="N272" i="1"/>
  <c r="P272" i="1"/>
  <c r="Q272" i="1"/>
  <c r="L273" i="1"/>
  <c r="O273" i="1" s="1"/>
  <c r="M273" i="1"/>
  <c r="N273" i="1"/>
  <c r="Q273" i="1"/>
  <c r="L274" i="1"/>
  <c r="M274" i="1"/>
  <c r="Q274" i="1" s="1"/>
  <c r="N274" i="1"/>
  <c r="O274" i="1"/>
  <c r="L275" i="1"/>
  <c r="M275" i="1"/>
  <c r="N275" i="1"/>
  <c r="Q275" i="1" s="1"/>
  <c r="O275" i="1"/>
  <c r="T275" i="1" s="1"/>
  <c r="L276" i="1"/>
  <c r="O276" i="1" s="1"/>
  <c r="U276" i="1" s="1"/>
  <c r="M276" i="1"/>
  <c r="N276" i="1"/>
  <c r="P276" i="1"/>
  <c r="Q276" i="1"/>
  <c r="L277" i="1"/>
  <c r="O277" i="1" s="1"/>
  <c r="M277" i="1"/>
  <c r="N277" i="1"/>
  <c r="Q277" i="1"/>
  <c r="P277" i="1" s="1"/>
  <c r="L278" i="1"/>
  <c r="M278" i="1"/>
  <c r="N278" i="1"/>
  <c r="Q278" i="1" s="1"/>
  <c r="O278" i="1"/>
  <c r="L279" i="1"/>
  <c r="O279" i="1" s="1"/>
  <c r="M279" i="1"/>
  <c r="N279" i="1"/>
  <c r="L280" i="1"/>
  <c r="M280" i="1"/>
  <c r="N280" i="1"/>
  <c r="Q280" i="1" s="1"/>
  <c r="O280" i="1"/>
  <c r="L281" i="1"/>
  <c r="O281" i="1" s="1"/>
  <c r="M281" i="1"/>
  <c r="N281" i="1"/>
  <c r="Q281" i="1" s="1"/>
  <c r="L282" i="1"/>
  <c r="O282" i="1" s="1"/>
  <c r="M282" i="1"/>
  <c r="N282" i="1"/>
  <c r="Q282" i="1" s="1"/>
  <c r="U282" i="1"/>
  <c r="L283" i="1"/>
  <c r="O283" i="1" s="1"/>
  <c r="M283" i="1"/>
  <c r="N283" i="1"/>
  <c r="Q283" i="1" s="1"/>
  <c r="L284" i="1"/>
  <c r="M284" i="1"/>
  <c r="N284" i="1"/>
  <c r="Q284" i="1" s="1"/>
  <c r="P284" i="1" s="1"/>
  <c r="O284" i="1"/>
  <c r="AG284" i="1"/>
  <c r="L285" i="1"/>
  <c r="O285" i="1" s="1"/>
  <c r="M285" i="1"/>
  <c r="N285" i="1"/>
  <c r="L286" i="1"/>
  <c r="M286" i="1"/>
  <c r="N286" i="1"/>
  <c r="O286" i="1"/>
  <c r="Q286" i="1"/>
  <c r="L287" i="1"/>
  <c r="M287" i="1"/>
  <c r="N287" i="1"/>
  <c r="O287" i="1"/>
  <c r="T287" i="1" s="1"/>
  <c r="U287" i="1"/>
  <c r="L288" i="1"/>
  <c r="O288" i="1" s="1"/>
  <c r="M288" i="1"/>
  <c r="N288" i="1"/>
  <c r="L289" i="1"/>
  <c r="O289" i="1" s="1"/>
  <c r="U289" i="1" s="1"/>
  <c r="M289" i="1"/>
  <c r="N289" i="1"/>
  <c r="Q289" i="1" s="1"/>
  <c r="L290" i="1"/>
  <c r="O290" i="1" s="1"/>
  <c r="M290" i="1"/>
  <c r="N290" i="1"/>
  <c r="Q290" i="1" s="1"/>
  <c r="U290" i="1"/>
  <c r="L291" i="1"/>
  <c r="O291" i="1" s="1"/>
  <c r="M291" i="1"/>
  <c r="N291" i="1"/>
  <c r="Q291" i="1" s="1"/>
  <c r="T291" i="1"/>
  <c r="L292" i="1"/>
  <c r="O292" i="1" s="1"/>
  <c r="M292" i="1"/>
  <c r="N292" i="1"/>
  <c r="Q292" i="1" s="1"/>
  <c r="L293" i="1"/>
  <c r="O293" i="1" s="1"/>
  <c r="M293" i="1"/>
  <c r="Q293" i="1" s="1"/>
  <c r="N293" i="1"/>
  <c r="L294" i="1"/>
  <c r="O294" i="1" s="1"/>
  <c r="M294" i="1"/>
  <c r="N294" i="1"/>
  <c r="Q294" i="1" s="1"/>
  <c r="P294" i="1" s="1"/>
  <c r="L295" i="1"/>
  <c r="O295" i="1" s="1"/>
  <c r="T295" i="1" s="1"/>
  <c r="M295" i="1"/>
  <c r="N295" i="1"/>
  <c r="Q295" i="1" s="1"/>
  <c r="L296" i="1"/>
  <c r="O296" i="1" s="1"/>
  <c r="T296" i="1" s="1"/>
  <c r="M296" i="1"/>
  <c r="N296" i="1"/>
  <c r="Q296" i="1" s="1"/>
  <c r="L297" i="1"/>
  <c r="O297" i="1" s="1"/>
  <c r="M297" i="1"/>
  <c r="N297" i="1"/>
  <c r="Q297" i="1" s="1"/>
  <c r="L298" i="1"/>
  <c r="M298" i="1"/>
  <c r="Q298" i="1" s="1"/>
  <c r="P298" i="1" s="1"/>
  <c r="N298" i="1"/>
  <c r="O298" i="1"/>
  <c r="T298" i="1"/>
  <c r="U298" i="1"/>
  <c r="L299" i="1"/>
  <c r="O299" i="1" s="1"/>
  <c r="M299" i="1"/>
  <c r="N299" i="1"/>
  <c r="Q299" i="1" s="1"/>
  <c r="L300" i="1"/>
  <c r="O300" i="1" s="1"/>
  <c r="M300" i="1"/>
  <c r="N300" i="1"/>
  <c r="P300" i="1"/>
  <c r="Q300" i="1"/>
  <c r="AG300" i="1" s="1"/>
  <c r="L301" i="1"/>
  <c r="O301" i="1" s="1"/>
  <c r="M301" i="1"/>
  <c r="N301" i="1"/>
  <c r="Q301" i="1"/>
  <c r="L302" i="1"/>
  <c r="M302" i="1"/>
  <c r="N302" i="1"/>
  <c r="O302" i="1"/>
  <c r="Q302" i="1"/>
  <c r="P302" i="1" s="1"/>
  <c r="L303" i="1"/>
  <c r="M303" i="1"/>
  <c r="N303" i="1"/>
  <c r="Q303" i="1" s="1"/>
  <c r="O303" i="1"/>
  <c r="T303" i="1" s="1"/>
  <c r="L304" i="1"/>
  <c r="O304" i="1" s="1"/>
  <c r="M304" i="1"/>
  <c r="N304" i="1"/>
  <c r="P304" i="1"/>
  <c r="Q304" i="1"/>
  <c r="AG304" i="1" s="1"/>
  <c r="L305" i="1"/>
  <c r="O305" i="1" s="1"/>
  <c r="M305" i="1"/>
  <c r="N305" i="1"/>
  <c r="Q305" i="1"/>
  <c r="L306" i="1"/>
  <c r="M306" i="1"/>
  <c r="N306" i="1"/>
  <c r="O306" i="1"/>
  <c r="U306" i="1" s="1"/>
  <c r="Q306" i="1"/>
  <c r="P306" i="1" s="1"/>
  <c r="L307" i="1"/>
  <c r="O307" i="1" s="1"/>
  <c r="M307" i="1"/>
  <c r="N307" i="1"/>
  <c r="L308" i="1"/>
  <c r="M308" i="1"/>
  <c r="N308" i="1"/>
  <c r="Q308" i="1" s="1"/>
  <c r="O308" i="1"/>
  <c r="T308" i="1" s="1"/>
  <c r="U308" i="1"/>
  <c r="L309" i="1"/>
  <c r="O309" i="1" s="1"/>
  <c r="M309" i="1"/>
  <c r="N309" i="1"/>
  <c r="Q309" i="1" s="1"/>
  <c r="L310" i="1"/>
  <c r="M310" i="1"/>
  <c r="N310" i="1"/>
  <c r="Q310" i="1" s="1"/>
  <c r="P310" i="1" s="1"/>
  <c r="O310" i="1"/>
  <c r="T310" i="1"/>
  <c r="U310" i="1"/>
  <c r="L311" i="1"/>
  <c r="M311" i="1"/>
  <c r="N311" i="1"/>
  <c r="Q311" i="1" s="1"/>
  <c r="O311" i="1"/>
  <c r="T311" i="1" s="1"/>
  <c r="L312" i="1"/>
  <c r="O312" i="1" s="1"/>
  <c r="M312" i="1"/>
  <c r="N312" i="1"/>
  <c r="P312" i="1"/>
  <c r="Q312" i="1"/>
  <c r="AG312" i="1" s="1"/>
  <c r="L64" i="1"/>
  <c r="O64" i="1" s="1"/>
  <c r="U64" i="1" s="1"/>
  <c r="M64" i="1"/>
  <c r="N64" i="1"/>
  <c r="Q64" i="1"/>
  <c r="P64" i="1" s="1"/>
  <c r="L483" i="1"/>
  <c r="O483" i="1" s="1"/>
  <c r="M483" i="1"/>
  <c r="N483" i="1"/>
  <c r="L484" i="1"/>
  <c r="O484" i="1" s="1"/>
  <c r="T484" i="1" s="1"/>
  <c r="M484" i="1"/>
  <c r="N484" i="1"/>
  <c r="L485" i="1"/>
  <c r="O485" i="1" s="1"/>
  <c r="M485" i="1"/>
  <c r="N485" i="1"/>
  <c r="L486" i="1"/>
  <c r="O486" i="1" s="1"/>
  <c r="U486" i="1" s="1"/>
  <c r="M486" i="1"/>
  <c r="L61" i="1"/>
  <c r="M61" i="1"/>
  <c r="N61" i="1"/>
  <c r="Q61" i="1" s="1"/>
  <c r="P61" i="1" s="1"/>
  <c r="O61" i="1"/>
  <c r="L62" i="1"/>
  <c r="O62" i="1" s="1"/>
  <c r="M62" i="1"/>
  <c r="N62" i="1"/>
  <c r="L63" i="1"/>
  <c r="O63" i="1" s="1"/>
  <c r="M63" i="1"/>
  <c r="N63" i="1"/>
  <c r="L32" i="1"/>
  <c r="M32" i="1"/>
  <c r="N32" i="1"/>
  <c r="O32" i="1"/>
  <c r="L33" i="1"/>
  <c r="O33" i="1" s="1"/>
  <c r="U33" i="1" s="1"/>
  <c r="M33" i="1"/>
  <c r="N33" i="1"/>
  <c r="P33" i="1"/>
  <c r="AG33" i="1" s="1"/>
  <c r="Q33" i="1"/>
  <c r="L34" i="1"/>
  <c r="O34" i="1" s="1"/>
  <c r="M34" i="1"/>
  <c r="N34" i="1"/>
  <c r="Q34" i="1" s="1"/>
  <c r="L35" i="1"/>
  <c r="M35" i="1"/>
  <c r="N35" i="1"/>
  <c r="O35" i="1"/>
  <c r="T35" i="1" s="1"/>
  <c r="U35" i="1"/>
  <c r="L36" i="1"/>
  <c r="M36" i="1"/>
  <c r="N36" i="1"/>
  <c r="O36" i="1"/>
  <c r="T36" i="1" s="1"/>
  <c r="L37" i="1"/>
  <c r="M37" i="1"/>
  <c r="N37" i="1"/>
  <c r="Q37" i="1" s="1"/>
  <c r="P37" i="1" s="1"/>
  <c r="AG37" i="1" s="1"/>
  <c r="O37" i="1"/>
  <c r="L38" i="1"/>
  <c r="O38" i="1" s="1"/>
  <c r="M38" i="1"/>
  <c r="Q38" i="1" s="1"/>
  <c r="N38" i="1"/>
  <c r="L39" i="1"/>
  <c r="M39" i="1"/>
  <c r="N39" i="1"/>
  <c r="Q39" i="1" s="1"/>
  <c r="O39" i="1"/>
  <c r="T39" i="1" s="1"/>
  <c r="U39" i="1"/>
  <c r="L40" i="1"/>
  <c r="M40" i="1"/>
  <c r="N40" i="1"/>
  <c r="Q40" i="1" s="1"/>
  <c r="O40" i="1"/>
  <c r="T40" i="1" s="1"/>
  <c r="L41" i="1"/>
  <c r="O41" i="1" s="1"/>
  <c r="M41" i="1"/>
  <c r="N41" i="1"/>
  <c r="Q41" i="1" s="1"/>
  <c r="P41" i="1" s="1"/>
  <c r="AG41" i="1" s="1"/>
  <c r="L42" i="1"/>
  <c r="O42" i="1" s="1"/>
  <c r="U42" i="1" s="1"/>
  <c r="M42" i="1"/>
  <c r="Q42" i="1" s="1"/>
  <c r="N42" i="1"/>
  <c r="L43" i="1"/>
  <c r="O43" i="1" s="1"/>
  <c r="M43" i="1"/>
  <c r="N43" i="1"/>
  <c r="L44" i="1"/>
  <c r="O44" i="1" s="1"/>
  <c r="M44" i="1"/>
  <c r="N44" i="1"/>
  <c r="L45" i="1"/>
  <c r="M45" i="1"/>
  <c r="N45" i="1"/>
  <c r="Q45" i="1" s="1"/>
  <c r="O45" i="1"/>
  <c r="L46" i="1"/>
  <c r="O46" i="1" s="1"/>
  <c r="U46" i="1" s="1"/>
  <c r="M46" i="1"/>
  <c r="Q46" i="1" s="1"/>
  <c r="N46" i="1"/>
  <c r="L47" i="1"/>
  <c r="O47" i="1" s="1"/>
  <c r="T47" i="1" s="1"/>
  <c r="M47" i="1"/>
  <c r="N47" i="1"/>
  <c r="L48" i="1"/>
  <c r="O48" i="1" s="1"/>
  <c r="U48" i="1" s="1"/>
  <c r="M48" i="1"/>
  <c r="N48" i="1"/>
  <c r="L49" i="1"/>
  <c r="M49" i="1"/>
  <c r="Q49" i="1" s="1"/>
  <c r="N49" i="1"/>
  <c r="O49" i="1"/>
  <c r="L50" i="1"/>
  <c r="O50" i="1" s="1"/>
  <c r="M50" i="1"/>
  <c r="N50" i="1"/>
  <c r="L51" i="1"/>
  <c r="O51" i="1" s="1"/>
  <c r="M51" i="1"/>
  <c r="N51" i="1"/>
  <c r="Q51" i="1"/>
  <c r="P51" i="1" s="1"/>
  <c r="L52" i="1"/>
  <c r="O52" i="1" s="1"/>
  <c r="U52" i="1" s="1"/>
  <c r="M52" i="1"/>
  <c r="N52" i="1"/>
  <c r="Q52" i="1" s="1"/>
  <c r="L53" i="1"/>
  <c r="O53" i="1" s="1"/>
  <c r="M53" i="1"/>
  <c r="N53" i="1"/>
  <c r="Q53" i="1"/>
  <c r="P53" i="1" s="1"/>
  <c r="L54" i="1"/>
  <c r="O54" i="1" s="1"/>
  <c r="M54" i="1"/>
  <c r="N54" i="1"/>
  <c r="L55" i="1"/>
  <c r="O55" i="1" s="1"/>
  <c r="M55" i="1"/>
  <c r="N55" i="1"/>
  <c r="Q55" i="1" s="1"/>
  <c r="P55" i="1" s="1"/>
  <c r="L56" i="1"/>
  <c r="O56" i="1" s="1"/>
  <c r="M56" i="1"/>
  <c r="N56" i="1"/>
  <c r="L57" i="1"/>
  <c r="M57" i="1"/>
  <c r="N57" i="1"/>
  <c r="Q57" i="1" s="1"/>
  <c r="P57" i="1" s="1"/>
  <c r="O57" i="1"/>
  <c r="U57" i="1" s="1"/>
  <c r="L58" i="1"/>
  <c r="O58" i="1" s="1"/>
  <c r="M58" i="1"/>
  <c r="N58" i="1"/>
  <c r="L59" i="1"/>
  <c r="M59" i="1"/>
  <c r="N59" i="1"/>
  <c r="Q59" i="1" s="1"/>
  <c r="O59" i="1"/>
  <c r="T59" i="1" s="1"/>
  <c r="U59" i="1"/>
  <c r="L60" i="1"/>
  <c r="O60" i="1" s="1"/>
  <c r="M60" i="1"/>
  <c r="N60" i="1"/>
  <c r="Q60" i="1" s="1"/>
  <c r="U25" i="1"/>
  <c r="U29" i="1"/>
  <c r="L26" i="1"/>
  <c r="M26" i="1"/>
  <c r="N26" i="1"/>
  <c r="Q26" i="1" s="1"/>
  <c r="P26" i="1" s="1"/>
  <c r="O26" i="1"/>
  <c r="U26" i="1" s="1"/>
  <c r="L27" i="1"/>
  <c r="O27" i="1" s="1"/>
  <c r="U27" i="1" s="1"/>
  <c r="M27" i="1"/>
  <c r="N27" i="1"/>
  <c r="L28" i="1"/>
  <c r="M28" i="1"/>
  <c r="N28" i="1"/>
  <c r="Q28" i="1" s="1"/>
  <c r="O28" i="1"/>
  <c r="T28" i="1" s="1"/>
  <c r="L29" i="1"/>
  <c r="O29" i="1" s="1"/>
  <c r="M29" i="1"/>
  <c r="N29" i="1"/>
  <c r="L30" i="1"/>
  <c r="M30" i="1"/>
  <c r="N30" i="1"/>
  <c r="Q30" i="1" s="1"/>
  <c r="P30" i="1" s="1"/>
  <c r="O30" i="1"/>
  <c r="U30" i="1" s="1"/>
  <c r="L31" i="1"/>
  <c r="O31" i="1" s="1"/>
  <c r="M31" i="1"/>
  <c r="N31" i="1"/>
  <c r="N25" i="1"/>
  <c r="M25" i="1"/>
  <c r="Q25" i="1" s="1"/>
  <c r="L25" i="1"/>
  <c r="O25" i="1" s="1"/>
  <c r="L24" i="1"/>
  <c r="O24" i="1" s="1"/>
  <c r="U24" i="1" s="1"/>
  <c r="M24" i="1"/>
  <c r="N24" i="1"/>
  <c r="Q24" i="1" s="1"/>
  <c r="P24" i="1" s="1"/>
  <c r="L23" i="1"/>
  <c r="M23" i="1"/>
  <c r="N23" i="1"/>
  <c r="Q23" i="1" s="1"/>
  <c r="O23" i="1"/>
  <c r="U23" i="1" s="1"/>
  <c r="K4" i="1" l="1"/>
  <c r="I15" i="1"/>
  <c r="H15" i="1"/>
  <c r="AG309" i="1"/>
  <c r="P309" i="1"/>
  <c r="T304" i="1"/>
  <c r="U304" i="1"/>
  <c r="T53" i="1"/>
  <c r="U53" i="1"/>
  <c r="U44" i="1"/>
  <c r="T44" i="1"/>
  <c r="T312" i="1"/>
  <c r="U312" i="1"/>
  <c r="P308" i="1"/>
  <c r="AG308" i="1" s="1"/>
  <c r="U307" i="1"/>
  <c r="T307" i="1"/>
  <c r="AG305" i="1"/>
  <c r="AG301" i="1"/>
  <c r="P301" i="1"/>
  <c r="T300" i="1"/>
  <c r="U300" i="1"/>
  <c r="T284" i="1"/>
  <c r="T265" i="1"/>
  <c r="U265" i="1"/>
  <c r="T216" i="1"/>
  <c r="P75" i="1"/>
  <c r="AG75" i="1" s="1"/>
  <c r="U28" i="1"/>
  <c r="Q50" i="1"/>
  <c r="T42" i="1"/>
  <c r="Q36" i="1"/>
  <c r="Q32" i="1"/>
  <c r="Q63" i="1"/>
  <c r="U311" i="1"/>
  <c r="P305" i="1"/>
  <c r="U303" i="1"/>
  <c r="U296" i="1"/>
  <c r="AG293" i="1"/>
  <c r="P293" i="1"/>
  <c r="T292" i="1"/>
  <c r="U292" i="1"/>
  <c r="U291" i="1"/>
  <c r="Q288" i="1"/>
  <c r="P288" i="1" s="1"/>
  <c r="AG288" i="1" s="1"/>
  <c r="P280" i="1"/>
  <c r="AG280" i="1" s="1"/>
  <c r="T274" i="1"/>
  <c r="U274" i="1"/>
  <c r="P273" i="1"/>
  <c r="AG273" i="1" s="1"/>
  <c r="AG272" i="1"/>
  <c r="T269" i="1"/>
  <c r="U269" i="1"/>
  <c r="Q267" i="1"/>
  <c r="T258" i="1"/>
  <c r="U258" i="1"/>
  <c r="Q257" i="1"/>
  <c r="U252" i="1"/>
  <c r="T252" i="1"/>
  <c r="P229" i="1"/>
  <c r="AG229" i="1" s="1"/>
  <c r="T221" i="1"/>
  <c r="U216" i="1"/>
  <c r="P213" i="1"/>
  <c r="AG213" i="1" s="1"/>
  <c r="T180" i="1"/>
  <c r="U180" i="1"/>
  <c r="T172" i="1"/>
  <c r="U172" i="1"/>
  <c r="T127" i="1"/>
  <c r="U127" i="1"/>
  <c r="T100" i="1"/>
  <c r="U100" i="1"/>
  <c r="T302" i="1"/>
  <c r="U302" i="1"/>
  <c r="T23" i="1"/>
  <c r="Q58" i="1"/>
  <c r="Q48" i="1"/>
  <c r="T46" i="1"/>
  <c r="Q44" i="1"/>
  <c r="P44" i="1" s="1"/>
  <c r="AG44" i="1" s="1"/>
  <c r="Q43" i="1"/>
  <c r="U40" i="1"/>
  <c r="Q307" i="1"/>
  <c r="T306" i="1"/>
  <c r="AG297" i="1"/>
  <c r="P297" i="1"/>
  <c r="P296" i="1"/>
  <c r="AG296" i="1" s="1"/>
  <c r="T278" i="1"/>
  <c r="U278" i="1"/>
  <c r="AG276" i="1"/>
  <c r="T253" i="1"/>
  <c r="U253" i="1"/>
  <c r="AG225" i="1"/>
  <c r="T131" i="1"/>
  <c r="U131" i="1"/>
  <c r="U295" i="1"/>
  <c r="T280" i="1"/>
  <c r="U280" i="1"/>
  <c r="U268" i="1"/>
  <c r="T261" i="1"/>
  <c r="T168" i="1"/>
  <c r="U168" i="1"/>
  <c r="P67" i="1"/>
  <c r="AG67" i="1"/>
  <c r="Q31" i="1"/>
  <c r="Q29" i="1"/>
  <c r="Q27" i="1"/>
  <c r="Q56" i="1"/>
  <c r="P56" i="1" s="1"/>
  <c r="Q54" i="1"/>
  <c r="Q47" i="1"/>
  <c r="Q35" i="1"/>
  <c r="T299" i="1"/>
  <c r="U299" i="1"/>
  <c r="T286" i="1"/>
  <c r="U286" i="1"/>
  <c r="T283" i="1"/>
  <c r="U283" i="1"/>
  <c r="T282" i="1"/>
  <c r="T262" i="1"/>
  <c r="T111" i="1"/>
  <c r="U111" i="1"/>
  <c r="U275" i="1"/>
  <c r="U271" i="1"/>
  <c r="U266" i="1"/>
  <c r="Q264" i="1"/>
  <c r="Q258" i="1"/>
  <c r="U250" i="1"/>
  <c r="U242" i="1"/>
  <c r="U238" i="1"/>
  <c r="U234" i="1"/>
  <c r="Q232" i="1"/>
  <c r="Q224" i="1"/>
  <c r="P224" i="1" s="1"/>
  <c r="Q218" i="1"/>
  <c r="U150" i="1"/>
  <c r="U138" i="1"/>
  <c r="U130" i="1"/>
  <c r="T91" i="1"/>
  <c r="T79" i="1"/>
  <c r="U79" i="1"/>
  <c r="T71" i="1"/>
  <c r="U71" i="1"/>
  <c r="Q285" i="1"/>
  <c r="Q279" i="1"/>
  <c r="Q268" i="1"/>
  <c r="Q228" i="1"/>
  <c r="P228" i="1" s="1"/>
  <c r="U142" i="1"/>
  <c r="T126" i="1"/>
  <c r="U126" i="1"/>
  <c r="T122" i="1"/>
  <c r="U122" i="1"/>
  <c r="T115" i="1"/>
  <c r="P88" i="1"/>
  <c r="AG88" i="1" s="1"/>
  <c r="Q287" i="1"/>
  <c r="P287" i="1" s="1"/>
  <c r="Q266" i="1"/>
  <c r="U257" i="1"/>
  <c r="Q256" i="1"/>
  <c r="Q250" i="1"/>
  <c r="Q246" i="1"/>
  <c r="P246" i="1" s="1"/>
  <c r="T230" i="1"/>
  <c r="T220" i="1"/>
  <c r="T209" i="1"/>
  <c r="U209" i="1"/>
  <c r="T204" i="1"/>
  <c r="U196" i="1"/>
  <c r="T142" i="1"/>
  <c r="T118" i="1"/>
  <c r="U118" i="1"/>
  <c r="U115" i="1"/>
  <c r="U101" i="1"/>
  <c r="T101" i="1"/>
  <c r="Q134" i="1"/>
  <c r="Q112" i="1"/>
  <c r="P112" i="1" s="1"/>
  <c r="Q80" i="1"/>
  <c r="AG74" i="1"/>
  <c r="Q208" i="1"/>
  <c r="Q202" i="1"/>
  <c r="Q192" i="1"/>
  <c r="Q184" i="1"/>
  <c r="Q179" i="1"/>
  <c r="P179" i="1" s="1"/>
  <c r="AG179" i="1" s="1"/>
  <c r="Q171" i="1"/>
  <c r="Q167" i="1"/>
  <c r="Q160" i="1"/>
  <c r="Q151" i="1"/>
  <c r="Q143" i="1"/>
  <c r="Q139" i="1"/>
  <c r="P139" i="1" s="1"/>
  <c r="AG139" i="1" s="1"/>
  <c r="Q129" i="1"/>
  <c r="P129" i="1" s="1"/>
  <c r="Q123" i="1"/>
  <c r="Q105" i="1"/>
  <c r="Q98" i="1"/>
  <c r="Q87" i="1"/>
  <c r="P87" i="1" s="1"/>
  <c r="Q84" i="1"/>
  <c r="Q78" i="1"/>
  <c r="P78" i="1" s="1"/>
  <c r="Q77" i="1"/>
  <c r="Q70" i="1"/>
  <c r="Q69" i="1"/>
  <c r="P69" i="1" s="1"/>
  <c r="U309" i="1"/>
  <c r="T309" i="1"/>
  <c r="P307" i="1"/>
  <c r="U301" i="1"/>
  <c r="T301" i="1"/>
  <c r="P299" i="1"/>
  <c r="T294" i="1"/>
  <c r="U294" i="1"/>
  <c r="AG292" i="1"/>
  <c r="P292" i="1"/>
  <c r="U293" i="1"/>
  <c r="T293" i="1"/>
  <c r="T288" i="1"/>
  <c r="U288" i="1"/>
  <c r="P278" i="1"/>
  <c r="AG278" i="1" s="1"/>
  <c r="P311" i="1"/>
  <c r="AG311" i="1" s="1"/>
  <c r="U305" i="1"/>
  <c r="T305" i="1"/>
  <c r="P303" i="1"/>
  <c r="AG303" i="1" s="1"/>
  <c r="U297" i="1"/>
  <c r="T297" i="1"/>
  <c r="P295" i="1"/>
  <c r="AG291" i="1"/>
  <c r="P291" i="1"/>
  <c r="P290" i="1"/>
  <c r="AG290" i="1"/>
  <c r="P285" i="1"/>
  <c r="AG285" i="1" s="1"/>
  <c r="P274" i="1"/>
  <c r="AG274" i="1" s="1"/>
  <c r="AG310" i="1"/>
  <c r="AG306" i="1"/>
  <c r="AG302" i="1"/>
  <c r="AG298" i="1"/>
  <c r="AG294" i="1"/>
  <c r="P283" i="1"/>
  <c r="U279" i="1"/>
  <c r="T276" i="1"/>
  <c r="T272" i="1"/>
  <c r="T259" i="1"/>
  <c r="U259" i="1"/>
  <c r="P256" i="1"/>
  <c r="AG256" i="1" s="1"/>
  <c r="T289" i="1"/>
  <c r="P282" i="1"/>
  <c r="AG282" i="1"/>
  <c r="T279" i="1"/>
  <c r="AG277" i="1"/>
  <c r="U277" i="1"/>
  <c r="T277" i="1"/>
  <c r="U273" i="1"/>
  <c r="T273" i="1"/>
  <c r="T263" i="1"/>
  <c r="U263" i="1"/>
  <c r="P260" i="1"/>
  <c r="AG254" i="1"/>
  <c r="T243" i="1"/>
  <c r="U243" i="1"/>
  <c r="P286" i="1"/>
  <c r="AG286" i="1" s="1"/>
  <c r="U281" i="1"/>
  <c r="T281" i="1"/>
  <c r="T267" i="1"/>
  <c r="U267" i="1"/>
  <c r="AG264" i="1"/>
  <c r="P264" i="1"/>
  <c r="T290" i="1"/>
  <c r="P289" i="1"/>
  <c r="AG289" i="1" s="1"/>
  <c r="U285" i="1"/>
  <c r="T285" i="1"/>
  <c r="U284" i="1"/>
  <c r="P281" i="1"/>
  <c r="P279" i="1"/>
  <c r="P275" i="1"/>
  <c r="AG275" i="1" s="1"/>
  <c r="P271" i="1"/>
  <c r="AG271" i="1" s="1"/>
  <c r="P268" i="1"/>
  <c r="AG268" i="1" s="1"/>
  <c r="T255" i="1"/>
  <c r="U255" i="1"/>
  <c r="P253" i="1"/>
  <c r="AG253" i="1" s="1"/>
  <c r="AG270" i="1"/>
  <c r="P270" i="1"/>
  <c r="P266" i="1"/>
  <c r="P262" i="1"/>
  <c r="P258" i="1"/>
  <c r="Q252" i="1"/>
  <c r="T247" i="1"/>
  <c r="U247" i="1"/>
  <c r="U246" i="1"/>
  <c r="P245" i="1"/>
  <c r="Q244" i="1"/>
  <c r="T239" i="1"/>
  <c r="U239" i="1"/>
  <c r="T235" i="1"/>
  <c r="U235" i="1"/>
  <c r="P207" i="1"/>
  <c r="AG207" i="1"/>
  <c r="T197" i="1"/>
  <c r="U197" i="1"/>
  <c r="P250" i="1"/>
  <c r="U245" i="1"/>
  <c r="P242" i="1"/>
  <c r="P241" i="1"/>
  <c r="AG241" i="1" s="1"/>
  <c r="P238" i="1"/>
  <c r="P237" i="1"/>
  <c r="P230" i="1"/>
  <c r="AG230" i="1" s="1"/>
  <c r="T229" i="1"/>
  <c r="U229" i="1"/>
  <c r="P219" i="1"/>
  <c r="AG219" i="1" s="1"/>
  <c r="T217" i="1"/>
  <c r="U217" i="1"/>
  <c r="T251" i="1"/>
  <c r="U251" i="1"/>
  <c r="P249" i="1"/>
  <c r="AG249" i="1" s="1"/>
  <c r="AG248" i="1"/>
  <c r="AG240" i="1"/>
  <c r="P240" i="1"/>
  <c r="P236" i="1"/>
  <c r="AG232" i="1"/>
  <c r="P232" i="1"/>
  <c r="P218" i="1"/>
  <c r="AG218" i="1" s="1"/>
  <c r="P214" i="1"/>
  <c r="T213" i="1"/>
  <c r="U213" i="1"/>
  <c r="P203" i="1"/>
  <c r="AG203" i="1"/>
  <c r="T201" i="1"/>
  <c r="U201" i="1"/>
  <c r="P198" i="1"/>
  <c r="AG198" i="1" s="1"/>
  <c r="P195" i="1"/>
  <c r="AG269" i="1"/>
  <c r="T268" i="1"/>
  <c r="AG265" i="1"/>
  <c r="T264" i="1"/>
  <c r="AG263" i="1"/>
  <c r="AG261" i="1"/>
  <c r="T260" i="1"/>
  <c r="AG259" i="1"/>
  <c r="T256" i="1"/>
  <c r="AG255" i="1"/>
  <c r="AG250" i="1"/>
  <c r="U249" i="1"/>
  <c r="P247" i="1"/>
  <c r="T245" i="1"/>
  <c r="P223" i="1"/>
  <c r="P202" i="1"/>
  <c r="AG233" i="1"/>
  <c r="T231" i="1"/>
  <c r="AG228" i="1"/>
  <c r="P227" i="1"/>
  <c r="AG227" i="1" s="1"/>
  <c r="P222" i="1"/>
  <c r="AG222" i="1" s="1"/>
  <c r="U221" i="1"/>
  <c r="T215" i="1"/>
  <c r="AG212" i="1"/>
  <c r="P211" i="1"/>
  <c r="AG211" i="1" s="1"/>
  <c r="P206" i="1"/>
  <c r="U205" i="1"/>
  <c r="T199" i="1"/>
  <c r="T196" i="1"/>
  <c r="T193" i="1"/>
  <c r="U193" i="1"/>
  <c r="AG192" i="1"/>
  <c r="P192" i="1"/>
  <c r="T189" i="1"/>
  <c r="U189" i="1"/>
  <c r="P188" i="1"/>
  <c r="T185" i="1"/>
  <c r="U185" i="1"/>
  <c r="P161" i="1"/>
  <c r="U241" i="1"/>
  <c r="U237" i="1"/>
  <c r="P234" i="1"/>
  <c r="AG234" i="1" s="1"/>
  <c r="U233" i="1"/>
  <c r="U228" i="1"/>
  <c r="T227" i="1"/>
  <c r="AG224" i="1"/>
  <c r="U212" i="1"/>
  <c r="T211" i="1"/>
  <c r="P196" i="1"/>
  <c r="AG196" i="1" s="1"/>
  <c r="P193" i="1"/>
  <c r="AG193" i="1" s="1"/>
  <c r="AG189" i="1"/>
  <c r="P189" i="1"/>
  <c r="P185" i="1"/>
  <c r="AG185" i="1" s="1"/>
  <c r="T241" i="1"/>
  <c r="T237" i="1"/>
  <c r="T233" i="1"/>
  <c r="U231" i="1"/>
  <c r="U224" i="1"/>
  <c r="T223" i="1"/>
  <c r="AG220" i="1"/>
  <c r="U215" i="1"/>
  <c r="U208" i="1"/>
  <c r="T207" i="1"/>
  <c r="AG204" i="1"/>
  <c r="U199" i="1"/>
  <c r="P194" i="1"/>
  <c r="AG194" i="1" s="1"/>
  <c r="T192" i="1"/>
  <c r="P190" i="1"/>
  <c r="AG190" i="1" s="1"/>
  <c r="T188" i="1"/>
  <c r="AG186" i="1"/>
  <c r="P186" i="1"/>
  <c r="P182" i="1"/>
  <c r="AG182" i="1" s="1"/>
  <c r="P165" i="1"/>
  <c r="P231" i="1"/>
  <c r="AG231" i="1" s="1"/>
  <c r="P226" i="1"/>
  <c r="T219" i="1"/>
  <c r="AG216" i="1"/>
  <c r="P215" i="1"/>
  <c r="AG215" i="1" s="1"/>
  <c r="P210" i="1"/>
  <c r="AG210" i="1" s="1"/>
  <c r="T203" i="1"/>
  <c r="AG200" i="1"/>
  <c r="P199" i="1"/>
  <c r="AG199" i="1" s="1"/>
  <c r="P191" i="1"/>
  <c r="AG191" i="1"/>
  <c r="P187" i="1"/>
  <c r="AG187" i="1" s="1"/>
  <c r="P184" i="1"/>
  <c r="AG184" i="1" s="1"/>
  <c r="T195" i="1"/>
  <c r="U194" i="1"/>
  <c r="T191" i="1"/>
  <c r="U186" i="1"/>
  <c r="T183" i="1"/>
  <c r="U178" i="1"/>
  <c r="T175" i="1"/>
  <c r="U170" i="1"/>
  <c r="T167" i="1"/>
  <c r="P155" i="1"/>
  <c r="AG155" i="1" s="1"/>
  <c r="P153" i="1"/>
  <c r="AG153" i="1" s="1"/>
  <c r="P126" i="1"/>
  <c r="P119" i="1"/>
  <c r="AG119" i="1" s="1"/>
  <c r="T106" i="1"/>
  <c r="U106" i="1"/>
  <c r="T96" i="1"/>
  <c r="U96" i="1"/>
  <c r="AG82" i="1"/>
  <c r="P82" i="1"/>
  <c r="T65" i="1"/>
  <c r="U65" i="1"/>
  <c r="P183" i="1"/>
  <c r="T181" i="1"/>
  <c r="U181" i="1"/>
  <c r="AG180" i="1"/>
  <c r="P178" i="1"/>
  <c r="AG178" i="1" s="1"/>
  <c r="P175" i="1"/>
  <c r="T173" i="1"/>
  <c r="U173" i="1"/>
  <c r="AG172" i="1"/>
  <c r="P170" i="1"/>
  <c r="AG170" i="1" s="1"/>
  <c r="P167" i="1"/>
  <c r="T165" i="1"/>
  <c r="U165" i="1"/>
  <c r="AG164" i="1"/>
  <c r="T163" i="1"/>
  <c r="U163" i="1"/>
  <c r="U162" i="1"/>
  <c r="T161" i="1"/>
  <c r="U161" i="1"/>
  <c r="P158" i="1"/>
  <c r="AG140" i="1"/>
  <c r="P140" i="1"/>
  <c r="T139" i="1"/>
  <c r="U139" i="1"/>
  <c r="T123" i="1"/>
  <c r="U123" i="1"/>
  <c r="P114" i="1"/>
  <c r="AG114" i="1"/>
  <c r="T92" i="1"/>
  <c r="U92" i="1"/>
  <c r="U195" i="1"/>
  <c r="U190" i="1"/>
  <c r="T187" i="1"/>
  <c r="AG183" i="1"/>
  <c r="U182" i="1"/>
  <c r="P181" i="1"/>
  <c r="AG181" i="1" s="1"/>
  <c r="T179" i="1"/>
  <c r="AG175" i="1"/>
  <c r="U174" i="1"/>
  <c r="P173" i="1"/>
  <c r="T171" i="1"/>
  <c r="U166" i="1"/>
  <c r="P163" i="1"/>
  <c r="AG163" i="1" s="1"/>
  <c r="AG162" i="1"/>
  <c r="P162" i="1"/>
  <c r="T160" i="1"/>
  <c r="T157" i="1"/>
  <c r="U157" i="1"/>
  <c r="P154" i="1"/>
  <c r="T151" i="1"/>
  <c r="U151" i="1"/>
  <c r="T147" i="1"/>
  <c r="U147" i="1"/>
  <c r="U145" i="1"/>
  <c r="T145" i="1"/>
  <c r="T143" i="1"/>
  <c r="U143" i="1"/>
  <c r="T140" i="1"/>
  <c r="T120" i="1"/>
  <c r="U120" i="1"/>
  <c r="AG177" i="1"/>
  <c r="T177" i="1"/>
  <c r="U177" i="1"/>
  <c r="AG176" i="1"/>
  <c r="P174" i="1"/>
  <c r="AG174" i="1" s="1"/>
  <c r="P171" i="1"/>
  <c r="AG169" i="1"/>
  <c r="T169" i="1"/>
  <c r="U169" i="1"/>
  <c r="AG168" i="1"/>
  <c r="AG166" i="1"/>
  <c r="P166" i="1"/>
  <c r="P159" i="1"/>
  <c r="AG159" i="1"/>
  <c r="P157" i="1"/>
  <c r="AG157" i="1" s="1"/>
  <c r="T156" i="1"/>
  <c r="T153" i="1"/>
  <c r="U153" i="1"/>
  <c r="P152" i="1"/>
  <c r="T148" i="1"/>
  <c r="P145" i="1"/>
  <c r="U140" i="1"/>
  <c r="P137" i="1"/>
  <c r="P130" i="1"/>
  <c r="P93" i="1"/>
  <c r="AG93" i="1" s="1"/>
  <c r="P91" i="1"/>
  <c r="P160" i="1"/>
  <c r="AG160" i="1" s="1"/>
  <c r="U159" i="1"/>
  <c r="P156" i="1"/>
  <c r="AG156" i="1" s="1"/>
  <c r="U155" i="1"/>
  <c r="P150" i="1"/>
  <c r="AG150" i="1"/>
  <c r="AG148" i="1"/>
  <c r="P148" i="1"/>
  <c r="P142" i="1"/>
  <c r="AG142" i="1"/>
  <c r="P135" i="1"/>
  <c r="AG135" i="1" s="1"/>
  <c r="P131" i="1"/>
  <c r="AG131" i="1" s="1"/>
  <c r="AG120" i="1"/>
  <c r="P120" i="1"/>
  <c r="P115" i="1"/>
  <c r="AG115" i="1" s="1"/>
  <c r="T110" i="1"/>
  <c r="U110" i="1"/>
  <c r="T104" i="1"/>
  <c r="U104" i="1"/>
  <c r="P102" i="1"/>
  <c r="AG102" i="1" s="1"/>
  <c r="P101" i="1"/>
  <c r="T95" i="1"/>
  <c r="AG92" i="1"/>
  <c r="P90" i="1"/>
  <c r="P65" i="1"/>
  <c r="AG65" i="1" s="1"/>
  <c r="T159" i="1"/>
  <c r="T155" i="1"/>
  <c r="T152" i="1"/>
  <c r="AG149" i="1"/>
  <c r="U149" i="1"/>
  <c r="T149" i="1"/>
  <c r="T144" i="1"/>
  <c r="AG141" i="1"/>
  <c r="U141" i="1"/>
  <c r="T141" i="1"/>
  <c r="AG128" i="1"/>
  <c r="P122" i="1"/>
  <c r="AG122" i="1" s="1"/>
  <c r="AG112" i="1"/>
  <c r="U109" i="1"/>
  <c r="T109" i="1"/>
  <c r="P107" i="1"/>
  <c r="U95" i="1"/>
  <c r="T90" i="1"/>
  <c r="U90" i="1"/>
  <c r="U158" i="1"/>
  <c r="U154" i="1"/>
  <c r="Q146" i="1"/>
  <c r="P144" i="1"/>
  <c r="Q138" i="1"/>
  <c r="AG136" i="1"/>
  <c r="T136" i="1"/>
  <c r="U136" i="1"/>
  <c r="P134" i="1"/>
  <c r="AG134" i="1" s="1"/>
  <c r="AG132" i="1"/>
  <c r="T132" i="1"/>
  <c r="U132" i="1"/>
  <c r="AG125" i="1"/>
  <c r="P124" i="1"/>
  <c r="P121" i="1"/>
  <c r="AG121" i="1" s="1"/>
  <c r="T119" i="1"/>
  <c r="U119" i="1"/>
  <c r="P118" i="1"/>
  <c r="AG116" i="1"/>
  <c r="T116" i="1"/>
  <c r="U116" i="1"/>
  <c r="T108" i="1"/>
  <c r="U108" i="1"/>
  <c r="AG103" i="1"/>
  <c r="U97" i="1"/>
  <c r="AG90" i="1"/>
  <c r="T82" i="1"/>
  <c r="U82" i="1"/>
  <c r="U137" i="1"/>
  <c r="T137" i="1"/>
  <c r="AG129" i="1"/>
  <c r="T124" i="1"/>
  <c r="U124" i="1"/>
  <c r="P123" i="1"/>
  <c r="AG123" i="1" s="1"/>
  <c r="AG113" i="1"/>
  <c r="P110" i="1"/>
  <c r="P105" i="1"/>
  <c r="P98" i="1"/>
  <c r="AG98" i="1" s="1"/>
  <c r="P97" i="1"/>
  <c r="T94" i="1"/>
  <c r="U94" i="1"/>
  <c r="T88" i="1"/>
  <c r="U88" i="1"/>
  <c r="T81" i="1"/>
  <c r="U81" i="1"/>
  <c r="T77" i="1"/>
  <c r="U77" i="1"/>
  <c r="AG133" i="1"/>
  <c r="T128" i="1"/>
  <c r="U128" i="1"/>
  <c r="P127" i="1"/>
  <c r="AG117" i="1"/>
  <c r="T112" i="1"/>
  <c r="U112" i="1"/>
  <c r="Q109" i="1"/>
  <c r="P106" i="1"/>
  <c r="U99" i="1"/>
  <c r="P94" i="1"/>
  <c r="T93" i="1"/>
  <c r="Q89" i="1"/>
  <c r="AG87" i="1"/>
  <c r="P86" i="1"/>
  <c r="AG86" i="1" s="1"/>
  <c r="P84" i="1"/>
  <c r="P83" i="1"/>
  <c r="AG83" i="1" s="1"/>
  <c r="U80" i="1"/>
  <c r="T73" i="1"/>
  <c r="U73" i="1"/>
  <c r="P72" i="1"/>
  <c r="AG72" i="1" s="1"/>
  <c r="T133" i="1"/>
  <c r="T129" i="1"/>
  <c r="T125" i="1"/>
  <c r="T121" i="1"/>
  <c r="T117" i="1"/>
  <c r="T113" i="1"/>
  <c r="U103" i="1"/>
  <c r="T102" i="1"/>
  <c r="AG99" i="1"/>
  <c r="T86" i="1"/>
  <c r="U84" i="1"/>
  <c r="P81" i="1"/>
  <c r="AG81" i="1" s="1"/>
  <c r="P77" i="1"/>
  <c r="AG77" i="1" s="1"/>
  <c r="U66" i="1"/>
  <c r="T98" i="1"/>
  <c r="AG95" i="1"/>
  <c r="T85" i="1"/>
  <c r="P80" i="1"/>
  <c r="U78" i="1"/>
  <c r="U70" i="1"/>
  <c r="P68" i="1"/>
  <c r="AG68" i="1" s="1"/>
  <c r="T83" i="1"/>
  <c r="P76" i="1"/>
  <c r="AG76" i="1" s="1"/>
  <c r="U74" i="1"/>
  <c r="P73" i="1"/>
  <c r="T69" i="1"/>
  <c r="U69" i="1"/>
  <c r="U76" i="1"/>
  <c r="U72" i="1"/>
  <c r="U68" i="1"/>
  <c r="AG78" i="1"/>
  <c r="AG66" i="1"/>
  <c r="Q62" i="1"/>
  <c r="T63" i="1"/>
  <c r="U63" i="1"/>
  <c r="Q484" i="1"/>
  <c r="P484" i="1" s="1"/>
  <c r="AG484" i="1" s="1"/>
  <c r="U484" i="1"/>
  <c r="Q485" i="1"/>
  <c r="P485" i="1" s="1"/>
  <c r="Q483" i="1"/>
  <c r="P483" i="1" s="1"/>
  <c r="AG483" i="1" s="1"/>
  <c r="U485" i="1"/>
  <c r="T485" i="1"/>
  <c r="T483" i="1"/>
  <c r="U483" i="1"/>
  <c r="AG64" i="1"/>
  <c r="T486" i="1"/>
  <c r="T64" i="1"/>
  <c r="P62" i="1"/>
  <c r="T62" i="1"/>
  <c r="U62" i="1"/>
  <c r="AG61" i="1"/>
  <c r="P63" i="1"/>
  <c r="AG63" i="1" s="1"/>
  <c r="T61" i="1"/>
  <c r="U61" i="1"/>
  <c r="P60" i="1"/>
  <c r="AG60" i="1" s="1"/>
  <c r="U54" i="1"/>
  <c r="T54" i="1"/>
  <c r="P58" i="1"/>
  <c r="AG58" i="1" s="1"/>
  <c r="AG57" i="1"/>
  <c r="T55" i="1"/>
  <c r="U55" i="1"/>
  <c r="P52" i="1"/>
  <c r="AG52" i="1" s="1"/>
  <c r="T58" i="1"/>
  <c r="U58" i="1"/>
  <c r="U50" i="1"/>
  <c r="T50" i="1"/>
  <c r="U56" i="1"/>
  <c r="T56" i="1"/>
  <c r="T51" i="1"/>
  <c r="U51" i="1"/>
  <c r="U60" i="1"/>
  <c r="T60" i="1"/>
  <c r="P49" i="1"/>
  <c r="P47" i="1"/>
  <c r="AG47" i="1" s="1"/>
  <c r="T32" i="1"/>
  <c r="U32" i="1"/>
  <c r="T49" i="1"/>
  <c r="P59" i="1"/>
  <c r="T57" i="1"/>
  <c r="AG55" i="1"/>
  <c r="AG53" i="1"/>
  <c r="T52" i="1"/>
  <c r="AG51" i="1"/>
  <c r="T43" i="1"/>
  <c r="U43" i="1"/>
  <c r="P35" i="1"/>
  <c r="AG35" i="1" s="1"/>
  <c r="T34" i="1"/>
  <c r="U34" i="1"/>
  <c r="T33" i="1"/>
  <c r="P39" i="1"/>
  <c r="AG39" i="1" s="1"/>
  <c r="AG59" i="1"/>
  <c r="P54" i="1"/>
  <c r="AG54" i="1" s="1"/>
  <c r="P50" i="1"/>
  <c r="U49" i="1"/>
  <c r="T48" i="1"/>
  <c r="T45" i="1"/>
  <c r="U45" i="1"/>
  <c r="P43" i="1"/>
  <c r="AG43" i="1" s="1"/>
  <c r="P42" i="1"/>
  <c r="T41" i="1"/>
  <c r="U41" i="1"/>
  <c r="P34" i="1"/>
  <c r="AG34" i="1" s="1"/>
  <c r="P46" i="1"/>
  <c r="P38" i="1"/>
  <c r="AG38" i="1" s="1"/>
  <c r="AG50" i="1"/>
  <c r="U47" i="1"/>
  <c r="T37" i="1"/>
  <c r="U37" i="1"/>
  <c r="T38" i="1"/>
  <c r="U38" i="1"/>
  <c r="P32" i="1"/>
  <c r="P36" i="1"/>
  <c r="P45" i="1"/>
  <c r="AG45" i="1" s="1"/>
  <c r="P40" i="1"/>
  <c r="U36" i="1"/>
  <c r="AG30" i="1"/>
  <c r="T27" i="1"/>
  <c r="P29" i="1"/>
  <c r="T31" i="1"/>
  <c r="U31" i="1"/>
  <c r="T29" i="1"/>
  <c r="P31" i="1"/>
  <c r="AG31" i="1" s="1"/>
  <c r="P27" i="1"/>
  <c r="AG27" i="1" s="1"/>
  <c r="AG26" i="1"/>
  <c r="T30" i="1"/>
  <c r="P28" i="1"/>
  <c r="AG28" i="1" s="1"/>
  <c r="T26" i="1"/>
  <c r="P25" i="1"/>
  <c r="T25" i="1"/>
  <c r="T24" i="1"/>
  <c r="AG24" i="1"/>
  <c r="P23" i="1"/>
  <c r="AG23" i="1" s="1"/>
  <c r="N22" i="1"/>
  <c r="Q22" i="1" s="1"/>
  <c r="M22" i="1"/>
  <c r="L22" i="1"/>
  <c r="N21" i="1"/>
  <c r="M21" i="1"/>
  <c r="L21" i="1"/>
  <c r="O22" i="1"/>
  <c r="U22" i="1" s="1"/>
  <c r="T22" i="1"/>
  <c r="O21" i="1"/>
  <c r="L3" i="1"/>
  <c r="M3" i="1" s="1"/>
  <c r="N3" i="1" s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9" i="2"/>
  <c r="T144" i="2"/>
  <c r="T143" i="2"/>
  <c r="S144" i="2"/>
  <c r="S143" i="2"/>
  <c r="G3" i="1"/>
  <c r="F3" i="1"/>
  <c r="E3" i="1"/>
  <c r="D3" i="1"/>
  <c r="G2" i="1"/>
  <c r="F2" i="1"/>
  <c r="E2" i="1"/>
  <c r="D2" i="1"/>
  <c r="O5" i="2"/>
  <c r="N5" i="2"/>
  <c r="B2" i="2"/>
  <c r="B1" i="2"/>
  <c r="F5" i="2"/>
  <c r="D5" i="2"/>
  <c r="K7" i="1" l="1"/>
  <c r="P208" i="1"/>
  <c r="AG208" i="1" s="1"/>
  <c r="Q21" i="1"/>
  <c r="P21" i="1" s="1"/>
  <c r="AG21" i="1" s="1"/>
  <c r="P257" i="1"/>
  <c r="P267" i="1"/>
  <c r="AG267" i="1" s="1"/>
  <c r="V84" i="1"/>
  <c r="V223" i="1"/>
  <c r="V66" i="1"/>
  <c r="AG84" i="1"/>
  <c r="V273" i="1"/>
  <c r="AG126" i="1"/>
  <c r="T21" i="1"/>
  <c r="U21" i="1"/>
  <c r="AG130" i="1"/>
  <c r="AG48" i="1"/>
  <c r="P48" i="1"/>
  <c r="AG70" i="1"/>
  <c r="P70" i="1"/>
  <c r="P143" i="1"/>
  <c r="AG143" i="1" s="1"/>
  <c r="P151" i="1"/>
  <c r="AG151" i="1" s="1"/>
  <c r="AG89" i="1"/>
  <c r="P89" i="1"/>
  <c r="AG127" i="1"/>
  <c r="P138" i="1"/>
  <c r="AG137" i="1"/>
  <c r="AG145" i="1"/>
  <c r="AG154" i="1"/>
  <c r="AG158" i="1"/>
  <c r="AG171" i="1"/>
  <c r="AG226" i="1"/>
  <c r="AG165" i="1"/>
  <c r="AG161" i="1"/>
  <c r="AG223" i="1"/>
  <c r="AG246" i="1"/>
  <c r="AG247" i="1"/>
  <c r="AG195" i="1"/>
  <c r="AG236" i="1"/>
  <c r="P252" i="1"/>
  <c r="AG252" i="1" s="1"/>
  <c r="AG266" i="1"/>
  <c r="AG283" i="1"/>
  <c r="AG295" i="1"/>
  <c r="AG299" i="1"/>
  <c r="AG106" i="1"/>
  <c r="AG124" i="1"/>
  <c r="P146" i="1"/>
  <c r="AG146" i="1" s="1"/>
  <c r="AG101" i="1"/>
  <c r="AG173" i="1"/>
  <c r="AG245" i="1"/>
  <c r="AG279" i="1"/>
  <c r="AG281" i="1"/>
  <c r="AG260" i="1"/>
  <c r="AG307" i="1"/>
  <c r="AG73" i="1"/>
  <c r="AG69" i="1"/>
  <c r="AG80" i="1"/>
  <c r="AG94" i="1"/>
  <c r="P109" i="1"/>
  <c r="AG97" i="1"/>
  <c r="AG105" i="1"/>
  <c r="AG118" i="1"/>
  <c r="AG107" i="1"/>
  <c r="AG91" i="1"/>
  <c r="AG152" i="1"/>
  <c r="AG167" i="1"/>
  <c r="AG188" i="1"/>
  <c r="AG206" i="1"/>
  <c r="AG202" i="1"/>
  <c r="AG214" i="1"/>
  <c r="AG237" i="1"/>
  <c r="AG242" i="1"/>
  <c r="AG258" i="1"/>
  <c r="AG110" i="1"/>
  <c r="AG144" i="1"/>
  <c r="AG238" i="1"/>
  <c r="P244" i="1"/>
  <c r="AG262" i="1"/>
  <c r="AG287" i="1"/>
  <c r="AG485" i="1"/>
  <c r="V484" i="1"/>
  <c r="X484" i="1" s="1"/>
  <c r="V483" i="1"/>
  <c r="W483" i="1" s="1"/>
  <c r="V486" i="1"/>
  <c r="AG62" i="1"/>
  <c r="AG42" i="1"/>
  <c r="AG49" i="1"/>
  <c r="AG40" i="1"/>
  <c r="AG32" i="1"/>
  <c r="AG46" i="1"/>
  <c r="AG56" i="1"/>
  <c r="AG36" i="1"/>
  <c r="V24" i="1"/>
  <c r="V31" i="1"/>
  <c r="AG29" i="1"/>
  <c r="AG25" i="1"/>
  <c r="V310" i="1"/>
  <c r="V22" i="1"/>
  <c r="O3" i="1"/>
  <c r="P22" i="1"/>
  <c r="V21" i="1"/>
  <c r="C8" i="1"/>
  <c r="B12" i="1"/>
  <c r="B13" i="1"/>
  <c r="B14" i="1"/>
  <c r="B8" i="1"/>
  <c r="B11" i="1"/>
  <c r="V169" i="1" l="1"/>
  <c r="V312" i="1"/>
  <c r="V165" i="1"/>
  <c r="V26" i="1"/>
  <c r="V96" i="1"/>
  <c r="V83" i="1"/>
  <c r="V125" i="1"/>
  <c r="V134" i="1"/>
  <c r="V94" i="1"/>
  <c r="V98" i="1"/>
  <c r="V114" i="1"/>
  <c r="V78" i="1"/>
  <c r="V131" i="1"/>
  <c r="V95" i="1"/>
  <c r="V132" i="1"/>
  <c r="V80" i="1"/>
  <c r="V85" i="1"/>
  <c r="V92" i="1"/>
  <c r="V107" i="1"/>
  <c r="V122" i="1"/>
  <c r="V123" i="1"/>
  <c r="V71" i="1"/>
  <c r="V99" i="1"/>
  <c r="V67" i="1"/>
  <c r="V133" i="1"/>
  <c r="V126" i="1"/>
  <c r="V119" i="1"/>
  <c r="V112" i="1"/>
  <c r="V130" i="1"/>
  <c r="V69" i="1"/>
  <c r="V103" i="1"/>
  <c r="V116" i="1"/>
  <c r="V101" i="1"/>
  <c r="V72" i="1"/>
  <c r="V74" i="1"/>
  <c r="V127" i="1"/>
  <c r="V120" i="1"/>
  <c r="V75" i="1"/>
  <c r="V89" i="1"/>
  <c r="V105" i="1"/>
  <c r="V93" i="1"/>
  <c r="V91" i="1"/>
  <c r="V109" i="1"/>
  <c r="V97" i="1"/>
  <c r="V102" i="1"/>
  <c r="V118" i="1"/>
  <c r="V88" i="1"/>
  <c r="V76" i="1"/>
  <c r="V100" i="1"/>
  <c r="V111" i="1"/>
  <c r="V106" i="1"/>
  <c r="V124" i="1"/>
  <c r="V86" i="1"/>
  <c r="V70" i="1"/>
  <c r="V104" i="1"/>
  <c r="V108" i="1"/>
  <c r="V128" i="1"/>
  <c r="V113" i="1"/>
  <c r="V82" i="1"/>
  <c r="V77" i="1"/>
  <c r="V87" i="1"/>
  <c r="V65" i="1"/>
  <c r="V81" i="1"/>
  <c r="V121" i="1"/>
  <c r="V79" i="1"/>
  <c r="V90" i="1"/>
  <c r="V110" i="1"/>
  <c r="V247" i="1"/>
  <c r="V212" i="1"/>
  <c r="V139" i="1"/>
  <c r="V280" i="1"/>
  <c r="V117" i="1"/>
  <c r="V30" i="1"/>
  <c r="V311" i="1"/>
  <c r="V160" i="1"/>
  <c r="V68" i="1"/>
  <c r="V220" i="1"/>
  <c r="V170" i="1"/>
  <c r="V129" i="1"/>
  <c r="V25" i="1"/>
  <c r="V181" i="1"/>
  <c r="V155" i="1"/>
  <c r="V259" i="1"/>
  <c r="V229" i="1"/>
  <c r="V215" i="1"/>
  <c r="V295" i="1"/>
  <c r="V254" i="1"/>
  <c r="V144" i="1"/>
  <c r="V270" i="1"/>
  <c r="V246" i="1"/>
  <c r="V308" i="1"/>
  <c r="V239" i="1"/>
  <c r="V217" i="1"/>
  <c r="V251" i="1"/>
  <c r="V178" i="1"/>
  <c r="V306" i="1"/>
  <c r="V177" i="1"/>
  <c r="V135" i="1"/>
  <c r="V143" i="1"/>
  <c r="V214" i="1"/>
  <c r="V240" i="1"/>
  <c r="V230" i="1"/>
  <c r="V209" i="1"/>
  <c r="V238" i="1"/>
  <c r="V264" i="1"/>
  <c r="V269" i="1"/>
  <c r="V268" i="1"/>
  <c r="V159" i="1"/>
  <c r="V298" i="1"/>
  <c r="V241" i="1"/>
  <c r="V297" i="1"/>
  <c r="V185" i="1"/>
  <c r="V219" i="1"/>
  <c r="V167" i="1"/>
  <c r="V172" i="1"/>
  <c r="V154" i="1"/>
  <c r="V277" i="1"/>
  <c r="V168" i="1"/>
  <c r="V150" i="1"/>
  <c r="V271" i="1"/>
  <c r="V272" i="1"/>
  <c r="V267" i="1"/>
  <c r="V198" i="1"/>
  <c r="V171" i="1"/>
  <c r="V149" i="1"/>
  <c r="V265" i="1"/>
  <c r="V142" i="1"/>
  <c r="V200" i="1"/>
  <c r="V296" i="1"/>
  <c r="V249" i="1"/>
  <c r="V194" i="1"/>
  <c r="V190" i="1"/>
  <c r="V145" i="1"/>
  <c r="V231" i="1"/>
  <c r="V138" i="1"/>
  <c r="V291" i="1"/>
  <c r="V187" i="1"/>
  <c r="V292" i="1"/>
  <c r="V195" i="1"/>
  <c r="V161" i="1"/>
  <c r="V151" i="1"/>
  <c r="V218" i="1"/>
  <c r="V244" i="1"/>
  <c r="V248" i="1"/>
  <c r="V205" i="1"/>
  <c r="V252" i="1"/>
  <c r="V266" i="1"/>
  <c r="V302" i="1"/>
  <c r="V303" i="1"/>
  <c r="V173" i="1"/>
  <c r="V224" i="1"/>
  <c r="V294" i="1"/>
  <c r="V289" i="1"/>
  <c r="V210" i="1"/>
  <c r="V183" i="1"/>
  <c r="V163" i="1"/>
  <c r="V166" i="1"/>
  <c r="V284" i="1"/>
  <c r="V221" i="1"/>
  <c r="V299" i="1"/>
  <c r="V237" i="1"/>
  <c r="V146" i="1"/>
  <c r="V300" i="1"/>
  <c r="V213" i="1"/>
  <c r="V203" i="1"/>
  <c r="V164" i="1"/>
  <c r="V136" i="1"/>
  <c r="V258" i="1"/>
  <c r="V282" i="1"/>
  <c r="V233" i="1"/>
  <c r="V255" i="1"/>
  <c r="V199" i="1"/>
  <c r="V186" i="1"/>
  <c r="V179" i="1"/>
  <c r="V140" i="1"/>
  <c r="V152" i="1"/>
  <c r="V191" i="1"/>
  <c r="V197" i="1"/>
  <c r="V208" i="1"/>
  <c r="V283" i="1"/>
  <c r="V184" i="1"/>
  <c r="V281" i="1"/>
  <c r="V245" i="1"/>
  <c r="V262" i="1"/>
  <c r="V202" i="1"/>
  <c r="V232" i="1"/>
  <c r="V256" i="1"/>
  <c r="V285" i="1"/>
  <c r="V242" i="1"/>
  <c r="V307" i="1"/>
  <c r="V228" i="1"/>
  <c r="V286" i="1"/>
  <c r="V204" i="1"/>
  <c r="V293" i="1"/>
  <c r="V304" i="1"/>
  <c r="V206" i="1"/>
  <c r="V176" i="1"/>
  <c r="V162" i="1"/>
  <c r="V148" i="1"/>
  <c r="V216" i="1"/>
  <c r="V278" i="1"/>
  <c r="V279" i="1"/>
  <c r="V287" i="1"/>
  <c r="V309" i="1"/>
  <c r="V263" i="1"/>
  <c r="V226" i="1"/>
  <c r="V175" i="1"/>
  <c r="V157" i="1"/>
  <c r="V196" i="1"/>
  <c r="V276" i="1"/>
  <c r="V235" i="1"/>
  <c r="V211" i="1"/>
  <c r="V174" i="1"/>
  <c r="V156" i="1"/>
  <c r="V141" i="1"/>
  <c r="V188" i="1"/>
  <c r="V288" i="1"/>
  <c r="V253" i="1"/>
  <c r="V147" i="1"/>
  <c r="V222" i="1"/>
  <c r="V260" i="1"/>
  <c r="V225" i="1"/>
  <c r="V274" i="1"/>
  <c r="V275" i="1"/>
  <c r="V192" i="1"/>
  <c r="V137" i="1"/>
  <c r="V243" i="1"/>
  <c r="V227" i="1"/>
  <c r="V236" i="1"/>
  <c r="V234" i="1"/>
  <c r="V189" i="1"/>
  <c r="V158" i="1"/>
  <c r="V261" i="1"/>
  <c r="V301" i="1"/>
  <c r="V153" i="1"/>
  <c r="V257" i="1"/>
  <c r="V207" i="1"/>
  <c r="V193" i="1"/>
  <c r="V182" i="1"/>
  <c r="V27" i="1"/>
  <c r="V29" i="1"/>
  <c r="AG244" i="1"/>
  <c r="AG138" i="1"/>
  <c r="V115" i="1"/>
  <c r="V73" i="1"/>
  <c r="V201" i="1"/>
  <c r="V180" i="1"/>
  <c r="V290" i="1"/>
  <c r="V305" i="1"/>
  <c r="V250" i="1"/>
  <c r="AG257" i="1"/>
  <c r="AB312" i="1"/>
  <c r="AA312" i="1"/>
  <c r="AG109" i="1"/>
  <c r="V28" i="1"/>
  <c r="W484" i="1"/>
  <c r="AB484" i="1" s="1"/>
  <c r="Z483" i="1"/>
  <c r="Z484" i="1"/>
  <c r="Y483" i="1"/>
  <c r="Y484" i="1"/>
  <c r="X483" i="1"/>
  <c r="V53" i="1"/>
  <c r="V49" i="1"/>
  <c r="V55" i="1"/>
  <c r="V48" i="1"/>
  <c r="V36" i="1"/>
  <c r="V56" i="1"/>
  <c r="V45" i="1"/>
  <c r="V39" i="1"/>
  <c r="V34" i="1"/>
  <c r="X486" i="1"/>
  <c r="Z486" i="1"/>
  <c r="Y486" i="1"/>
  <c r="W486" i="1"/>
  <c r="V35" i="1"/>
  <c r="V60" i="1"/>
  <c r="V33" i="1"/>
  <c r="V51" i="1"/>
  <c r="V52" i="1"/>
  <c r="V46" i="1"/>
  <c r="V40" i="1"/>
  <c r="V32" i="1"/>
  <c r="V47" i="1"/>
  <c r="V63" i="1"/>
  <c r="V42" i="1"/>
  <c r="V44" i="1"/>
  <c r="V58" i="1"/>
  <c r="V41" i="1"/>
  <c r="V57" i="1"/>
  <c r="V62" i="1"/>
  <c r="V54" i="1"/>
  <c r="V59" i="1"/>
  <c r="V64" i="1"/>
  <c r="V50" i="1"/>
  <c r="V37" i="1"/>
  <c r="V38" i="1"/>
  <c r="V43" i="1"/>
  <c r="V61" i="1"/>
  <c r="AA483" i="1"/>
  <c r="AB483" i="1"/>
  <c r="V23" i="1"/>
  <c r="AG22" i="1"/>
  <c r="E486" i="1"/>
  <c r="N486" i="1" s="1"/>
  <c r="Q486" i="1" s="1"/>
  <c r="P486" i="1" s="1"/>
  <c r="AG486" i="1" s="1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B14" i="2" s="1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B22" i="2" s="1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B30" i="2" s="1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B38" i="2" s="1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B46" i="2" s="1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B54" i="2" s="1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B62" i="2" s="1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B70" i="2" s="1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B78" i="2" s="1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B86" i="2" s="1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B94" i="2" s="1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B102" i="2" s="1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B110" i="2" s="1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B118" i="2" s="1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B126" i="2" s="1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B134" i="2" s="1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B142" i="2" s="1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B150" i="2" s="1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B158" i="2" s="1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B166" i="2" s="1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B174" i="2" s="1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B182" i="2" s="1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B190" i="2" s="1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B198" i="2" s="1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B206" i="2" s="1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B214" i="2" s="1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B222" i="2" s="1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B230" i="2" s="1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B238" i="2" s="1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B246" i="2" s="1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B254" i="2" s="1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B262" i="2" s="1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B270" i="2" s="1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B278" i="2" s="1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B286" i="2" s="1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B294" i="2" s="1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B310" i="2" s="1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B318" i="2" s="1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B326" i="2" s="1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R9" i="2"/>
  <c r="Q9" i="2"/>
  <c r="P9" i="2"/>
  <c r="AA484" i="1" l="1"/>
  <c r="AI484" i="1" s="1"/>
  <c r="AA310" i="1"/>
  <c r="AB310" i="1"/>
  <c r="AA273" i="1"/>
  <c r="AB273" i="1"/>
  <c r="AA486" i="1"/>
  <c r="AB486" i="1"/>
  <c r="AC483" i="1"/>
  <c r="AI483" i="1"/>
  <c r="AD483" i="1"/>
  <c r="AD484" i="1"/>
  <c r="AC484" i="1"/>
  <c r="B302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398" i="2"/>
  <c r="B390" i="2"/>
  <c r="B382" i="2"/>
  <c r="B374" i="2"/>
  <c r="B366" i="2"/>
  <c r="B358" i="2"/>
  <c r="B350" i="2"/>
  <c r="B342" i="2"/>
  <c r="B334" i="2"/>
  <c r="C10" i="2"/>
  <c r="G10" i="2" s="1"/>
  <c r="H10" i="2" s="1"/>
  <c r="B394" i="2"/>
  <c r="B386" i="2"/>
  <c r="B378" i="2"/>
  <c r="B370" i="2"/>
  <c r="B362" i="2"/>
  <c r="B354" i="2"/>
  <c r="B346" i="2"/>
  <c r="B338" i="2"/>
  <c r="B330" i="2"/>
  <c r="B322" i="2"/>
  <c r="B314" i="2"/>
  <c r="B306" i="2"/>
  <c r="B298" i="2"/>
  <c r="B290" i="2"/>
  <c r="B74" i="2"/>
  <c r="B66" i="2"/>
  <c r="B58" i="2"/>
  <c r="B50" i="2"/>
  <c r="B42" i="2"/>
  <c r="B34" i="2"/>
  <c r="B26" i="2"/>
  <c r="B18" i="2"/>
  <c r="B10" i="2"/>
  <c r="C14" i="2"/>
  <c r="G14" i="2" s="1"/>
  <c r="H14" i="2" s="1"/>
  <c r="C477" i="2"/>
  <c r="G477" i="2" s="1"/>
  <c r="H477" i="2" s="1"/>
  <c r="C473" i="2"/>
  <c r="G473" i="2" s="1"/>
  <c r="H473" i="2" s="1"/>
  <c r="C469" i="2"/>
  <c r="G469" i="2" s="1"/>
  <c r="H469" i="2" s="1"/>
  <c r="C461" i="2"/>
  <c r="G461" i="2" s="1"/>
  <c r="H461" i="2" s="1"/>
  <c r="C453" i="2"/>
  <c r="G453" i="2" s="1"/>
  <c r="H453" i="2" s="1"/>
  <c r="C445" i="2"/>
  <c r="G445" i="2" s="1"/>
  <c r="H445" i="2" s="1"/>
  <c r="C437" i="2"/>
  <c r="G437" i="2" s="1"/>
  <c r="H437" i="2" s="1"/>
  <c r="C429" i="2"/>
  <c r="G429" i="2" s="1"/>
  <c r="H429" i="2" s="1"/>
  <c r="C421" i="2"/>
  <c r="G421" i="2" s="1"/>
  <c r="H421" i="2" s="1"/>
  <c r="C417" i="2"/>
  <c r="G417" i="2" s="1"/>
  <c r="H417" i="2" s="1"/>
  <c r="C413" i="2"/>
  <c r="G413" i="2" s="1"/>
  <c r="H413" i="2" s="1"/>
  <c r="C409" i="2"/>
  <c r="G409" i="2" s="1"/>
  <c r="H409" i="2" s="1"/>
  <c r="C405" i="2"/>
  <c r="G405" i="2" s="1"/>
  <c r="H405" i="2" s="1"/>
  <c r="C465" i="2"/>
  <c r="G465" i="2" s="1"/>
  <c r="H465" i="2" s="1"/>
  <c r="C457" i="2"/>
  <c r="G457" i="2" s="1"/>
  <c r="H457" i="2" s="1"/>
  <c r="C449" i="2"/>
  <c r="G449" i="2" s="1"/>
  <c r="H449" i="2" s="1"/>
  <c r="C441" i="2"/>
  <c r="G441" i="2" s="1"/>
  <c r="H441" i="2" s="1"/>
  <c r="C433" i="2"/>
  <c r="G433" i="2" s="1"/>
  <c r="H433" i="2" s="1"/>
  <c r="C425" i="2"/>
  <c r="G425" i="2" s="1"/>
  <c r="H425" i="2" s="1"/>
  <c r="B9" i="2"/>
  <c r="C479" i="2"/>
  <c r="G479" i="2" s="1"/>
  <c r="H479" i="2" s="1"/>
  <c r="B478" i="2"/>
  <c r="C475" i="2"/>
  <c r="G475" i="2" s="1"/>
  <c r="H475" i="2" s="1"/>
  <c r="B474" i="2"/>
  <c r="C471" i="2"/>
  <c r="G471" i="2" s="1"/>
  <c r="H471" i="2" s="1"/>
  <c r="B470" i="2"/>
  <c r="C467" i="2"/>
  <c r="G467" i="2" s="1"/>
  <c r="H467" i="2" s="1"/>
  <c r="B466" i="2"/>
  <c r="C463" i="2"/>
  <c r="G463" i="2" s="1"/>
  <c r="H463" i="2" s="1"/>
  <c r="B462" i="2"/>
  <c r="C459" i="2"/>
  <c r="G459" i="2" s="1"/>
  <c r="H459" i="2" s="1"/>
  <c r="B458" i="2"/>
  <c r="C455" i="2"/>
  <c r="G455" i="2" s="1"/>
  <c r="H455" i="2" s="1"/>
  <c r="B454" i="2"/>
  <c r="C451" i="2"/>
  <c r="G451" i="2" s="1"/>
  <c r="H451" i="2" s="1"/>
  <c r="B450" i="2"/>
  <c r="C447" i="2"/>
  <c r="G447" i="2" s="1"/>
  <c r="H447" i="2" s="1"/>
  <c r="B446" i="2"/>
  <c r="C443" i="2"/>
  <c r="G443" i="2" s="1"/>
  <c r="H443" i="2" s="1"/>
  <c r="B442" i="2"/>
  <c r="C439" i="2"/>
  <c r="G439" i="2" s="1"/>
  <c r="H439" i="2" s="1"/>
  <c r="B438" i="2"/>
  <c r="C435" i="2"/>
  <c r="G435" i="2" s="1"/>
  <c r="H435" i="2" s="1"/>
  <c r="B434" i="2"/>
  <c r="C431" i="2"/>
  <c r="B430" i="2"/>
  <c r="C427" i="2"/>
  <c r="G427" i="2" s="1"/>
  <c r="H427" i="2" s="1"/>
  <c r="B426" i="2"/>
  <c r="C423" i="2"/>
  <c r="G423" i="2" s="1"/>
  <c r="H423" i="2" s="1"/>
  <c r="B422" i="2"/>
  <c r="C419" i="2"/>
  <c r="G419" i="2" s="1"/>
  <c r="H419" i="2" s="1"/>
  <c r="B418" i="2"/>
  <c r="C415" i="2"/>
  <c r="G415" i="2" s="1"/>
  <c r="H415" i="2" s="1"/>
  <c r="B414" i="2"/>
  <c r="C411" i="2"/>
  <c r="G411" i="2" s="1"/>
  <c r="H411" i="2" s="1"/>
  <c r="B410" i="2"/>
  <c r="C407" i="2"/>
  <c r="G407" i="2" s="1"/>
  <c r="H407" i="2" s="1"/>
  <c r="B406" i="2"/>
  <c r="N406" i="2" s="1"/>
  <c r="C403" i="2"/>
  <c r="G403" i="2" s="1"/>
  <c r="H403" i="2" s="1"/>
  <c r="B402" i="2"/>
  <c r="C399" i="2"/>
  <c r="C395" i="2"/>
  <c r="G395" i="2" s="1"/>
  <c r="H395" i="2" s="1"/>
  <c r="C391" i="2"/>
  <c r="G391" i="2" s="1"/>
  <c r="H391" i="2" s="1"/>
  <c r="C401" i="2"/>
  <c r="G401" i="2" s="1"/>
  <c r="H401" i="2" s="1"/>
  <c r="C397" i="2"/>
  <c r="G397" i="2" s="1"/>
  <c r="H397" i="2" s="1"/>
  <c r="C393" i="2"/>
  <c r="G393" i="2" s="1"/>
  <c r="H393" i="2" s="1"/>
  <c r="C389" i="2"/>
  <c r="G389" i="2" s="1"/>
  <c r="H389" i="2" s="1"/>
  <c r="C385" i="2"/>
  <c r="G385" i="2" s="1"/>
  <c r="H385" i="2" s="1"/>
  <c r="C381" i="2"/>
  <c r="G381" i="2" s="1"/>
  <c r="H381" i="2" s="1"/>
  <c r="C377" i="2"/>
  <c r="G377" i="2" s="1"/>
  <c r="H377" i="2" s="1"/>
  <c r="C373" i="2"/>
  <c r="G373" i="2" s="1"/>
  <c r="H373" i="2" s="1"/>
  <c r="C369" i="2"/>
  <c r="G369" i="2" s="1"/>
  <c r="H369" i="2" s="1"/>
  <c r="C365" i="2"/>
  <c r="G365" i="2" s="1"/>
  <c r="H365" i="2" s="1"/>
  <c r="C361" i="2"/>
  <c r="G361" i="2" s="1"/>
  <c r="H361" i="2" s="1"/>
  <c r="C357" i="2"/>
  <c r="G357" i="2" s="1"/>
  <c r="H357" i="2" s="1"/>
  <c r="C353" i="2"/>
  <c r="G353" i="2" s="1"/>
  <c r="H353" i="2" s="1"/>
  <c r="C349" i="2"/>
  <c r="G349" i="2" s="1"/>
  <c r="H349" i="2" s="1"/>
  <c r="C345" i="2"/>
  <c r="G345" i="2" s="1"/>
  <c r="H345" i="2" s="1"/>
  <c r="C341" i="2"/>
  <c r="G341" i="2" s="1"/>
  <c r="H341" i="2" s="1"/>
  <c r="C337" i="2"/>
  <c r="G337" i="2" s="1"/>
  <c r="H337" i="2" s="1"/>
  <c r="C333" i="2"/>
  <c r="G333" i="2" s="1"/>
  <c r="H333" i="2" s="1"/>
  <c r="C329" i="2"/>
  <c r="G329" i="2" s="1"/>
  <c r="H329" i="2" s="1"/>
  <c r="C325" i="2"/>
  <c r="G325" i="2" s="1"/>
  <c r="H325" i="2" s="1"/>
  <c r="C321" i="2"/>
  <c r="G321" i="2" s="1"/>
  <c r="H321" i="2" s="1"/>
  <c r="C317" i="2"/>
  <c r="G317" i="2" s="1"/>
  <c r="H317" i="2" s="1"/>
  <c r="C313" i="2"/>
  <c r="G313" i="2" s="1"/>
  <c r="H313" i="2" s="1"/>
  <c r="C309" i="2"/>
  <c r="G309" i="2" s="1"/>
  <c r="H309" i="2" s="1"/>
  <c r="C305" i="2"/>
  <c r="G305" i="2" s="1"/>
  <c r="H305" i="2" s="1"/>
  <c r="C301" i="2"/>
  <c r="G301" i="2" s="1"/>
  <c r="H301" i="2" s="1"/>
  <c r="C297" i="2"/>
  <c r="G297" i="2" s="1"/>
  <c r="H297" i="2" s="1"/>
  <c r="C293" i="2"/>
  <c r="G293" i="2" s="1"/>
  <c r="H293" i="2" s="1"/>
  <c r="C289" i="2"/>
  <c r="G289" i="2" s="1"/>
  <c r="H289" i="2" s="1"/>
  <c r="C285" i="2"/>
  <c r="G285" i="2" s="1"/>
  <c r="H285" i="2" s="1"/>
  <c r="C281" i="2"/>
  <c r="G281" i="2" s="1"/>
  <c r="H281" i="2" s="1"/>
  <c r="C277" i="2"/>
  <c r="G277" i="2" s="1"/>
  <c r="H277" i="2" s="1"/>
  <c r="C273" i="2"/>
  <c r="G273" i="2" s="1"/>
  <c r="H273" i="2" s="1"/>
  <c r="C269" i="2"/>
  <c r="G269" i="2" s="1"/>
  <c r="H269" i="2" s="1"/>
  <c r="C265" i="2"/>
  <c r="G265" i="2" s="1"/>
  <c r="H265" i="2" s="1"/>
  <c r="C261" i="2"/>
  <c r="G261" i="2" s="1"/>
  <c r="H261" i="2" s="1"/>
  <c r="C257" i="2"/>
  <c r="G257" i="2" s="1"/>
  <c r="H257" i="2" s="1"/>
  <c r="C253" i="2"/>
  <c r="G253" i="2" s="1"/>
  <c r="H253" i="2" s="1"/>
  <c r="C249" i="2"/>
  <c r="G249" i="2" s="1"/>
  <c r="H249" i="2" s="1"/>
  <c r="C245" i="2"/>
  <c r="G245" i="2" s="1"/>
  <c r="H245" i="2" s="1"/>
  <c r="C241" i="2"/>
  <c r="G241" i="2" s="1"/>
  <c r="H241" i="2" s="1"/>
  <c r="C237" i="2"/>
  <c r="G237" i="2" s="1"/>
  <c r="H237" i="2" s="1"/>
  <c r="C233" i="2"/>
  <c r="G233" i="2" s="1"/>
  <c r="H233" i="2" s="1"/>
  <c r="C229" i="2"/>
  <c r="G229" i="2" s="1"/>
  <c r="H229" i="2" s="1"/>
  <c r="C225" i="2"/>
  <c r="G225" i="2" s="1"/>
  <c r="H225" i="2" s="1"/>
  <c r="C221" i="2"/>
  <c r="G221" i="2" s="1"/>
  <c r="H221" i="2" s="1"/>
  <c r="C217" i="2"/>
  <c r="G217" i="2" s="1"/>
  <c r="H217" i="2" s="1"/>
  <c r="C213" i="2"/>
  <c r="G213" i="2" s="1"/>
  <c r="H213" i="2" s="1"/>
  <c r="C209" i="2"/>
  <c r="G209" i="2" s="1"/>
  <c r="H209" i="2" s="1"/>
  <c r="C205" i="2"/>
  <c r="G205" i="2" s="1"/>
  <c r="H205" i="2" s="1"/>
  <c r="C201" i="2"/>
  <c r="G201" i="2" s="1"/>
  <c r="H201" i="2" s="1"/>
  <c r="C197" i="2"/>
  <c r="G197" i="2" s="1"/>
  <c r="H197" i="2" s="1"/>
  <c r="C193" i="2"/>
  <c r="G193" i="2" s="1"/>
  <c r="H193" i="2" s="1"/>
  <c r="C189" i="2"/>
  <c r="G189" i="2" s="1"/>
  <c r="H189" i="2" s="1"/>
  <c r="C185" i="2"/>
  <c r="G185" i="2" s="1"/>
  <c r="H185" i="2" s="1"/>
  <c r="C181" i="2"/>
  <c r="G181" i="2" s="1"/>
  <c r="H181" i="2" s="1"/>
  <c r="C177" i="2"/>
  <c r="G177" i="2" s="1"/>
  <c r="H177" i="2" s="1"/>
  <c r="C173" i="2"/>
  <c r="G173" i="2" s="1"/>
  <c r="H173" i="2" s="1"/>
  <c r="C169" i="2"/>
  <c r="G169" i="2" s="1"/>
  <c r="H169" i="2" s="1"/>
  <c r="C165" i="2"/>
  <c r="G165" i="2" s="1"/>
  <c r="H165" i="2" s="1"/>
  <c r="C161" i="2"/>
  <c r="G161" i="2" s="1"/>
  <c r="H161" i="2" s="1"/>
  <c r="C157" i="2"/>
  <c r="G157" i="2" s="1"/>
  <c r="H157" i="2" s="1"/>
  <c r="C153" i="2"/>
  <c r="G153" i="2" s="1"/>
  <c r="H153" i="2" s="1"/>
  <c r="C149" i="2"/>
  <c r="G149" i="2" s="1"/>
  <c r="H149" i="2" s="1"/>
  <c r="C145" i="2"/>
  <c r="G145" i="2" s="1"/>
  <c r="H145" i="2" s="1"/>
  <c r="C141" i="2"/>
  <c r="G141" i="2" s="1"/>
  <c r="H141" i="2" s="1"/>
  <c r="C137" i="2"/>
  <c r="G137" i="2" s="1"/>
  <c r="H137" i="2" s="1"/>
  <c r="C133" i="2"/>
  <c r="G133" i="2" s="1"/>
  <c r="H133" i="2" s="1"/>
  <c r="C129" i="2"/>
  <c r="G129" i="2" s="1"/>
  <c r="H129" i="2" s="1"/>
  <c r="C125" i="2"/>
  <c r="G125" i="2" s="1"/>
  <c r="H125" i="2" s="1"/>
  <c r="C121" i="2"/>
  <c r="G121" i="2" s="1"/>
  <c r="H121" i="2" s="1"/>
  <c r="C117" i="2"/>
  <c r="G117" i="2" s="1"/>
  <c r="H117" i="2" s="1"/>
  <c r="C113" i="2"/>
  <c r="G113" i="2" s="1"/>
  <c r="H113" i="2" s="1"/>
  <c r="C109" i="2"/>
  <c r="G109" i="2" s="1"/>
  <c r="H109" i="2" s="1"/>
  <c r="C105" i="2"/>
  <c r="G105" i="2" s="1"/>
  <c r="H105" i="2" s="1"/>
  <c r="C101" i="2"/>
  <c r="G101" i="2" s="1"/>
  <c r="H101" i="2" s="1"/>
  <c r="C97" i="2"/>
  <c r="G97" i="2" s="1"/>
  <c r="H97" i="2" s="1"/>
  <c r="C93" i="2"/>
  <c r="G93" i="2" s="1"/>
  <c r="H93" i="2" s="1"/>
  <c r="C89" i="2"/>
  <c r="G89" i="2" s="1"/>
  <c r="H89" i="2" s="1"/>
  <c r="C85" i="2"/>
  <c r="G85" i="2" s="1"/>
  <c r="H85" i="2" s="1"/>
  <c r="C81" i="2"/>
  <c r="G81" i="2" s="1"/>
  <c r="H81" i="2" s="1"/>
  <c r="C77" i="2"/>
  <c r="G77" i="2" s="1"/>
  <c r="H77" i="2" s="1"/>
  <c r="C73" i="2"/>
  <c r="G73" i="2" s="1"/>
  <c r="H73" i="2" s="1"/>
  <c r="C69" i="2"/>
  <c r="G69" i="2" s="1"/>
  <c r="H69" i="2" s="1"/>
  <c r="C65" i="2"/>
  <c r="G65" i="2" s="1"/>
  <c r="H65" i="2" s="1"/>
  <c r="B45" i="2"/>
  <c r="B41" i="2"/>
  <c r="B37" i="2"/>
  <c r="B33" i="2"/>
  <c r="B29" i="2"/>
  <c r="B25" i="2"/>
  <c r="B21" i="2"/>
  <c r="B17" i="2"/>
  <c r="O14" i="2"/>
  <c r="B13" i="2"/>
  <c r="O10" i="2"/>
  <c r="C387" i="2"/>
  <c r="G387" i="2" s="1"/>
  <c r="H387" i="2" s="1"/>
  <c r="C383" i="2"/>
  <c r="G383" i="2" s="1"/>
  <c r="H383" i="2" s="1"/>
  <c r="C379" i="2"/>
  <c r="G379" i="2" s="1"/>
  <c r="H379" i="2" s="1"/>
  <c r="C375" i="2"/>
  <c r="G375" i="2" s="1"/>
  <c r="H375" i="2" s="1"/>
  <c r="C371" i="2"/>
  <c r="C367" i="2"/>
  <c r="C363" i="2"/>
  <c r="G363" i="2" s="1"/>
  <c r="H363" i="2" s="1"/>
  <c r="C359" i="2"/>
  <c r="G359" i="2" s="1"/>
  <c r="H359" i="2" s="1"/>
  <c r="C355" i="2"/>
  <c r="G355" i="2" s="1"/>
  <c r="H355" i="2" s="1"/>
  <c r="C351" i="2"/>
  <c r="G351" i="2" s="1"/>
  <c r="H351" i="2" s="1"/>
  <c r="C347" i="2"/>
  <c r="G347" i="2" s="1"/>
  <c r="C343" i="2"/>
  <c r="G343" i="2" s="1"/>
  <c r="H343" i="2" s="1"/>
  <c r="C339" i="2"/>
  <c r="G339" i="2" s="1"/>
  <c r="H339" i="2" s="1"/>
  <c r="C335" i="2"/>
  <c r="C331" i="2"/>
  <c r="G331" i="2" s="1"/>
  <c r="C327" i="2"/>
  <c r="G327" i="2" s="1"/>
  <c r="H327" i="2" s="1"/>
  <c r="C323" i="2"/>
  <c r="G323" i="2" s="1"/>
  <c r="H323" i="2" s="1"/>
  <c r="C319" i="2"/>
  <c r="G319" i="2" s="1"/>
  <c r="H319" i="2" s="1"/>
  <c r="C315" i="2"/>
  <c r="G315" i="2" s="1"/>
  <c r="H315" i="2" s="1"/>
  <c r="C311" i="2"/>
  <c r="G311" i="2" s="1"/>
  <c r="H311" i="2" s="1"/>
  <c r="C307" i="2"/>
  <c r="C303" i="2"/>
  <c r="C299" i="2"/>
  <c r="G299" i="2" s="1"/>
  <c r="H299" i="2" s="1"/>
  <c r="C295" i="2"/>
  <c r="G295" i="2" s="1"/>
  <c r="H295" i="2" s="1"/>
  <c r="C291" i="2"/>
  <c r="G291" i="2" s="1"/>
  <c r="H291" i="2" s="1"/>
  <c r="C287" i="2"/>
  <c r="G287" i="2" s="1"/>
  <c r="H287" i="2" s="1"/>
  <c r="C283" i="2"/>
  <c r="G283" i="2" s="1"/>
  <c r="H283" i="2" s="1"/>
  <c r="C279" i="2"/>
  <c r="G279" i="2" s="1"/>
  <c r="H279" i="2" s="1"/>
  <c r="C275" i="2"/>
  <c r="G275" i="2" s="1"/>
  <c r="H275" i="2" s="1"/>
  <c r="C271" i="2"/>
  <c r="G271" i="2" s="1"/>
  <c r="H271" i="2" s="1"/>
  <c r="C267" i="2"/>
  <c r="G267" i="2" s="1"/>
  <c r="H267" i="2" s="1"/>
  <c r="C263" i="2"/>
  <c r="G263" i="2" s="1"/>
  <c r="H263" i="2" s="1"/>
  <c r="C259" i="2"/>
  <c r="G259" i="2" s="1"/>
  <c r="H259" i="2" s="1"/>
  <c r="C255" i="2"/>
  <c r="G255" i="2" s="1"/>
  <c r="H255" i="2" s="1"/>
  <c r="C251" i="2"/>
  <c r="G251" i="2" s="1"/>
  <c r="H251" i="2" s="1"/>
  <c r="C247" i="2"/>
  <c r="G247" i="2" s="1"/>
  <c r="H247" i="2" s="1"/>
  <c r="C243" i="2"/>
  <c r="G243" i="2" s="1"/>
  <c r="H243" i="2" s="1"/>
  <c r="C239" i="2"/>
  <c r="C235" i="2"/>
  <c r="G235" i="2" s="1"/>
  <c r="H235" i="2" s="1"/>
  <c r="C231" i="2"/>
  <c r="G231" i="2" s="1"/>
  <c r="H231" i="2" s="1"/>
  <c r="C227" i="2"/>
  <c r="G227" i="2" s="1"/>
  <c r="H227" i="2" s="1"/>
  <c r="C223" i="2"/>
  <c r="G223" i="2" s="1"/>
  <c r="H223" i="2" s="1"/>
  <c r="C219" i="2"/>
  <c r="G219" i="2" s="1"/>
  <c r="H219" i="2" s="1"/>
  <c r="C215" i="2"/>
  <c r="G215" i="2" s="1"/>
  <c r="H215" i="2" s="1"/>
  <c r="C211" i="2"/>
  <c r="G211" i="2" s="1"/>
  <c r="H211" i="2" s="1"/>
  <c r="C207" i="2"/>
  <c r="G207" i="2" s="1"/>
  <c r="H207" i="2" s="1"/>
  <c r="C203" i="2"/>
  <c r="G203" i="2" s="1"/>
  <c r="H203" i="2" s="1"/>
  <c r="C199" i="2"/>
  <c r="G199" i="2" s="1"/>
  <c r="H199" i="2" s="1"/>
  <c r="C195" i="2"/>
  <c r="G195" i="2" s="1"/>
  <c r="H195" i="2" s="1"/>
  <c r="C191" i="2"/>
  <c r="G191" i="2" s="1"/>
  <c r="H191" i="2" s="1"/>
  <c r="C187" i="2"/>
  <c r="G187" i="2" s="1"/>
  <c r="H187" i="2" s="1"/>
  <c r="C183" i="2"/>
  <c r="G183" i="2" s="1"/>
  <c r="H183" i="2" s="1"/>
  <c r="C179" i="2"/>
  <c r="G179" i="2" s="1"/>
  <c r="H179" i="2" s="1"/>
  <c r="C175" i="2"/>
  <c r="C171" i="2"/>
  <c r="G171" i="2" s="1"/>
  <c r="H171" i="2" s="1"/>
  <c r="C167" i="2"/>
  <c r="G167" i="2" s="1"/>
  <c r="H167" i="2" s="1"/>
  <c r="C163" i="2"/>
  <c r="G163" i="2" s="1"/>
  <c r="H163" i="2" s="1"/>
  <c r="C159" i="2"/>
  <c r="G159" i="2" s="1"/>
  <c r="H159" i="2" s="1"/>
  <c r="C155" i="2"/>
  <c r="G155" i="2" s="1"/>
  <c r="H155" i="2" s="1"/>
  <c r="C151" i="2"/>
  <c r="G151" i="2" s="1"/>
  <c r="H151" i="2" s="1"/>
  <c r="C147" i="2"/>
  <c r="G147" i="2" s="1"/>
  <c r="H147" i="2" s="1"/>
  <c r="C143" i="2"/>
  <c r="G143" i="2" s="1"/>
  <c r="H143" i="2" s="1"/>
  <c r="C139" i="2"/>
  <c r="G139" i="2" s="1"/>
  <c r="H139" i="2" s="1"/>
  <c r="C135" i="2"/>
  <c r="G135" i="2" s="1"/>
  <c r="H135" i="2" s="1"/>
  <c r="C131" i="2"/>
  <c r="G131" i="2" s="1"/>
  <c r="H131" i="2" s="1"/>
  <c r="C127" i="2"/>
  <c r="G127" i="2" s="1"/>
  <c r="H127" i="2" s="1"/>
  <c r="C123" i="2"/>
  <c r="G123" i="2" s="1"/>
  <c r="H123" i="2" s="1"/>
  <c r="C119" i="2"/>
  <c r="G119" i="2" s="1"/>
  <c r="H119" i="2" s="1"/>
  <c r="C115" i="2"/>
  <c r="G115" i="2" s="1"/>
  <c r="H115" i="2" s="1"/>
  <c r="C111" i="2"/>
  <c r="C107" i="2"/>
  <c r="G107" i="2" s="1"/>
  <c r="H107" i="2" s="1"/>
  <c r="C103" i="2"/>
  <c r="G103" i="2" s="1"/>
  <c r="H103" i="2" s="1"/>
  <c r="C99" i="2"/>
  <c r="G99" i="2" s="1"/>
  <c r="H99" i="2" s="1"/>
  <c r="C95" i="2"/>
  <c r="G95" i="2" s="1"/>
  <c r="H95" i="2" s="1"/>
  <c r="C91" i="2"/>
  <c r="G91" i="2" s="1"/>
  <c r="H91" i="2" s="1"/>
  <c r="C87" i="2"/>
  <c r="G87" i="2" s="1"/>
  <c r="H87" i="2" s="1"/>
  <c r="C83" i="2"/>
  <c r="G83" i="2" s="1"/>
  <c r="H83" i="2" s="1"/>
  <c r="C79" i="2"/>
  <c r="G79" i="2" s="1"/>
  <c r="H79" i="2" s="1"/>
  <c r="C75" i="2"/>
  <c r="G75" i="2" s="1"/>
  <c r="H75" i="2" s="1"/>
  <c r="C71" i="2"/>
  <c r="G71" i="2" s="1"/>
  <c r="H71" i="2" s="1"/>
  <c r="C67" i="2"/>
  <c r="G67" i="2" s="1"/>
  <c r="H67" i="2" s="1"/>
  <c r="C63" i="2"/>
  <c r="G63" i="2" s="1"/>
  <c r="H63" i="2" s="1"/>
  <c r="C59" i="2"/>
  <c r="G59" i="2" s="1"/>
  <c r="H59" i="2" s="1"/>
  <c r="C55" i="2"/>
  <c r="G55" i="2" s="1"/>
  <c r="H55" i="2" s="1"/>
  <c r="C51" i="2"/>
  <c r="G51" i="2" s="1"/>
  <c r="H51" i="2" s="1"/>
  <c r="C47" i="2"/>
  <c r="C43" i="2"/>
  <c r="G43" i="2" s="1"/>
  <c r="H43" i="2" s="1"/>
  <c r="C39" i="2"/>
  <c r="G39" i="2" s="1"/>
  <c r="H39" i="2" s="1"/>
  <c r="C35" i="2"/>
  <c r="G35" i="2" s="1"/>
  <c r="H35" i="2" s="1"/>
  <c r="C31" i="2"/>
  <c r="G31" i="2" s="1"/>
  <c r="H31" i="2" s="1"/>
  <c r="C27" i="2"/>
  <c r="G27" i="2" s="1"/>
  <c r="H27" i="2" s="1"/>
  <c r="C23" i="2"/>
  <c r="G23" i="2" s="1"/>
  <c r="H23" i="2" s="1"/>
  <c r="C19" i="2"/>
  <c r="G19" i="2" s="1"/>
  <c r="H19" i="2" s="1"/>
  <c r="C15" i="2"/>
  <c r="G15" i="2" s="1"/>
  <c r="H15" i="2" s="1"/>
  <c r="C11" i="2"/>
  <c r="G11" i="2" s="1"/>
  <c r="H11" i="2" s="1"/>
  <c r="C9" i="2"/>
  <c r="B479" i="2"/>
  <c r="C476" i="2"/>
  <c r="G476" i="2" s="1"/>
  <c r="H476" i="2" s="1"/>
  <c r="B475" i="2"/>
  <c r="C472" i="2"/>
  <c r="G472" i="2" s="1"/>
  <c r="H472" i="2" s="1"/>
  <c r="B471" i="2"/>
  <c r="N471" i="2" s="1"/>
  <c r="C468" i="2"/>
  <c r="G468" i="2" s="1"/>
  <c r="H468" i="2" s="1"/>
  <c r="B467" i="2"/>
  <c r="C464" i="2"/>
  <c r="G464" i="2" s="1"/>
  <c r="H464" i="2" s="1"/>
  <c r="B463" i="2"/>
  <c r="C460" i="2"/>
  <c r="G460" i="2" s="1"/>
  <c r="H460" i="2" s="1"/>
  <c r="B459" i="2"/>
  <c r="C456" i="2"/>
  <c r="G456" i="2" s="1"/>
  <c r="H456" i="2" s="1"/>
  <c r="B455" i="2"/>
  <c r="N455" i="2" s="1"/>
  <c r="C452" i="2"/>
  <c r="G452" i="2" s="1"/>
  <c r="H452" i="2" s="1"/>
  <c r="B451" i="2"/>
  <c r="C448" i="2"/>
  <c r="G448" i="2" s="1"/>
  <c r="H448" i="2" s="1"/>
  <c r="B447" i="2"/>
  <c r="C444" i="2"/>
  <c r="G444" i="2" s="1"/>
  <c r="H444" i="2" s="1"/>
  <c r="B443" i="2"/>
  <c r="C440" i="2"/>
  <c r="G440" i="2" s="1"/>
  <c r="H440" i="2" s="1"/>
  <c r="B439" i="2"/>
  <c r="N439" i="2" s="1"/>
  <c r="C436" i="2"/>
  <c r="G436" i="2" s="1"/>
  <c r="H436" i="2" s="1"/>
  <c r="B435" i="2"/>
  <c r="C432" i="2"/>
  <c r="G432" i="2" s="1"/>
  <c r="H432" i="2" s="1"/>
  <c r="B431" i="2"/>
  <c r="C428" i="2"/>
  <c r="G428" i="2" s="1"/>
  <c r="H428" i="2" s="1"/>
  <c r="B427" i="2"/>
  <c r="C424" i="2"/>
  <c r="G424" i="2" s="1"/>
  <c r="H424" i="2" s="1"/>
  <c r="B423" i="2"/>
  <c r="N423" i="2" s="1"/>
  <c r="C420" i="2"/>
  <c r="G420" i="2" s="1"/>
  <c r="H420" i="2" s="1"/>
  <c r="B419" i="2"/>
  <c r="C416" i="2"/>
  <c r="G416" i="2" s="1"/>
  <c r="H416" i="2" s="1"/>
  <c r="B415" i="2"/>
  <c r="C412" i="2"/>
  <c r="G412" i="2" s="1"/>
  <c r="H412" i="2" s="1"/>
  <c r="B411" i="2"/>
  <c r="C408" i="2"/>
  <c r="G408" i="2" s="1"/>
  <c r="H408" i="2" s="1"/>
  <c r="B407" i="2"/>
  <c r="N407" i="2" s="1"/>
  <c r="C404" i="2"/>
  <c r="G404" i="2" s="1"/>
  <c r="H404" i="2" s="1"/>
  <c r="B403" i="2"/>
  <c r="C400" i="2"/>
  <c r="G400" i="2" s="1"/>
  <c r="H400" i="2" s="1"/>
  <c r="B399" i="2"/>
  <c r="C396" i="2"/>
  <c r="G396" i="2" s="1"/>
  <c r="H396" i="2" s="1"/>
  <c r="B395" i="2"/>
  <c r="C392" i="2"/>
  <c r="G392" i="2" s="1"/>
  <c r="H392" i="2" s="1"/>
  <c r="B391" i="2"/>
  <c r="C388" i="2"/>
  <c r="G388" i="2" s="1"/>
  <c r="H388" i="2" s="1"/>
  <c r="B476" i="2"/>
  <c r="B472" i="2"/>
  <c r="B468" i="2"/>
  <c r="B464" i="2"/>
  <c r="B460" i="2"/>
  <c r="B456" i="2"/>
  <c r="N456" i="2" s="1"/>
  <c r="B452" i="2"/>
  <c r="B448" i="2"/>
  <c r="B444" i="2"/>
  <c r="B440" i="2"/>
  <c r="B436" i="2"/>
  <c r="B432" i="2"/>
  <c r="B428" i="2"/>
  <c r="B424" i="2"/>
  <c r="N424" i="2" s="1"/>
  <c r="B420" i="2"/>
  <c r="B416" i="2"/>
  <c r="B412" i="2"/>
  <c r="B408" i="2"/>
  <c r="B404" i="2"/>
  <c r="B400" i="2"/>
  <c r="B396" i="2"/>
  <c r="B392" i="2"/>
  <c r="N392" i="2" s="1"/>
  <c r="B388" i="2"/>
  <c r="B384" i="2"/>
  <c r="C478" i="2"/>
  <c r="G478" i="2" s="1"/>
  <c r="H478" i="2" s="1"/>
  <c r="B477" i="2"/>
  <c r="C474" i="2"/>
  <c r="G474" i="2" s="1"/>
  <c r="H474" i="2" s="1"/>
  <c r="B473" i="2"/>
  <c r="C470" i="2"/>
  <c r="G470" i="2" s="1"/>
  <c r="H470" i="2" s="1"/>
  <c r="B469" i="2"/>
  <c r="N469" i="2" s="1"/>
  <c r="C466" i="2"/>
  <c r="G466" i="2" s="1"/>
  <c r="H466" i="2" s="1"/>
  <c r="B465" i="2"/>
  <c r="N465" i="2" s="1"/>
  <c r="C462" i="2"/>
  <c r="G462" i="2" s="1"/>
  <c r="H462" i="2" s="1"/>
  <c r="B461" i="2"/>
  <c r="C458" i="2"/>
  <c r="G458" i="2" s="1"/>
  <c r="H458" i="2" s="1"/>
  <c r="B457" i="2"/>
  <c r="C454" i="2"/>
  <c r="G454" i="2" s="1"/>
  <c r="H454" i="2" s="1"/>
  <c r="B453" i="2"/>
  <c r="C450" i="2"/>
  <c r="G450" i="2" s="1"/>
  <c r="H450" i="2" s="1"/>
  <c r="B449" i="2"/>
  <c r="C446" i="2"/>
  <c r="B445" i="2"/>
  <c r="C442" i="2"/>
  <c r="G442" i="2" s="1"/>
  <c r="H442" i="2" s="1"/>
  <c r="B441" i="2"/>
  <c r="N441" i="2" s="1"/>
  <c r="C438" i="2"/>
  <c r="G438" i="2" s="1"/>
  <c r="H438" i="2" s="1"/>
  <c r="B437" i="2"/>
  <c r="C434" i="2"/>
  <c r="G434" i="2" s="1"/>
  <c r="H434" i="2" s="1"/>
  <c r="B433" i="2"/>
  <c r="C430" i="2"/>
  <c r="G430" i="2" s="1"/>
  <c r="H430" i="2" s="1"/>
  <c r="B429" i="2"/>
  <c r="N429" i="2" s="1"/>
  <c r="C426" i="2"/>
  <c r="G426" i="2" s="1"/>
  <c r="H426" i="2" s="1"/>
  <c r="B425" i="2"/>
  <c r="C422" i="2"/>
  <c r="G422" i="2" s="1"/>
  <c r="H422" i="2" s="1"/>
  <c r="B421" i="2"/>
  <c r="C418" i="2"/>
  <c r="G418" i="2" s="1"/>
  <c r="H418" i="2" s="1"/>
  <c r="B417" i="2"/>
  <c r="C414" i="2"/>
  <c r="G414" i="2" s="1"/>
  <c r="H414" i="2" s="1"/>
  <c r="B413" i="2"/>
  <c r="C410" i="2"/>
  <c r="G410" i="2" s="1"/>
  <c r="H410" i="2" s="1"/>
  <c r="B409" i="2"/>
  <c r="C406" i="2"/>
  <c r="G406" i="2" s="1"/>
  <c r="H406" i="2" s="1"/>
  <c r="B405" i="2"/>
  <c r="C402" i="2"/>
  <c r="G402" i="2" s="1"/>
  <c r="H402" i="2" s="1"/>
  <c r="B401" i="2"/>
  <c r="C398" i="2"/>
  <c r="G398" i="2" s="1"/>
  <c r="H398" i="2" s="1"/>
  <c r="B397" i="2"/>
  <c r="C394" i="2"/>
  <c r="G394" i="2" s="1"/>
  <c r="H394" i="2" s="1"/>
  <c r="B393" i="2"/>
  <c r="C390" i="2"/>
  <c r="G390" i="2" s="1"/>
  <c r="H390" i="2" s="1"/>
  <c r="B389" i="2"/>
  <c r="N389" i="2" s="1"/>
  <c r="O471" i="2"/>
  <c r="O463" i="2"/>
  <c r="B387" i="2"/>
  <c r="C384" i="2"/>
  <c r="G384" i="2" s="1"/>
  <c r="H384" i="2" s="1"/>
  <c r="B383" i="2"/>
  <c r="C380" i="2"/>
  <c r="G380" i="2" s="1"/>
  <c r="H380" i="2" s="1"/>
  <c r="B379" i="2"/>
  <c r="C376" i="2"/>
  <c r="G376" i="2" s="1"/>
  <c r="H376" i="2" s="1"/>
  <c r="B375" i="2"/>
  <c r="C372" i="2"/>
  <c r="G372" i="2" s="1"/>
  <c r="H372" i="2" s="1"/>
  <c r="B371" i="2"/>
  <c r="C368" i="2"/>
  <c r="G368" i="2" s="1"/>
  <c r="H368" i="2" s="1"/>
  <c r="B367" i="2"/>
  <c r="C364" i="2"/>
  <c r="G364" i="2" s="1"/>
  <c r="H364" i="2" s="1"/>
  <c r="B363" i="2"/>
  <c r="N363" i="2" s="1"/>
  <c r="C360" i="2"/>
  <c r="G360" i="2" s="1"/>
  <c r="H360" i="2" s="1"/>
  <c r="B359" i="2"/>
  <c r="C356" i="2"/>
  <c r="G356" i="2" s="1"/>
  <c r="B355" i="2"/>
  <c r="C352" i="2"/>
  <c r="G352" i="2" s="1"/>
  <c r="H352" i="2" s="1"/>
  <c r="B351" i="2"/>
  <c r="C348" i="2"/>
  <c r="G348" i="2" s="1"/>
  <c r="H348" i="2" s="1"/>
  <c r="B347" i="2"/>
  <c r="C344" i="2"/>
  <c r="G344" i="2" s="1"/>
  <c r="H344" i="2" s="1"/>
  <c r="B343" i="2"/>
  <c r="C340" i="2"/>
  <c r="G340" i="2" s="1"/>
  <c r="B339" i="2"/>
  <c r="C336" i="2"/>
  <c r="G336" i="2" s="1"/>
  <c r="H336" i="2" s="1"/>
  <c r="B335" i="2"/>
  <c r="C332" i="2"/>
  <c r="G332" i="2" s="1"/>
  <c r="H332" i="2" s="1"/>
  <c r="B331" i="2"/>
  <c r="N331" i="2" s="1"/>
  <c r="C328" i="2"/>
  <c r="G328" i="2" s="1"/>
  <c r="H328" i="2" s="1"/>
  <c r="B327" i="2"/>
  <c r="C324" i="2"/>
  <c r="G324" i="2" s="1"/>
  <c r="H324" i="2" s="1"/>
  <c r="B323" i="2"/>
  <c r="C320" i="2"/>
  <c r="G320" i="2" s="1"/>
  <c r="H320" i="2" s="1"/>
  <c r="B319" i="2"/>
  <c r="C316" i="2"/>
  <c r="G316" i="2" s="1"/>
  <c r="H316" i="2" s="1"/>
  <c r="B315" i="2"/>
  <c r="C312" i="2"/>
  <c r="G312" i="2" s="1"/>
  <c r="H312" i="2" s="1"/>
  <c r="B311" i="2"/>
  <c r="C308" i="2"/>
  <c r="G308" i="2" s="1"/>
  <c r="H308" i="2" s="1"/>
  <c r="B307" i="2"/>
  <c r="C304" i="2"/>
  <c r="G304" i="2" s="1"/>
  <c r="H304" i="2" s="1"/>
  <c r="B303" i="2"/>
  <c r="C300" i="2"/>
  <c r="G300" i="2" s="1"/>
  <c r="H300" i="2" s="1"/>
  <c r="B299" i="2"/>
  <c r="N299" i="2" s="1"/>
  <c r="C296" i="2"/>
  <c r="G296" i="2" s="1"/>
  <c r="H296" i="2" s="1"/>
  <c r="B295" i="2"/>
  <c r="C292" i="2"/>
  <c r="G292" i="2" s="1"/>
  <c r="H292" i="2" s="1"/>
  <c r="B291" i="2"/>
  <c r="C288" i="2"/>
  <c r="G288" i="2" s="1"/>
  <c r="H288" i="2" s="1"/>
  <c r="B287" i="2"/>
  <c r="C284" i="2"/>
  <c r="G284" i="2" s="1"/>
  <c r="H284" i="2" s="1"/>
  <c r="B283" i="2"/>
  <c r="C280" i="2"/>
  <c r="G280" i="2" s="1"/>
  <c r="H280" i="2" s="1"/>
  <c r="B279" i="2"/>
  <c r="C276" i="2"/>
  <c r="G276" i="2" s="1"/>
  <c r="H276" i="2" s="1"/>
  <c r="B275" i="2"/>
  <c r="C272" i="2"/>
  <c r="G272" i="2" s="1"/>
  <c r="H272" i="2" s="1"/>
  <c r="B271" i="2"/>
  <c r="C268" i="2"/>
  <c r="G268" i="2" s="1"/>
  <c r="H268" i="2" s="1"/>
  <c r="B267" i="2"/>
  <c r="N267" i="2" s="1"/>
  <c r="C264" i="2"/>
  <c r="G264" i="2" s="1"/>
  <c r="H264" i="2" s="1"/>
  <c r="B263" i="2"/>
  <c r="C260" i="2"/>
  <c r="G260" i="2" s="1"/>
  <c r="H260" i="2" s="1"/>
  <c r="B259" i="2"/>
  <c r="C256" i="2"/>
  <c r="G256" i="2" s="1"/>
  <c r="H256" i="2" s="1"/>
  <c r="B255" i="2"/>
  <c r="C252" i="2"/>
  <c r="G252" i="2" s="1"/>
  <c r="H252" i="2" s="1"/>
  <c r="B251" i="2"/>
  <c r="C248" i="2"/>
  <c r="G248" i="2" s="1"/>
  <c r="H248" i="2" s="1"/>
  <c r="B247" i="2"/>
  <c r="C244" i="2"/>
  <c r="G244" i="2" s="1"/>
  <c r="H244" i="2" s="1"/>
  <c r="B243" i="2"/>
  <c r="C240" i="2"/>
  <c r="G240" i="2" s="1"/>
  <c r="H240" i="2" s="1"/>
  <c r="B239" i="2"/>
  <c r="C236" i="2"/>
  <c r="G236" i="2" s="1"/>
  <c r="H236" i="2" s="1"/>
  <c r="B235" i="2"/>
  <c r="N235" i="2" s="1"/>
  <c r="C232" i="2"/>
  <c r="G232" i="2" s="1"/>
  <c r="H232" i="2" s="1"/>
  <c r="B231" i="2"/>
  <c r="C228" i="2"/>
  <c r="G228" i="2" s="1"/>
  <c r="H228" i="2" s="1"/>
  <c r="B227" i="2"/>
  <c r="C224" i="2"/>
  <c r="G224" i="2" s="1"/>
  <c r="H224" i="2" s="1"/>
  <c r="B223" i="2"/>
  <c r="C220" i="2"/>
  <c r="G220" i="2" s="1"/>
  <c r="H220" i="2" s="1"/>
  <c r="B219" i="2"/>
  <c r="C216" i="2"/>
  <c r="G216" i="2" s="1"/>
  <c r="H216" i="2" s="1"/>
  <c r="B215" i="2"/>
  <c r="C212" i="2"/>
  <c r="G212" i="2" s="1"/>
  <c r="H212" i="2" s="1"/>
  <c r="B211" i="2"/>
  <c r="C208" i="2"/>
  <c r="G208" i="2" s="1"/>
  <c r="H208" i="2" s="1"/>
  <c r="B207" i="2"/>
  <c r="C204" i="2"/>
  <c r="G204" i="2" s="1"/>
  <c r="H204" i="2" s="1"/>
  <c r="B203" i="2"/>
  <c r="N203" i="2" s="1"/>
  <c r="C200" i="2"/>
  <c r="G200" i="2" s="1"/>
  <c r="H200" i="2" s="1"/>
  <c r="B199" i="2"/>
  <c r="C196" i="2"/>
  <c r="G196" i="2" s="1"/>
  <c r="H196" i="2" s="1"/>
  <c r="B195" i="2"/>
  <c r="C192" i="2"/>
  <c r="G192" i="2" s="1"/>
  <c r="H192" i="2" s="1"/>
  <c r="B191" i="2"/>
  <c r="C188" i="2"/>
  <c r="G188" i="2" s="1"/>
  <c r="H188" i="2" s="1"/>
  <c r="B187" i="2"/>
  <c r="C184" i="2"/>
  <c r="G184" i="2" s="1"/>
  <c r="H184" i="2" s="1"/>
  <c r="B183" i="2"/>
  <c r="C180" i="2"/>
  <c r="G180" i="2" s="1"/>
  <c r="H180" i="2" s="1"/>
  <c r="B179" i="2"/>
  <c r="C176" i="2"/>
  <c r="G176" i="2" s="1"/>
  <c r="H176" i="2" s="1"/>
  <c r="B175" i="2"/>
  <c r="C172" i="2"/>
  <c r="G172" i="2" s="1"/>
  <c r="H172" i="2" s="1"/>
  <c r="B171" i="2"/>
  <c r="N171" i="2" s="1"/>
  <c r="C168" i="2"/>
  <c r="G168" i="2" s="1"/>
  <c r="H168" i="2" s="1"/>
  <c r="B167" i="2"/>
  <c r="C164" i="2"/>
  <c r="G164" i="2" s="1"/>
  <c r="H164" i="2" s="1"/>
  <c r="B163" i="2"/>
  <c r="C160" i="2"/>
  <c r="G160" i="2" s="1"/>
  <c r="H160" i="2" s="1"/>
  <c r="B159" i="2"/>
  <c r="C156" i="2"/>
  <c r="G156" i="2" s="1"/>
  <c r="H156" i="2" s="1"/>
  <c r="B155" i="2"/>
  <c r="C152" i="2"/>
  <c r="G152" i="2" s="1"/>
  <c r="H152" i="2" s="1"/>
  <c r="B151" i="2"/>
  <c r="C148" i="2"/>
  <c r="G148" i="2" s="1"/>
  <c r="H148" i="2" s="1"/>
  <c r="B147" i="2"/>
  <c r="C144" i="2"/>
  <c r="G144" i="2" s="1"/>
  <c r="H144" i="2" s="1"/>
  <c r="B143" i="2"/>
  <c r="C140" i="2"/>
  <c r="G140" i="2" s="1"/>
  <c r="H140" i="2" s="1"/>
  <c r="B139" i="2"/>
  <c r="N139" i="2" s="1"/>
  <c r="C136" i="2"/>
  <c r="G136" i="2" s="1"/>
  <c r="H136" i="2" s="1"/>
  <c r="B135" i="2"/>
  <c r="C132" i="2"/>
  <c r="G132" i="2" s="1"/>
  <c r="H132" i="2" s="1"/>
  <c r="B131" i="2"/>
  <c r="C128" i="2"/>
  <c r="G128" i="2" s="1"/>
  <c r="H128" i="2" s="1"/>
  <c r="B127" i="2"/>
  <c r="C124" i="2"/>
  <c r="G124" i="2" s="1"/>
  <c r="H124" i="2" s="1"/>
  <c r="B123" i="2"/>
  <c r="C120" i="2"/>
  <c r="G120" i="2" s="1"/>
  <c r="H120" i="2" s="1"/>
  <c r="B119" i="2"/>
  <c r="C116" i="2"/>
  <c r="G116" i="2" s="1"/>
  <c r="H116" i="2" s="1"/>
  <c r="B115" i="2"/>
  <c r="C112" i="2"/>
  <c r="G112" i="2" s="1"/>
  <c r="H112" i="2" s="1"/>
  <c r="B111" i="2"/>
  <c r="C108" i="2"/>
  <c r="G108" i="2" s="1"/>
  <c r="H108" i="2" s="1"/>
  <c r="B107" i="2"/>
  <c r="N107" i="2" s="1"/>
  <c r="C104" i="2"/>
  <c r="G104" i="2" s="1"/>
  <c r="H104" i="2" s="1"/>
  <c r="B103" i="2"/>
  <c r="C100" i="2"/>
  <c r="G100" i="2" s="1"/>
  <c r="H100" i="2" s="1"/>
  <c r="B99" i="2"/>
  <c r="C96" i="2"/>
  <c r="G96" i="2" s="1"/>
  <c r="H96" i="2" s="1"/>
  <c r="B95" i="2"/>
  <c r="C92" i="2"/>
  <c r="G92" i="2" s="1"/>
  <c r="H92" i="2" s="1"/>
  <c r="B91" i="2"/>
  <c r="C88" i="2"/>
  <c r="G88" i="2" s="1"/>
  <c r="H88" i="2" s="1"/>
  <c r="B87" i="2"/>
  <c r="C84" i="2"/>
  <c r="G84" i="2" s="1"/>
  <c r="H84" i="2" s="1"/>
  <c r="B83" i="2"/>
  <c r="C80" i="2"/>
  <c r="G80" i="2" s="1"/>
  <c r="H80" i="2" s="1"/>
  <c r="B79" i="2"/>
  <c r="C76" i="2"/>
  <c r="G76" i="2" s="1"/>
  <c r="H76" i="2" s="1"/>
  <c r="B75" i="2"/>
  <c r="N75" i="2" s="1"/>
  <c r="C72" i="2"/>
  <c r="G72" i="2" s="1"/>
  <c r="H72" i="2" s="1"/>
  <c r="B71" i="2"/>
  <c r="C68" i="2"/>
  <c r="G68" i="2" s="1"/>
  <c r="H68" i="2" s="1"/>
  <c r="B67" i="2"/>
  <c r="C64" i="2"/>
  <c r="G64" i="2" s="1"/>
  <c r="H64" i="2" s="1"/>
  <c r="B63" i="2"/>
  <c r="C60" i="2"/>
  <c r="G60" i="2" s="1"/>
  <c r="H60" i="2" s="1"/>
  <c r="B59" i="2"/>
  <c r="C56" i="2"/>
  <c r="G56" i="2" s="1"/>
  <c r="H56" i="2" s="1"/>
  <c r="B55" i="2"/>
  <c r="C52" i="2"/>
  <c r="G52" i="2" s="1"/>
  <c r="H52" i="2" s="1"/>
  <c r="B51" i="2"/>
  <c r="C48" i="2"/>
  <c r="G48" i="2" s="1"/>
  <c r="H48" i="2" s="1"/>
  <c r="B380" i="2"/>
  <c r="B376" i="2"/>
  <c r="B372" i="2"/>
  <c r="B368" i="2"/>
  <c r="N368" i="2" s="1"/>
  <c r="B364" i="2"/>
  <c r="B360" i="2"/>
  <c r="B356" i="2"/>
  <c r="B352" i="2"/>
  <c r="N352" i="2" s="1"/>
  <c r="B348" i="2"/>
  <c r="B344" i="2"/>
  <c r="B340" i="2"/>
  <c r="B336" i="2"/>
  <c r="N336" i="2" s="1"/>
  <c r="B332" i="2"/>
  <c r="B328" i="2"/>
  <c r="B324" i="2"/>
  <c r="B320" i="2"/>
  <c r="N320" i="2" s="1"/>
  <c r="B316" i="2"/>
  <c r="B312" i="2"/>
  <c r="B308" i="2"/>
  <c r="B304" i="2"/>
  <c r="N304" i="2" s="1"/>
  <c r="B300" i="2"/>
  <c r="B296" i="2"/>
  <c r="B292" i="2"/>
  <c r="B288" i="2"/>
  <c r="N288" i="2" s="1"/>
  <c r="B284" i="2"/>
  <c r="B280" i="2"/>
  <c r="B276" i="2"/>
  <c r="B272" i="2"/>
  <c r="B268" i="2"/>
  <c r="B264" i="2"/>
  <c r="B260" i="2"/>
  <c r="B256" i="2"/>
  <c r="N256" i="2" s="1"/>
  <c r="B252" i="2"/>
  <c r="B248" i="2"/>
  <c r="B244" i="2"/>
  <c r="B240" i="2"/>
  <c r="N240" i="2" s="1"/>
  <c r="B236" i="2"/>
  <c r="B232" i="2"/>
  <c r="B228" i="2"/>
  <c r="B224" i="2"/>
  <c r="N224" i="2" s="1"/>
  <c r="B220" i="2"/>
  <c r="B216" i="2"/>
  <c r="B212" i="2"/>
  <c r="B208" i="2"/>
  <c r="N208" i="2" s="1"/>
  <c r="B204" i="2"/>
  <c r="B200" i="2"/>
  <c r="B196" i="2"/>
  <c r="B192" i="2"/>
  <c r="N192" i="2" s="1"/>
  <c r="B188" i="2"/>
  <c r="B184" i="2"/>
  <c r="B180" i="2"/>
  <c r="B176" i="2"/>
  <c r="N176" i="2" s="1"/>
  <c r="B172" i="2"/>
  <c r="B168" i="2"/>
  <c r="B164" i="2"/>
  <c r="B160" i="2"/>
  <c r="N160" i="2" s="1"/>
  <c r="B156" i="2"/>
  <c r="B152" i="2"/>
  <c r="B148" i="2"/>
  <c r="B144" i="2"/>
  <c r="N144" i="2" s="1"/>
  <c r="B140" i="2"/>
  <c r="B136" i="2"/>
  <c r="B132" i="2"/>
  <c r="B128" i="2"/>
  <c r="N128" i="2" s="1"/>
  <c r="B124" i="2"/>
  <c r="B120" i="2"/>
  <c r="B116" i="2"/>
  <c r="B112" i="2"/>
  <c r="N112" i="2" s="1"/>
  <c r="B108" i="2"/>
  <c r="B104" i="2"/>
  <c r="B100" i="2"/>
  <c r="B96" i="2"/>
  <c r="N96" i="2" s="1"/>
  <c r="B92" i="2"/>
  <c r="B88" i="2"/>
  <c r="B84" i="2"/>
  <c r="B80" i="2"/>
  <c r="N80" i="2" s="1"/>
  <c r="B76" i="2"/>
  <c r="B72" i="2"/>
  <c r="B68" i="2"/>
  <c r="B64" i="2"/>
  <c r="N64" i="2" s="1"/>
  <c r="C61" i="2"/>
  <c r="G61" i="2" s="1"/>
  <c r="H61" i="2" s="1"/>
  <c r="B60" i="2"/>
  <c r="N60" i="2" s="1"/>
  <c r="C57" i="2"/>
  <c r="G57" i="2" s="1"/>
  <c r="H57" i="2" s="1"/>
  <c r="B56" i="2"/>
  <c r="N56" i="2" s="1"/>
  <c r="C53" i="2"/>
  <c r="G53" i="2" s="1"/>
  <c r="H53" i="2" s="1"/>
  <c r="B52" i="2"/>
  <c r="N52" i="2" s="1"/>
  <c r="C49" i="2"/>
  <c r="G49" i="2" s="1"/>
  <c r="H49" i="2" s="1"/>
  <c r="B48" i="2"/>
  <c r="N48" i="2" s="1"/>
  <c r="C386" i="2"/>
  <c r="G386" i="2" s="1"/>
  <c r="H386" i="2" s="1"/>
  <c r="B385" i="2"/>
  <c r="C382" i="2"/>
  <c r="G382" i="2" s="1"/>
  <c r="H382" i="2" s="1"/>
  <c r="B381" i="2"/>
  <c r="C378" i="2"/>
  <c r="G378" i="2" s="1"/>
  <c r="H378" i="2" s="1"/>
  <c r="B377" i="2"/>
  <c r="C374" i="2"/>
  <c r="G374" i="2" s="1"/>
  <c r="H374" i="2" s="1"/>
  <c r="B373" i="2"/>
  <c r="C370" i="2"/>
  <c r="G370" i="2" s="1"/>
  <c r="H370" i="2" s="1"/>
  <c r="B369" i="2"/>
  <c r="C366" i="2"/>
  <c r="B365" i="2"/>
  <c r="N365" i="2" s="1"/>
  <c r="C362" i="2"/>
  <c r="G362" i="2" s="1"/>
  <c r="H362" i="2" s="1"/>
  <c r="B361" i="2"/>
  <c r="C358" i="2"/>
  <c r="G358" i="2" s="1"/>
  <c r="H358" i="2" s="1"/>
  <c r="B357" i="2"/>
  <c r="C354" i="2"/>
  <c r="G354" i="2" s="1"/>
  <c r="H354" i="2" s="1"/>
  <c r="B353" i="2"/>
  <c r="C350" i="2"/>
  <c r="G350" i="2" s="1"/>
  <c r="H350" i="2" s="1"/>
  <c r="B349" i="2"/>
  <c r="C346" i="2"/>
  <c r="G346" i="2" s="1"/>
  <c r="H346" i="2" s="1"/>
  <c r="B345" i="2"/>
  <c r="C342" i="2"/>
  <c r="G342" i="2" s="1"/>
  <c r="H342" i="2" s="1"/>
  <c r="B341" i="2"/>
  <c r="C338" i="2"/>
  <c r="B337" i="2"/>
  <c r="C334" i="2"/>
  <c r="B333" i="2"/>
  <c r="N333" i="2" s="1"/>
  <c r="C330" i="2"/>
  <c r="G330" i="2" s="1"/>
  <c r="H330" i="2" s="1"/>
  <c r="B329" i="2"/>
  <c r="C326" i="2"/>
  <c r="G326" i="2" s="1"/>
  <c r="H326" i="2" s="1"/>
  <c r="B325" i="2"/>
  <c r="C322" i="2"/>
  <c r="G322" i="2" s="1"/>
  <c r="H322" i="2" s="1"/>
  <c r="B321" i="2"/>
  <c r="C318" i="2"/>
  <c r="G318" i="2" s="1"/>
  <c r="H318" i="2" s="1"/>
  <c r="B317" i="2"/>
  <c r="C314" i="2"/>
  <c r="G314" i="2" s="1"/>
  <c r="H314" i="2" s="1"/>
  <c r="B313" i="2"/>
  <c r="C310" i="2"/>
  <c r="G310" i="2" s="1"/>
  <c r="H310" i="2" s="1"/>
  <c r="B309" i="2"/>
  <c r="C306" i="2"/>
  <c r="G306" i="2" s="1"/>
  <c r="H306" i="2" s="1"/>
  <c r="B305" i="2"/>
  <c r="C302" i="2"/>
  <c r="B301" i="2"/>
  <c r="N301" i="2" s="1"/>
  <c r="C298" i="2"/>
  <c r="G298" i="2" s="1"/>
  <c r="H298" i="2" s="1"/>
  <c r="B297" i="2"/>
  <c r="C294" i="2"/>
  <c r="B293" i="2"/>
  <c r="C290" i="2"/>
  <c r="G290" i="2" s="1"/>
  <c r="H290" i="2" s="1"/>
  <c r="B289" i="2"/>
  <c r="C286" i="2"/>
  <c r="G286" i="2" s="1"/>
  <c r="H286" i="2" s="1"/>
  <c r="B285" i="2"/>
  <c r="C282" i="2"/>
  <c r="G282" i="2" s="1"/>
  <c r="H282" i="2" s="1"/>
  <c r="B281" i="2"/>
  <c r="C278" i="2"/>
  <c r="G278" i="2" s="1"/>
  <c r="H278" i="2" s="1"/>
  <c r="B277" i="2"/>
  <c r="C274" i="2"/>
  <c r="B273" i="2"/>
  <c r="C270" i="2"/>
  <c r="G270" i="2" s="1"/>
  <c r="H270" i="2" s="1"/>
  <c r="B269" i="2"/>
  <c r="N269" i="2" s="1"/>
  <c r="C266" i="2"/>
  <c r="G266" i="2" s="1"/>
  <c r="H266" i="2" s="1"/>
  <c r="B265" i="2"/>
  <c r="C262" i="2"/>
  <c r="G262" i="2" s="1"/>
  <c r="H262" i="2" s="1"/>
  <c r="B261" i="2"/>
  <c r="C258" i="2"/>
  <c r="B257" i="2"/>
  <c r="C254" i="2"/>
  <c r="G254" i="2" s="1"/>
  <c r="H254" i="2" s="1"/>
  <c r="B253" i="2"/>
  <c r="C250" i="2"/>
  <c r="G250" i="2" s="1"/>
  <c r="H250" i="2" s="1"/>
  <c r="B249" i="2"/>
  <c r="C246" i="2"/>
  <c r="B245" i="2"/>
  <c r="C242" i="2"/>
  <c r="G242" i="2" s="1"/>
  <c r="H242" i="2" s="1"/>
  <c r="B241" i="2"/>
  <c r="C238" i="2"/>
  <c r="B237" i="2"/>
  <c r="N237" i="2" s="1"/>
  <c r="C234" i="2"/>
  <c r="G234" i="2" s="1"/>
  <c r="H234" i="2" s="1"/>
  <c r="B233" i="2"/>
  <c r="C230" i="2"/>
  <c r="B229" i="2"/>
  <c r="C226" i="2"/>
  <c r="G226" i="2" s="1"/>
  <c r="H226" i="2" s="1"/>
  <c r="B225" i="2"/>
  <c r="C222" i="2"/>
  <c r="G222" i="2" s="1"/>
  <c r="H222" i="2" s="1"/>
  <c r="B221" i="2"/>
  <c r="C218" i="2"/>
  <c r="G218" i="2" s="1"/>
  <c r="H218" i="2" s="1"/>
  <c r="B217" i="2"/>
  <c r="C214" i="2"/>
  <c r="G214" i="2" s="1"/>
  <c r="H214" i="2" s="1"/>
  <c r="B213" i="2"/>
  <c r="C210" i="2"/>
  <c r="G210" i="2" s="1"/>
  <c r="H210" i="2" s="1"/>
  <c r="B209" i="2"/>
  <c r="C206" i="2"/>
  <c r="G206" i="2" s="1"/>
  <c r="H206" i="2" s="1"/>
  <c r="B205" i="2"/>
  <c r="N205" i="2" s="1"/>
  <c r="C202" i="2"/>
  <c r="G202" i="2" s="1"/>
  <c r="H202" i="2" s="1"/>
  <c r="B201" i="2"/>
  <c r="C198" i="2"/>
  <c r="G198" i="2" s="1"/>
  <c r="H198" i="2" s="1"/>
  <c r="B197" i="2"/>
  <c r="C194" i="2"/>
  <c r="G194" i="2" s="1"/>
  <c r="H194" i="2" s="1"/>
  <c r="B193" i="2"/>
  <c r="C190" i="2"/>
  <c r="B189" i="2"/>
  <c r="C186" i="2"/>
  <c r="G186" i="2" s="1"/>
  <c r="H186" i="2" s="1"/>
  <c r="B185" i="2"/>
  <c r="C182" i="2"/>
  <c r="B181" i="2"/>
  <c r="C178" i="2"/>
  <c r="B177" i="2"/>
  <c r="C174" i="2"/>
  <c r="B173" i="2"/>
  <c r="N173" i="2" s="1"/>
  <c r="C170" i="2"/>
  <c r="G170" i="2" s="1"/>
  <c r="H170" i="2" s="1"/>
  <c r="B169" i="2"/>
  <c r="C166" i="2"/>
  <c r="G166" i="2" s="1"/>
  <c r="H166" i="2" s="1"/>
  <c r="B165" i="2"/>
  <c r="C162" i="2"/>
  <c r="G162" i="2" s="1"/>
  <c r="H162" i="2" s="1"/>
  <c r="B161" i="2"/>
  <c r="C158" i="2"/>
  <c r="G158" i="2" s="1"/>
  <c r="H158" i="2" s="1"/>
  <c r="B157" i="2"/>
  <c r="C154" i="2"/>
  <c r="G154" i="2" s="1"/>
  <c r="H154" i="2" s="1"/>
  <c r="B153" i="2"/>
  <c r="C150" i="2"/>
  <c r="G150" i="2" s="1"/>
  <c r="H150" i="2" s="1"/>
  <c r="B149" i="2"/>
  <c r="C146" i="2"/>
  <c r="G146" i="2" s="1"/>
  <c r="H146" i="2" s="1"/>
  <c r="B145" i="2"/>
  <c r="C142" i="2"/>
  <c r="G142" i="2" s="1"/>
  <c r="H142" i="2" s="1"/>
  <c r="B141" i="2"/>
  <c r="N141" i="2" s="1"/>
  <c r="C138" i="2"/>
  <c r="G138" i="2" s="1"/>
  <c r="H138" i="2" s="1"/>
  <c r="B137" i="2"/>
  <c r="C134" i="2"/>
  <c r="G134" i="2" s="1"/>
  <c r="H134" i="2" s="1"/>
  <c r="B133" i="2"/>
  <c r="C130" i="2"/>
  <c r="B129" i="2"/>
  <c r="C126" i="2"/>
  <c r="B125" i="2"/>
  <c r="C122" i="2"/>
  <c r="B121" i="2"/>
  <c r="C118" i="2"/>
  <c r="B117" i="2"/>
  <c r="C114" i="2"/>
  <c r="B113" i="2"/>
  <c r="C110" i="2"/>
  <c r="B109" i="2"/>
  <c r="N109" i="2" s="1"/>
  <c r="C106" i="2"/>
  <c r="G106" i="2" s="1"/>
  <c r="H106" i="2" s="1"/>
  <c r="B105" i="2"/>
  <c r="C102" i="2"/>
  <c r="B101" i="2"/>
  <c r="C98" i="2"/>
  <c r="G98" i="2" s="1"/>
  <c r="H98" i="2" s="1"/>
  <c r="B97" i="2"/>
  <c r="C94" i="2"/>
  <c r="G94" i="2" s="1"/>
  <c r="H94" i="2" s="1"/>
  <c r="B93" i="2"/>
  <c r="C90" i="2"/>
  <c r="G90" i="2" s="1"/>
  <c r="H90" i="2" s="1"/>
  <c r="B89" i="2"/>
  <c r="C86" i="2"/>
  <c r="G86" i="2" s="1"/>
  <c r="H86" i="2" s="1"/>
  <c r="B85" i="2"/>
  <c r="C82" i="2"/>
  <c r="G82" i="2" s="1"/>
  <c r="H82" i="2" s="1"/>
  <c r="B81" i="2"/>
  <c r="C78" i="2"/>
  <c r="G78" i="2" s="1"/>
  <c r="H78" i="2" s="1"/>
  <c r="B77" i="2"/>
  <c r="N77" i="2" s="1"/>
  <c r="C74" i="2"/>
  <c r="G74" i="2" s="1"/>
  <c r="H74" i="2" s="1"/>
  <c r="B73" i="2"/>
  <c r="C70" i="2"/>
  <c r="G70" i="2" s="1"/>
  <c r="H70" i="2" s="1"/>
  <c r="B69" i="2"/>
  <c r="C66" i="2"/>
  <c r="B65" i="2"/>
  <c r="C62" i="2"/>
  <c r="G62" i="2" s="1"/>
  <c r="H62" i="2" s="1"/>
  <c r="B61" i="2"/>
  <c r="C58" i="2"/>
  <c r="B57" i="2"/>
  <c r="C54" i="2"/>
  <c r="B53" i="2"/>
  <c r="C50" i="2"/>
  <c r="G50" i="2" s="1"/>
  <c r="H50" i="2" s="1"/>
  <c r="B49" i="2"/>
  <c r="C46" i="2"/>
  <c r="N318" i="2"/>
  <c r="N282" i="2"/>
  <c r="N198" i="2"/>
  <c r="C42" i="2"/>
  <c r="G42" i="2" s="1"/>
  <c r="H42" i="2" s="1"/>
  <c r="C38" i="2"/>
  <c r="G38" i="2" s="1"/>
  <c r="H38" i="2" s="1"/>
  <c r="C34" i="2"/>
  <c r="G34" i="2" s="1"/>
  <c r="H34" i="2" s="1"/>
  <c r="C30" i="2"/>
  <c r="G30" i="2" s="1"/>
  <c r="H30" i="2" s="1"/>
  <c r="C26" i="2"/>
  <c r="G26" i="2" s="1"/>
  <c r="H26" i="2" s="1"/>
  <c r="C22" i="2"/>
  <c r="G22" i="2" s="1"/>
  <c r="H22" i="2" s="1"/>
  <c r="C18" i="2"/>
  <c r="G18" i="2" s="1"/>
  <c r="H18" i="2" s="1"/>
  <c r="B47" i="2"/>
  <c r="N47" i="2" s="1"/>
  <c r="C44" i="2"/>
  <c r="G44" i="2" s="1"/>
  <c r="H44" i="2" s="1"/>
  <c r="B43" i="2"/>
  <c r="C40" i="2"/>
  <c r="G40" i="2" s="1"/>
  <c r="H40" i="2" s="1"/>
  <c r="B39" i="2"/>
  <c r="C36" i="2"/>
  <c r="G36" i="2" s="1"/>
  <c r="H36" i="2" s="1"/>
  <c r="B35" i="2"/>
  <c r="N35" i="2" s="1"/>
  <c r="C32" i="2"/>
  <c r="G32" i="2" s="1"/>
  <c r="H32" i="2" s="1"/>
  <c r="B31" i="2"/>
  <c r="C28" i="2"/>
  <c r="G28" i="2" s="1"/>
  <c r="H28" i="2" s="1"/>
  <c r="B27" i="2"/>
  <c r="N27" i="2" s="1"/>
  <c r="C24" i="2"/>
  <c r="G24" i="2" s="1"/>
  <c r="H24" i="2" s="1"/>
  <c r="B23" i="2"/>
  <c r="C20" i="2"/>
  <c r="G20" i="2" s="1"/>
  <c r="H20" i="2" s="1"/>
  <c r="B19" i="2"/>
  <c r="C16" i="2"/>
  <c r="G16" i="2" s="1"/>
  <c r="H16" i="2" s="1"/>
  <c r="B15" i="2"/>
  <c r="N15" i="2" s="1"/>
  <c r="C12" i="2"/>
  <c r="G12" i="2" s="1"/>
  <c r="H12" i="2" s="1"/>
  <c r="B11" i="2"/>
  <c r="C45" i="2"/>
  <c r="G45" i="2" s="1"/>
  <c r="H45" i="2" s="1"/>
  <c r="B44" i="2"/>
  <c r="C41" i="2"/>
  <c r="G41" i="2" s="1"/>
  <c r="H41" i="2" s="1"/>
  <c r="B40" i="2"/>
  <c r="C37" i="2"/>
  <c r="G37" i="2" s="1"/>
  <c r="H37" i="2" s="1"/>
  <c r="B36" i="2"/>
  <c r="C33" i="2"/>
  <c r="G33" i="2" s="1"/>
  <c r="H33" i="2" s="1"/>
  <c r="B32" i="2"/>
  <c r="C29" i="2"/>
  <c r="G29" i="2" s="1"/>
  <c r="H29" i="2" s="1"/>
  <c r="B28" i="2"/>
  <c r="C25" i="2"/>
  <c r="G25" i="2" s="1"/>
  <c r="H25" i="2" s="1"/>
  <c r="B24" i="2"/>
  <c r="C21" i="2"/>
  <c r="G21" i="2" s="1"/>
  <c r="H21" i="2" s="1"/>
  <c r="B20" i="2"/>
  <c r="C17" i="2"/>
  <c r="G17" i="2" s="1"/>
  <c r="H17" i="2" s="1"/>
  <c r="B16" i="2"/>
  <c r="C13" i="2"/>
  <c r="G13" i="2" s="1"/>
  <c r="H13" i="2" s="1"/>
  <c r="B12" i="2"/>
  <c r="AA270" i="1" l="1"/>
  <c r="AB270" i="1"/>
  <c r="AA298" i="1"/>
  <c r="AB298" i="1"/>
  <c r="AB277" i="1"/>
  <c r="AA277" i="1"/>
  <c r="AB311" i="1"/>
  <c r="AA311" i="1"/>
  <c r="AA264" i="1"/>
  <c r="AB264" i="1"/>
  <c r="AB272" i="1"/>
  <c r="AA272" i="1"/>
  <c r="AB296" i="1"/>
  <c r="AA296" i="1"/>
  <c r="AB282" i="1"/>
  <c r="AA282" i="1"/>
  <c r="AB260" i="1"/>
  <c r="AA260" i="1"/>
  <c r="AB261" i="1"/>
  <c r="AA261" i="1"/>
  <c r="AA295" i="1"/>
  <c r="AB295" i="1"/>
  <c r="AB267" i="1"/>
  <c r="AA267" i="1"/>
  <c r="AA265" i="1"/>
  <c r="AB265" i="1"/>
  <c r="AB292" i="1"/>
  <c r="AA292" i="1"/>
  <c r="AB284" i="1"/>
  <c r="AA284" i="1"/>
  <c r="AA281" i="1"/>
  <c r="AB281" i="1"/>
  <c r="AB259" i="1"/>
  <c r="AA259" i="1"/>
  <c r="AB297" i="1"/>
  <c r="AA297" i="1"/>
  <c r="AA256" i="1"/>
  <c r="AB256" i="1"/>
  <c r="AB274" i="1"/>
  <c r="AA274" i="1"/>
  <c r="AB291" i="1"/>
  <c r="AA291" i="1"/>
  <c r="AB294" i="1"/>
  <c r="AA294" i="1"/>
  <c r="AA283" i="1"/>
  <c r="AB283" i="1"/>
  <c r="AA275" i="1"/>
  <c r="AB275" i="1"/>
  <c r="AA288" i="1"/>
  <c r="AB288" i="1"/>
  <c r="AA269" i="1"/>
  <c r="AB269" i="1"/>
  <c r="AA279" i="1"/>
  <c r="AB279" i="1"/>
  <c r="AB301" i="1"/>
  <c r="AA301" i="1"/>
  <c r="AB308" i="1"/>
  <c r="AA308" i="1"/>
  <c r="AB268" i="1"/>
  <c r="AA268" i="1"/>
  <c r="AB300" i="1"/>
  <c r="AA300" i="1"/>
  <c r="AB255" i="1"/>
  <c r="AA255" i="1"/>
  <c r="AA304" i="1"/>
  <c r="AB304" i="1"/>
  <c r="AB287" i="1"/>
  <c r="AA287" i="1"/>
  <c r="AA302" i="1"/>
  <c r="AB302" i="1"/>
  <c r="AB286" i="1"/>
  <c r="AA286" i="1"/>
  <c r="AA257" i="1"/>
  <c r="AB257" i="1"/>
  <c r="AB305" i="1"/>
  <c r="AA305" i="1"/>
  <c r="AB303" i="1"/>
  <c r="AA303" i="1"/>
  <c r="AA289" i="1"/>
  <c r="AB289" i="1"/>
  <c r="AB278" i="1"/>
  <c r="AA278" i="1"/>
  <c r="AA293" i="1"/>
  <c r="AB293" i="1"/>
  <c r="AA290" i="1"/>
  <c r="AB290" i="1"/>
  <c r="AB280" i="1"/>
  <c r="AA280" i="1"/>
  <c r="AB306" i="1"/>
  <c r="AA306" i="1"/>
  <c r="AB271" i="1"/>
  <c r="AA271" i="1"/>
  <c r="AA299" i="1"/>
  <c r="AB299" i="1"/>
  <c r="AA258" i="1"/>
  <c r="AB258" i="1"/>
  <c r="AA262" i="1"/>
  <c r="AB262" i="1"/>
  <c r="AB285" i="1"/>
  <c r="AA285" i="1"/>
  <c r="AB309" i="1"/>
  <c r="AA309" i="1"/>
  <c r="AA263" i="1"/>
  <c r="AB263" i="1"/>
  <c r="AB307" i="1"/>
  <c r="AA307" i="1"/>
  <c r="AB276" i="1"/>
  <c r="AA276" i="1"/>
  <c r="AA266" i="1"/>
  <c r="AB266" i="1"/>
  <c r="AC486" i="1"/>
  <c r="AI486" i="1"/>
  <c r="AD486" i="1"/>
  <c r="AH483" i="1"/>
  <c r="AJ483" i="1" s="1"/>
  <c r="AE483" i="1"/>
  <c r="AF483" i="1"/>
  <c r="AH484" i="1"/>
  <c r="AJ484" i="1" s="1"/>
  <c r="AE484" i="1"/>
  <c r="AF484" i="1"/>
  <c r="N454" i="2"/>
  <c r="N322" i="2"/>
  <c r="N242" i="2"/>
  <c r="N438" i="2"/>
  <c r="N194" i="2"/>
  <c r="N470" i="2"/>
  <c r="N73" i="2"/>
  <c r="I73" i="2" s="1"/>
  <c r="N105" i="2"/>
  <c r="I105" i="2" s="1"/>
  <c r="N137" i="2"/>
  <c r="N169" i="2"/>
  <c r="N201" i="2"/>
  <c r="N233" i="2"/>
  <c r="N265" i="2"/>
  <c r="N297" i="2"/>
  <c r="N329" i="2"/>
  <c r="I329" i="2" s="1"/>
  <c r="N361" i="2"/>
  <c r="I361" i="2" s="1"/>
  <c r="N390" i="2"/>
  <c r="N422" i="2"/>
  <c r="N393" i="2"/>
  <c r="N473" i="2"/>
  <c r="N154" i="2"/>
  <c r="N59" i="2"/>
  <c r="N91" i="2"/>
  <c r="N123" i="2"/>
  <c r="I123" i="2" s="1"/>
  <c r="N155" i="2"/>
  <c r="I155" i="2" s="1"/>
  <c r="N187" i="2"/>
  <c r="I187" i="2" s="1"/>
  <c r="N219" i="2"/>
  <c r="N251" i="2"/>
  <c r="N283" i="2"/>
  <c r="N315" i="2"/>
  <c r="N347" i="2"/>
  <c r="N379" i="2"/>
  <c r="I379" i="2" s="1"/>
  <c r="N218" i="2"/>
  <c r="I218" i="2" s="1"/>
  <c r="N417" i="2"/>
  <c r="N433" i="2"/>
  <c r="N72" i="2"/>
  <c r="N104" i="2"/>
  <c r="N136" i="2"/>
  <c r="N168" i="2"/>
  <c r="I168" i="2" s="1"/>
  <c r="N200" i="2"/>
  <c r="I200" i="2" s="1"/>
  <c r="N232" i="2"/>
  <c r="I232" i="2" s="1"/>
  <c r="N264" i="2"/>
  <c r="I264" i="2" s="1"/>
  <c r="N296" i="2"/>
  <c r="I296" i="2" s="1"/>
  <c r="N328" i="2"/>
  <c r="N360" i="2"/>
  <c r="N421" i="2"/>
  <c r="N326" i="2"/>
  <c r="N342" i="2"/>
  <c r="I342" i="2" s="1"/>
  <c r="N70" i="2"/>
  <c r="I70" i="2" s="1"/>
  <c r="N31" i="2"/>
  <c r="I31" i="2" s="1"/>
  <c r="N88" i="2"/>
  <c r="N120" i="2"/>
  <c r="N152" i="2"/>
  <c r="N184" i="2"/>
  <c r="N216" i="2"/>
  <c r="I216" i="2" s="1"/>
  <c r="N248" i="2"/>
  <c r="I248" i="2" s="1"/>
  <c r="N280" i="2"/>
  <c r="N312" i="2"/>
  <c r="I312" i="2" s="1"/>
  <c r="N344" i="2"/>
  <c r="N376" i="2"/>
  <c r="N397" i="2"/>
  <c r="N477" i="2"/>
  <c r="N374" i="2"/>
  <c r="N134" i="2"/>
  <c r="I134" i="2" s="1"/>
  <c r="N310" i="2"/>
  <c r="I310" i="2" s="1"/>
  <c r="N19" i="2"/>
  <c r="I19" i="2" s="1"/>
  <c r="N63" i="2"/>
  <c r="I63" i="2" s="1"/>
  <c r="N95" i="2"/>
  <c r="N127" i="2"/>
  <c r="N159" i="2"/>
  <c r="N191" i="2"/>
  <c r="N223" i="2"/>
  <c r="I223" i="2" s="1"/>
  <c r="N255" i="2"/>
  <c r="I255" i="2" s="1"/>
  <c r="N287" i="2"/>
  <c r="I287" i="2" s="1"/>
  <c r="N319" i="2"/>
  <c r="N351" i="2"/>
  <c r="N383" i="2"/>
  <c r="N412" i="2"/>
  <c r="N444" i="2"/>
  <c r="I444" i="2" s="1"/>
  <c r="N476" i="2"/>
  <c r="I476" i="2" s="1"/>
  <c r="N262" i="2"/>
  <c r="I262" i="2" s="1"/>
  <c r="O319" i="2"/>
  <c r="J319" i="2" s="1"/>
  <c r="N100" i="2"/>
  <c r="I100" i="2" s="1"/>
  <c r="N132" i="2"/>
  <c r="N164" i="2"/>
  <c r="N196" i="2"/>
  <c r="N228" i="2"/>
  <c r="N260" i="2"/>
  <c r="I260" i="2" s="1"/>
  <c r="N292" i="2"/>
  <c r="I292" i="2" s="1"/>
  <c r="N324" i="2"/>
  <c r="I324" i="2" s="1"/>
  <c r="N356" i="2"/>
  <c r="N306" i="2"/>
  <c r="N370" i="2"/>
  <c r="N358" i="2"/>
  <c r="N55" i="2"/>
  <c r="I55" i="2" s="1"/>
  <c r="N87" i="2"/>
  <c r="I87" i="2" s="1"/>
  <c r="N119" i="2"/>
  <c r="I119" i="2" s="1"/>
  <c r="N151" i="2"/>
  <c r="I151" i="2" s="1"/>
  <c r="N183" i="2"/>
  <c r="I183" i="2" s="1"/>
  <c r="N215" i="2"/>
  <c r="N247" i="2"/>
  <c r="N279" i="2"/>
  <c r="N311" i="2"/>
  <c r="N343" i="2"/>
  <c r="I343" i="2" s="1"/>
  <c r="N375" i="2"/>
  <c r="I375" i="2" s="1"/>
  <c r="O375" i="2"/>
  <c r="J375" i="2" s="1"/>
  <c r="N425" i="2"/>
  <c r="I425" i="2" s="1"/>
  <c r="N84" i="2"/>
  <c r="N116" i="2"/>
  <c r="N148" i="2"/>
  <c r="N180" i="2"/>
  <c r="I180" i="2" s="1"/>
  <c r="N212" i="2"/>
  <c r="I212" i="2" s="1"/>
  <c r="N276" i="2"/>
  <c r="I276" i="2" s="1"/>
  <c r="N308" i="2"/>
  <c r="I308" i="2" s="1"/>
  <c r="N340" i="2"/>
  <c r="N372" i="2"/>
  <c r="N413" i="2"/>
  <c r="N472" i="2"/>
  <c r="N10" i="2"/>
  <c r="I10" i="2" s="1"/>
  <c r="N403" i="2"/>
  <c r="I403" i="2" s="1"/>
  <c r="N419" i="2"/>
  <c r="I419" i="2" s="1"/>
  <c r="N435" i="2"/>
  <c r="I435" i="2" s="1"/>
  <c r="N451" i="2"/>
  <c r="I451" i="2" s="1"/>
  <c r="N467" i="2"/>
  <c r="N23" i="2"/>
  <c r="N69" i="2"/>
  <c r="N101" i="2"/>
  <c r="I101" i="2" s="1"/>
  <c r="N133" i="2"/>
  <c r="N165" i="2"/>
  <c r="I165" i="2" s="1"/>
  <c r="N197" i="2"/>
  <c r="I197" i="2" s="1"/>
  <c r="N229" i="2"/>
  <c r="I229" i="2" s="1"/>
  <c r="N261" i="2"/>
  <c r="N293" i="2"/>
  <c r="N325" i="2"/>
  <c r="N357" i="2"/>
  <c r="I357" i="2" s="1"/>
  <c r="K18" i="2"/>
  <c r="K154" i="2"/>
  <c r="I154" i="2"/>
  <c r="K234" i="2"/>
  <c r="K330" i="2"/>
  <c r="K402" i="2"/>
  <c r="K211" i="2"/>
  <c r="K129" i="2"/>
  <c r="K225" i="2"/>
  <c r="K461" i="2"/>
  <c r="K22" i="2"/>
  <c r="N74" i="2"/>
  <c r="I74" i="2" s="1"/>
  <c r="N330" i="2"/>
  <c r="I330" i="2" s="1"/>
  <c r="N378" i="2"/>
  <c r="K56" i="2"/>
  <c r="I56" i="2"/>
  <c r="K72" i="2"/>
  <c r="I72" i="2"/>
  <c r="K88" i="2"/>
  <c r="I88" i="2"/>
  <c r="K104" i="2"/>
  <c r="I104" i="2"/>
  <c r="K120" i="2"/>
  <c r="I120" i="2"/>
  <c r="K136" i="2"/>
  <c r="I136" i="2"/>
  <c r="K152" i="2"/>
  <c r="I152" i="2"/>
  <c r="K168" i="2"/>
  <c r="K184" i="2"/>
  <c r="I184" i="2"/>
  <c r="K200" i="2"/>
  <c r="K216" i="2"/>
  <c r="K232" i="2"/>
  <c r="K248" i="2"/>
  <c r="K264" i="2"/>
  <c r="K280" i="2"/>
  <c r="I280" i="2"/>
  <c r="K296" i="2"/>
  <c r="K312" i="2"/>
  <c r="K328" i="2"/>
  <c r="I328" i="2"/>
  <c r="K344" i="2"/>
  <c r="I344" i="2"/>
  <c r="K360" i="2"/>
  <c r="I360" i="2"/>
  <c r="K376" i="2"/>
  <c r="I376" i="2"/>
  <c r="O407" i="2"/>
  <c r="K392" i="2"/>
  <c r="I392" i="2"/>
  <c r="K408" i="2"/>
  <c r="K424" i="2"/>
  <c r="I424" i="2"/>
  <c r="K440" i="2"/>
  <c r="K456" i="2"/>
  <c r="I456" i="2"/>
  <c r="K472" i="2"/>
  <c r="I472" i="2"/>
  <c r="K23" i="2"/>
  <c r="I23" i="2"/>
  <c r="K55" i="2"/>
  <c r="K87" i="2"/>
  <c r="K119" i="2"/>
  <c r="K151" i="2"/>
  <c r="K183" i="2"/>
  <c r="K215" i="2"/>
  <c r="I215" i="2"/>
  <c r="K247" i="2"/>
  <c r="I247" i="2"/>
  <c r="K279" i="2"/>
  <c r="I279" i="2"/>
  <c r="K311" i="2"/>
  <c r="I311" i="2"/>
  <c r="K343" i="2"/>
  <c r="K375" i="2"/>
  <c r="I69" i="2"/>
  <c r="K69" i="2"/>
  <c r="K101" i="2"/>
  <c r="K133" i="2"/>
  <c r="I133" i="2"/>
  <c r="K165" i="2"/>
  <c r="K197" i="2"/>
  <c r="K229" i="2"/>
  <c r="K261" i="2"/>
  <c r="I261" i="2"/>
  <c r="K293" i="2"/>
  <c r="I293" i="2"/>
  <c r="K325" i="2"/>
  <c r="I325" i="2"/>
  <c r="K357" i="2"/>
  <c r="I389" i="2"/>
  <c r="K389" i="2"/>
  <c r="K403" i="2"/>
  <c r="K419" i="2"/>
  <c r="K435" i="2"/>
  <c r="K451" i="2"/>
  <c r="K467" i="2"/>
  <c r="I467" i="2"/>
  <c r="K425" i="2"/>
  <c r="K413" i="2"/>
  <c r="I413" i="2"/>
  <c r="K469" i="2"/>
  <c r="I469" i="2"/>
  <c r="K90" i="2"/>
  <c r="K450" i="2"/>
  <c r="K115" i="2"/>
  <c r="K65" i="2"/>
  <c r="K353" i="2"/>
  <c r="K41" i="2"/>
  <c r="N170" i="2"/>
  <c r="I170" i="2" s="1"/>
  <c r="K26" i="2"/>
  <c r="O87" i="2"/>
  <c r="J87" i="2" s="1"/>
  <c r="O183" i="2"/>
  <c r="J183" i="2" s="1"/>
  <c r="O339" i="2"/>
  <c r="J339" i="2" s="1"/>
  <c r="N46" i="2"/>
  <c r="G46" i="2"/>
  <c r="H46" i="2" s="1"/>
  <c r="K62" i="2"/>
  <c r="K78" i="2"/>
  <c r="K94" i="2"/>
  <c r="N110" i="2"/>
  <c r="G110" i="2"/>
  <c r="H110" i="2" s="1"/>
  <c r="N126" i="2"/>
  <c r="G126" i="2"/>
  <c r="H126" i="2" s="1"/>
  <c r="K142" i="2"/>
  <c r="K158" i="2"/>
  <c r="N174" i="2"/>
  <c r="G174" i="2"/>
  <c r="H174" i="2" s="1"/>
  <c r="N190" i="2"/>
  <c r="G190" i="2"/>
  <c r="H190" i="2" s="1"/>
  <c r="K206" i="2"/>
  <c r="K222" i="2"/>
  <c r="N238" i="2"/>
  <c r="G238" i="2"/>
  <c r="H238" i="2" s="1"/>
  <c r="K254" i="2"/>
  <c r="K270" i="2"/>
  <c r="K286" i="2"/>
  <c r="N302" i="2"/>
  <c r="G302" i="2"/>
  <c r="H302" i="2" s="1"/>
  <c r="K318" i="2"/>
  <c r="I318" i="2"/>
  <c r="N334" i="2"/>
  <c r="G334" i="2"/>
  <c r="H334" i="2" s="1"/>
  <c r="K350" i="2"/>
  <c r="N366" i="2"/>
  <c r="G366" i="2"/>
  <c r="H366" i="2" s="1"/>
  <c r="K382" i="2"/>
  <c r="K57" i="2"/>
  <c r="K390" i="2"/>
  <c r="I390" i="2"/>
  <c r="K406" i="2"/>
  <c r="I406" i="2"/>
  <c r="K422" i="2"/>
  <c r="I422" i="2"/>
  <c r="K438" i="2"/>
  <c r="I438" i="2"/>
  <c r="K454" i="2"/>
  <c r="I454" i="2"/>
  <c r="K470" i="2"/>
  <c r="I470" i="2"/>
  <c r="N396" i="2"/>
  <c r="I396" i="2" s="1"/>
  <c r="N428" i="2"/>
  <c r="N460" i="2"/>
  <c r="I460" i="2" s="1"/>
  <c r="K27" i="2"/>
  <c r="I27" i="2"/>
  <c r="K59" i="2"/>
  <c r="I59" i="2"/>
  <c r="I91" i="2"/>
  <c r="K91" i="2"/>
  <c r="K123" i="2"/>
  <c r="K155" i="2"/>
  <c r="K187" i="2"/>
  <c r="K219" i="2"/>
  <c r="I219" i="2"/>
  <c r="K251" i="2"/>
  <c r="I251" i="2"/>
  <c r="K283" i="2"/>
  <c r="I283" i="2"/>
  <c r="K315" i="2"/>
  <c r="I315" i="2"/>
  <c r="H347" i="2"/>
  <c r="K379" i="2"/>
  <c r="K73" i="2"/>
  <c r="K105" i="2"/>
  <c r="K137" i="2"/>
  <c r="I137" i="2"/>
  <c r="K169" i="2"/>
  <c r="I169" i="2"/>
  <c r="I201" i="2"/>
  <c r="K201" i="2"/>
  <c r="I233" i="2"/>
  <c r="K233" i="2"/>
  <c r="K265" i="2"/>
  <c r="I265" i="2"/>
  <c r="K297" i="2"/>
  <c r="I297" i="2"/>
  <c r="K329" i="2"/>
  <c r="K361" i="2"/>
  <c r="K393" i="2"/>
  <c r="I393" i="2"/>
  <c r="K433" i="2"/>
  <c r="I433" i="2"/>
  <c r="K417" i="2"/>
  <c r="I417" i="2"/>
  <c r="K473" i="2"/>
  <c r="I473" i="2"/>
  <c r="K74" i="2"/>
  <c r="K202" i="2"/>
  <c r="K298" i="2"/>
  <c r="I378" i="2"/>
  <c r="K378" i="2"/>
  <c r="K434" i="2"/>
  <c r="K147" i="2"/>
  <c r="O307" i="2"/>
  <c r="G307" i="2"/>
  <c r="H307" i="2" s="1"/>
  <c r="K289" i="2"/>
  <c r="K36" i="2"/>
  <c r="N234" i="2"/>
  <c r="I234" i="2" s="1"/>
  <c r="K13" i="2"/>
  <c r="K29" i="2"/>
  <c r="K45" i="2"/>
  <c r="K24" i="2"/>
  <c r="K40" i="2"/>
  <c r="K30" i="2"/>
  <c r="N90" i="2"/>
  <c r="I90" i="2" s="1"/>
  <c r="N186" i="2"/>
  <c r="I186" i="2" s="1"/>
  <c r="O247" i="2"/>
  <c r="J247" i="2" s="1"/>
  <c r="O311" i="2"/>
  <c r="J311" i="2" s="1"/>
  <c r="N65" i="2"/>
  <c r="I65" i="2" s="1"/>
  <c r="N97" i="2"/>
  <c r="N129" i="2"/>
  <c r="I129" i="2" s="1"/>
  <c r="N161" i="2"/>
  <c r="N193" i="2"/>
  <c r="I193" i="2" s="1"/>
  <c r="N225" i="2"/>
  <c r="I225" i="2" s="1"/>
  <c r="N257" i="2"/>
  <c r="I257" i="2" s="1"/>
  <c r="N289" i="2"/>
  <c r="I289" i="2" s="1"/>
  <c r="N321" i="2"/>
  <c r="I321" i="2" s="1"/>
  <c r="N353" i="2"/>
  <c r="I353" i="2" s="1"/>
  <c r="N385" i="2"/>
  <c r="K60" i="2"/>
  <c r="I60" i="2"/>
  <c r="K76" i="2"/>
  <c r="K92" i="2"/>
  <c r="K108" i="2"/>
  <c r="K124" i="2"/>
  <c r="K140" i="2"/>
  <c r="K156" i="2"/>
  <c r="K172" i="2"/>
  <c r="K188" i="2"/>
  <c r="K204" i="2"/>
  <c r="K220" i="2"/>
  <c r="K236" i="2"/>
  <c r="K252" i="2"/>
  <c r="K268" i="2"/>
  <c r="K284" i="2"/>
  <c r="K300" i="2"/>
  <c r="K316" i="2"/>
  <c r="K332" i="2"/>
  <c r="K348" i="2"/>
  <c r="K364" i="2"/>
  <c r="K380" i="2"/>
  <c r="O423" i="2"/>
  <c r="K396" i="2"/>
  <c r="K412" i="2"/>
  <c r="I412" i="2"/>
  <c r="K428" i="2"/>
  <c r="I428" i="2"/>
  <c r="K444" i="2"/>
  <c r="K460" i="2"/>
  <c r="K476" i="2"/>
  <c r="K31" i="2"/>
  <c r="K63" i="2"/>
  <c r="K95" i="2"/>
  <c r="I95" i="2"/>
  <c r="I127" i="2"/>
  <c r="K127" i="2"/>
  <c r="K159" i="2"/>
  <c r="I159" i="2"/>
  <c r="I191" i="2"/>
  <c r="K191" i="2"/>
  <c r="K223" i="2"/>
  <c r="K255" i="2"/>
  <c r="K287" i="2"/>
  <c r="K319" i="2"/>
  <c r="I319" i="2"/>
  <c r="K351" i="2"/>
  <c r="I351" i="2"/>
  <c r="I383" i="2"/>
  <c r="K383" i="2"/>
  <c r="K77" i="2"/>
  <c r="I77" i="2"/>
  <c r="K109" i="2"/>
  <c r="I109" i="2"/>
  <c r="K141" i="2"/>
  <c r="I141" i="2"/>
  <c r="K173" i="2"/>
  <c r="I173" i="2"/>
  <c r="K205" i="2"/>
  <c r="I205" i="2"/>
  <c r="K237" i="2"/>
  <c r="I237" i="2"/>
  <c r="K269" i="2"/>
  <c r="I269" i="2"/>
  <c r="K301" i="2"/>
  <c r="I301" i="2"/>
  <c r="K333" i="2"/>
  <c r="I333" i="2"/>
  <c r="I365" i="2"/>
  <c r="K365" i="2"/>
  <c r="K397" i="2"/>
  <c r="I397" i="2"/>
  <c r="K407" i="2"/>
  <c r="I407" i="2"/>
  <c r="J407" i="2"/>
  <c r="K423" i="2"/>
  <c r="I423" i="2"/>
  <c r="J423" i="2"/>
  <c r="K439" i="2"/>
  <c r="I439" i="2"/>
  <c r="K455" i="2"/>
  <c r="I455" i="2"/>
  <c r="K471" i="2"/>
  <c r="J471" i="2"/>
  <c r="I471" i="2"/>
  <c r="K441" i="2"/>
  <c r="I441" i="2"/>
  <c r="K421" i="2"/>
  <c r="I421" i="2"/>
  <c r="K477" i="2"/>
  <c r="I477" i="2"/>
  <c r="K186" i="2"/>
  <c r="K282" i="2"/>
  <c r="I282" i="2"/>
  <c r="K53" i="2"/>
  <c r="K83" i="2"/>
  <c r="K339" i="2"/>
  <c r="K193" i="2"/>
  <c r="K20" i="2"/>
  <c r="N298" i="2"/>
  <c r="I298" i="2" s="1"/>
  <c r="K34" i="2"/>
  <c r="O119" i="2"/>
  <c r="J119" i="2" s="1"/>
  <c r="N250" i="2"/>
  <c r="N314" i="2"/>
  <c r="O343" i="2"/>
  <c r="J343" i="2" s="1"/>
  <c r="K50" i="2"/>
  <c r="N66" i="2"/>
  <c r="G66" i="2"/>
  <c r="H66" i="2" s="1"/>
  <c r="K82" i="2"/>
  <c r="K98" i="2"/>
  <c r="N114" i="2"/>
  <c r="G114" i="2"/>
  <c r="H114" i="2" s="1"/>
  <c r="N130" i="2"/>
  <c r="G130" i="2"/>
  <c r="H130" i="2" s="1"/>
  <c r="K146" i="2"/>
  <c r="K162" i="2"/>
  <c r="N178" i="2"/>
  <c r="G178" i="2"/>
  <c r="H178" i="2" s="1"/>
  <c r="K194" i="2"/>
  <c r="I194" i="2"/>
  <c r="K210" i="2"/>
  <c r="K226" i="2"/>
  <c r="K242" i="2"/>
  <c r="I242" i="2"/>
  <c r="N258" i="2"/>
  <c r="G258" i="2"/>
  <c r="H258" i="2" s="1"/>
  <c r="N274" i="2"/>
  <c r="G274" i="2"/>
  <c r="H274" i="2" s="1"/>
  <c r="K290" i="2"/>
  <c r="K306" i="2"/>
  <c r="I306" i="2"/>
  <c r="K322" i="2"/>
  <c r="I322" i="2"/>
  <c r="N338" i="2"/>
  <c r="G338" i="2"/>
  <c r="H338" i="2" s="1"/>
  <c r="K354" i="2"/>
  <c r="K370" i="2"/>
  <c r="I370" i="2"/>
  <c r="K386" i="2"/>
  <c r="K61" i="2"/>
  <c r="K394" i="2"/>
  <c r="K410" i="2"/>
  <c r="K426" i="2"/>
  <c r="K442" i="2"/>
  <c r="K458" i="2"/>
  <c r="K474" i="2"/>
  <c r="K35" i="2"/>
  <c r="I35" i="2"/>
  <c r="K67" i="2"/>
  <c r="K99" i="2"/>
  <c r="K131" i="2"/>
  <c r="K163" i="2"/>
  <c r="K195" i="2"/>
  <c r="K227" i="2"/>
  <c r="K259" i="2"/>
  <c r="K291" i="2"/>
  <c r="K323" i="2"/>
  <c r="K355" i="2"/>
  <c r="K387" i="2"/>
  <c r="K81" i="2"/>
  <c r="K113" i="2"/>
  <c r="K145" i="2"/>
  <c r="K177" i="2"/>
  <c r="K209" i="2"/>
  <c r="K241" i="2"/>
  <c r="K273" i="2"/>
  <c r="K305" i="2"/>
  <c r="K337" i="2"/>
  <c r="K369" i="2"/>
  <c r="K401" i="2"/>
  <c r="K449" i="2"/>
  <c r="K429" i="2"/>
  <c r="I429" i="2"/>
  <c r="K14" i="2"/>
  <c r="J14" i="2"/>
  <c r="K10" i="2"/>
  <c r="J10" i="2"/>
  <c r="N58" i="2"/>
  <c r="G58" i="2"/>
  <c r="H58" i="2" s="1"/>
  <c r="K170" i="2"/>
  <c r="K266" i="2"/>
  <c r="K346" i="2"/>
  <c r="K466" i="2"/>
  <c r="K19" i="2"/>
  <c r="K275" i="2"/>
  <c r="K161" i="2"/>
  <c r="I161" i="2"/>
  <c r="K385" i="2"/>
  <c r="I385" i="2"/>
  <c r="K409" i="2"/>
  <c r="K12" i="2"/>
  <c r="K38" i="2"/>
  <c r="N53" i="2"/>
  <c r="I53" i="2" s="1"/>
  <c r="K48" i="2"/>
  <c r="I48" i="2"/>
  <c r="I64" i="2"/>
  <c r="K64" i="2"/>
  <c r="K80" i="2"/>
  <c r="I80" i="2"/>
  <c r="K96" i="2"/>
  <c r="I96" i="2"/>
  <c r="K112" i="2"/>
  <c r="I112" i="2"/>
  <c r="K128" i="2"/>
  <c r="I128" i="2"/>
  <c r="K144" i="2"/>
  <c r="I144" i="2"/>
  <c r="K160" i="2"/>
  <c r="I160" i="2"/>
  <c r="K176" i="2"/>
  <c r="I176" i="2"/>
  <c r="K192" i="2"/>
  <c r="I192" i="2"/>
  <c r="K208" i="2"/>
  <c r="I208" i="2"/>
  <c r="K224" i="2"/>
  <c r="I224" i="2"/>
  <c r="K240" i="2"/>
  <c r="I240" i="2"/>
  <c r="K256" i="2"/>
  <c r="I256" i="2"/>
  <c r="K272" i="2"/>
  <c r="K288" i="2"/>
  <c r="I288" i="2"/>
  <c r="K304" i="2"/>
  <c r="I304" i="2"/>
  <c r="K320" i="2"/>
  <c r="I320" i="2"/>
  <c r="K336" i="2"/>
  <c r="I336" i="2"/>
  <c r="K352" i="2"/>
  <c r="I352" i="2"/>
  <c r="K368" i="2"/>
  <c r="I368" i="2"/>
  <c r="K384" i="2"/>
  <c r="N408" i="2"/>
  <c r="I408" i="2" s="1"/>
  <c r="N440" i="2"/>
  <c r="I440" i="2" s="1"/>
  <c r="K400" i="2"/>
  <c r="K416" i="2"/>
  <c r="K432" i="2"/>
  <c r="K448" i="2"/>
  <c r="K464" i="2"/>
  <c r="K39" i="2"/>
  <c r="K71" i="2"/>
  <c r="K103" i="2"/>
  <c r="K135" i="2"/>
  <c r="K167" i="2"/>
  <c r="K199" i="2"/>
  <c r="K231" i="2"/>
  <c r="K263" i="2"/>
  <c r="K295" i="2"/>
  <c r="K327" i="2"/>
  <c r="K359" i="2"/>
  <c r="K85" i="2"/>
  <c r="K117" i="2"/>
  <c r="K149" i="2"/>
  <c r="K181" i="2"/>
  <c r="K213" i="2"/>
  <c r="K245" i="2"/>
  <c r="K277" i="2"/>
  <c r="K309" i="2"/>
  <c r="K341" i="2"/>
  <c r="K373" i="2"/>
  <c r="K391" i="2"/>
  <c r="K411" i="2"/>
  <c r="K427" i="2"/>
  <c r="K443" i="2"/>
  <c r="K459" i="2"/>
  <c r="K475" i="2"/>
  <c r="K457" i="2"/>
  <c r="K437" i="2"/>
  <c r="K138" i="2"/>
  <c r="K250" i="2"/>
  <c r="I250" i="2"/>
  <c r="K362" i="2"/>
  <c r="K51" i="2"/>
  <c r="K243" i="2"/>
  <c r="O371" i="2"/>
  <c r="G371" i="2"/>
  <c r="H371" i="2" s="1"/>
  <c r="K321" i="2"/>
  <c r="K17" i="2"/>
  <c r="K28" i="2"/>
  <c r="N346" i="2"/>
  <c r="I346" i="2" s="1"/>
  <c r="K42" i="2"/>
  <c r="N138" i="2"/>
  <c r="I138" i="2" s="1"/>
  <c r="N202" i="2"/>
  <c r="I202" i="2" s="1"/>
  <c r="N266" i="2"/>
  <c r="I266" i="2" s="1"/>
  <c r="N362" i="2"/>
  <c r="I362" i="2" s="1"/>
  <c r="N54" i="2"/>
  <c r="G54" i="2"/>
  <c r="H54" i="2" s="1"/>
  <c r="K70" i="2"/>
  <c r="K86" i="2"/>
  <c r="N102" i="2"/>
  <c r="G102" i="2"/>
  <c r="H102" i="2" s="1"/>
  <c r="N118" i="2"/>
  <c r="G118" i="2"/>
  <c r="H118" i="2" s="1"/>
  <c r="K134" i="2"/>
  <c r="K150" i="2"/>
  <c r="K166" i="2"/>
  <c r="N182" i="2"/>
  <c r="G182" i="2"/>
  <c r="H182" i="2" s="1"/>
  <c r="K198" i="2"/>
  <c r="I198" i="2"/>
  <c r="K214" i="2"/>
  <c r="N230" i="2"/>
  <c r="G230" i="2"/>
  <c r="H230" i="2" s="1"/>
  <c r="N246" i="2"/>
  <c r="G246" i="2"/>
  <c r="H246" i="2" s="1"/>
  <c r="K262" i="2"/>
  <c r="K278" i="2"/>
  <c r="N294" i="2"/>
  <c r="G294" i="2"/>
  <c r="H294" i="2" s="1"/>
  <c r="K310" i="2"/>
  <c r="K326" i="2"/>
  <c r="I326" i="2"/>
  <c r="K342" i="2"/>
  <c r="K358" i="2"/>
  <c r="I358" i="2"/>
  <c r="K374" i="2"/>
  <c r="I374" i="2"/>
  <c r="K49" i="2"/>
  <c r="N68" i="2"/>
  <c r="I68" i="2" s="1"/>
  <c r="K398" i="2"/>
  <c r="K414" i="2"/>
  <c r="K430" i="2"/>
  <c r="N446" i="2"/>
  <c r="G446" i="2"/>
  <c r="H446" i="2" s="1"/>
  <c r="K462" i="2"/>
  <c r="K478" i="2"/>
  <c r="K11" i="2"/>
  <c r="K43" i="2"/>
  <c r="K75" i="2"/>
  <c r="I75" i="2"/>
  <c r="K107" i="2"/>
  <c r="I107" i="2"/>
  <c r="I139" i="2"/>
  <c r="K139" i="2"/>
  <c r="I171" i="2"/>
  <c r="K171" i="2"/>
  <c r="K203" i="2"/>
  <c r="I203" i="2"/>
  <c r="K235" i="2"/>
  <c r="I235" i="2"/>
  <c r="K267" i="2"/>
  <c r="I267" i="2"/>
  <c r="K299" i="2"/>
  <c r="I299" i="2"/>
  <c r="H331" i="2"/>
  <c r="K363" i="2"/>
  <c r="I363" i="2"/>
  <c r="K89" i="2"/>
  <c r="K121" i="2"/>
  <c r="K153" i="2"/>
  <c r="K185" i="2"/>
  <c r="K217" i="2"/>
  <c r="K249" i="2"/>
  <c r="K281" i="2"/>
  <c r="K313" i="2"/>
  <c r="K345" i="2"/>
  <c r="K377" i="2"/>
  <c r="K395" i="2"/>
  <c r="K465" i="2"/>
  <c r="I465" i="2"/>
  <c r="K445" i="2"/>
  <c r="N354" i="2"/>
  <c r="I354" i="2" s="1"/>
  <c r="K106" i="2"/>
  <c r="N122" i="2"/>
  <c r="G122" i="2"/>
  <c r="H122" i="2" s="1"/>
  <c r="K218" i="2"/>
  <c r="K314" i="2"/>
  <c r="I314" i="2"/>
  <c r="K418" i="2"/>
  <c r="K179" i="2"/>
  <c r="K97" i="2"/>
  <c r="I97" i="2"/>
  <c r="K257" i="2"/>
  <c r="K25" i="2"/>
  <c r="K33" i="2"/>
  <c r="K44" i="2"/>
  <c r="K21" i="2"/>
  <c r="K37" i="2"/>
  <c r="K16" i="2"/>
  <c r="K32" i="2"/>
  <c r="O23" i="2"/>
  <c r="J23" i="2" s="1"/>
  <c r="O55" i="2"/>
  <c r="J55" i="2" s="1"/>
  <c r="O151" i="2"/>
  <c r="J151" i="2" s="1"/>
  <c r="O215" i="2"/>
  <c r="J215" i="2" s="1"/>
  <c r="O279" i="2"/>
  <c r="J279" i="2" s="1"/>
  <c r="K52" i="2"/>
  <c r="I52" i="2"/>
  <c r="K68" i="2"/>
  <c r="K84" i="2"/>
  <c r="I84" i="2"/>
  <c r="K100" i="2"/>
  <c r="K116" i="2"/>
  <c r="I116" i="2"/>
  <c r="K132" i="2"/>
  <c r="I132" i="2"/>
  <c r="K148" i="2"/>
  <c r="I148" i="2"/>
  <c r="K164" i="2"/>
  <c r="I164" i="2"/>
  <c r="K180" i="2"/>
  <c r="K196" i="2"/>
  <c r="I196" i="2"/>
  <c r="K212" i="2"/>
  <c r="K228" i="2"/>
  <c r="I228" i="2"/>
  <c r="K244" i="2"/>
  <c r="K260" i="2"/>
  <c r="K276" i="2"/>
  <c r="K292" i="2"/>
  <c r="K308" i="2"/>
  <c r="K324" i="2"/>
  <c r="H340" i="2"/>
  <c r="H356" i="2"/>
  <c r="I356" i="2" s="1"/>
  <c r="K372" i="2"/>
  <c r="I372" i="2"/>
  <c r="K388" i="2"/>
  <c r="K404" i="2"/>
  <c r="K420" i="2"/>
  <c r="K436" i="2"/>
  <c r="K452" i="2"/>
  <c r="K468" i="2"/>
  <c r="K15" i="2"/>
  <c r="I15" i="2"/>
  <c r="O47" i="2"/>
  <c r="G47" i="2"/>
  <c r="H47" i="2" s="1"/>
  <c r="K79" i="2"/>
  <c r="O111" i="2"/>
  <c r="G111" i="2"/>
  <c r="H111" i="2" s="1"/>
  <c r="K143" i="2"/>
  <c r="O175" i="2"/>
  <c r="G175" i="2"/>
  <c r="H175" i="2" s="1"/>
  <c r="K207" i="2"/>
  <c r="O239" i="2"/>
  <c r="G239" i="2"/>
  <c r="H239" i="2" s="1"/>
  <c r="K271" i="2"/>
  <c r="O303" i="2"/>
  <c r="G303" i="2"/>
  <c r="H303" i="2" s="1"/>
  <c r="O335" i="2"/>
  <c r="G335" i="2"/>
  <c r="H335" i="2" s="1"/>
  <c r="O367" i="2"/>
  <c r="G367" i="2"/>
  <c r="H367" i="2" s="1"/>
  <c r="K93" i="2"/>
  <c r="K125" i="2"/>
  <c r="K157" i="2"/>
  <c r="K189" i="2"/>
  <c r="K221" i="2"/>
  <c r="K253" i="2"/>
  <c r="K285" i="2"/>
  <c r="K317" i="2"/>
  <c r="K349" i="2"/>
  <c r="K381" i="2"/>
  <c r="O399" i="2"/>
  <c r="G399" i="2"/>
  <c r="H399" i="2" s="1"/>
  <c r="K415" i="2"/>
  <c r="O431" i="2"/>
  <c r="G431" i="2"/>
  <c r="H431" i="2" s="1"/>
  <c r="K447" i="2"/>
  <c r="K463" i="2"/>
  <c r="J463" i="2"/>
  <c r="K479" i="2"/>
  <c r="K405" i="2"/>
  <c r="K453" i="2"/>
  <c r="N350" i="2"/>
  <c r="I350" i="2" s="1"/>
  <c r="N430" i="2"/>
  <c r="I430" i="2" s="1"/>
  <c r="N462" i="2"/>
  <c r="I462" i="2" s="1"/>
  <c r="N111" i="2"/>
  <c r="N175" i="2"/>
  <c r="N239" i="2"/>
  <c r="N405" i="2"/>
  <c r="I405" i="2" s="1"/>
  <c r="N453" i="2"/>
  <c r="I453" i="2" s="1"/>
  <c r="N79" i="2"/>
  <c r="I79" i="2" s="1"/>
  <c r="N143" i="2"/>
  <c r="I143" i="2" s="1"/>
  <c r="N207" i="2"/>
  <c r="I207" i="2" s="1"/>
  <c r="N271" i="2"/>
  <c r="I271" i="2" s="1"/>
  <c r="N303" i="2"/>
  <c r="N367" i="2"/>
  <c r="N388" i="2"/>
  <c r="I388" i="2" s="1"/>
  <c r="N51" i="2"/>
  <c r="I51" i="2" s="1"/>
  <c r="N83" i="2"/>
  <c r="I83" i="2" s="1"/>
  <c r="N115" i="2"/>
  <c r="I115" i="2" s="1"/>
  <c r="N147" i="2"/>
  <c r="I147" i="2" s="1"/>
  <c r="N179" i="2"/>
  <c r="I179" i="2" s="1"/>
  <c r="N211" i="2"/>
  <c r="I211" i="2" s="1"/>
  <c r="N243" i="2"/>
  <c r="I243" i="2" s="1"/>
  <c r="N275" i="2"/>
  <c r="I275" i="2" s="1"/>
  <c r="N307" i="2"/>
  <c r="N339" i="2"/>
  <c r="I339" i="2" s="1"/>
  <c r="N371" i="2"/>
  <c r="N50" i="2"/>
  <c r="I50" i="2" s="1"/>
  <c r="N335" i="2"/>
  <c r="N452" i="2"/>
  <c r="I452" i="2" s="1"/>
  <c r="O351" i="2"/>
  <c r="J351" i="2" s="1"/>
  <c r="O439" i="2"/>
  <c r="J439" i="2" s="1"/>
  <c r="N409" i="2"/>
  <c r="I409" i="2" s="1"/>
  <c r="N420" i="2"/>
  <c r="I420" i="2" s="1"/>
  <c r="N404" i="2"/>
  <c r="I404" i="2" s="1"/>
  <c r="N436" i="2"/>
  <c r="I436" i="2" s="1"/>
  <c r="N468" i="2"/>
  <c r="I468" i="2" s="1"/>
  <c r="N399" i="2"/>
  <c r="N415" i="2"/>
  <c r="I415" i="2" s="1"/>
  <c r="N431" i="2"/>
  <c r="N447" i="2"/>
  <c r="I447" i="2" s="1"/>
  <c r="N463" i="2"/>
  <c r="I463" i="2" s="1"/>
  <c r="N479" i="2"/>
  <c r="I479" i="2" s="1"/>
  <c r="O323" i="2"/>
  <c r="J323" i="2" s="1"/>
  <c r="O355" i="2"/>
  <c r="J355" i="2" s="1"/>
  <c r="N93" i="2"/>
  <c r="I93" i="2" s="1"/>
  <c r="N125" i="2"/>
  <c r="I125" i="2" s="1"/>
  <c r="N157" i="2"/>
  <c r="I157" i="2" s="1"/>
  <c r="N189" i="2"/>
  <c r="I189" i="2" s="1"/>
  <c r="N221" i="2"/>
  <c r="I221" i="2" s="1"/>
  <c r="N253" i="2"/>
  <c r="I253" i="2" s="1"/>
  <c r="N285" i="2"/>
  <c r="I285" i="2" s="1"/>
  <c r="N317" i="2"/>
  <c r="I317" i="2" s="1"/>
  <c r="N349" i="2"/>
  <c r="I349" i="2" s="1"/>
  <c r="N381" i="2"/>
  <c r="I381" i="2" s="1"/>
  <c r="O455" i="2"/>
  <c r="J455" i="2" s="1"/>
  <c r="N445" i="2"/>
  <c r="I445" i="2" s="1"/>
  <c r="N461" i="2"/>
  <c r="I461" i="2" s="1"/>
  <c r="N9" i="2"/>
  <c r="O199" i="2"/>
  <c r="J199" i="2" s="1"/>
  <c r="O327" i="2"/>
  <c r="J327" i="2" s="1"/>
  <c r="O94" i="2"/>
  <c r="J94" i="2" s="1"/>
  <c r="D94" i="2"/>
  <c r="F94" i="2"/>
  <c r="O158" i="2"/>
  <c r="J158" i="2" s="1"/>
  <c r="D158" i="2"/>
  <c r="F158" i="2"/>
  <c r="O238" i="2"/>
  <c r="D238" i="2"/>
  <c r="F238" i="2"/>
  <c r="O302" i="2"/>
  <c r="D302" i="2"/>
  <c r="F302" i="2"/>
  <c r="D131" i="2"/>
  <c r="F131" i="2"/>
  <c r="D291" i="2"/>
  <c r="F291" i="2"/>
  <c r="D81" i="2"/>
  <c r="F81" i="2"/>
  <c r="D209" i="2"/>
  <c r="F209" i="2"/>
  <c r="D337" i="2"/>
  <c r="F337" i="2"/>
  <c r="D36" i="2"/>
  <c r="F36" i="2"/>
  <c r="N81" i="2"/>
  <c r="I81" i="2" s="1"/>
  <c r="N145" i="2"/>
  <c r="I145" i="2" s="1"/>
  <c r="N273" i="2"/>
  <c r="I273" i="2" s="1"/>
  <c r="N337" i="2"/>
  <c r="I337" i="2" s="1"/>
  <c r="D60" i="2"/>
  <c r="F60" i="2"/>
  <c r="D156" i="2"/>
  <c r="F156" i="2"/>
  <c r="D236" i="2"/>
  <c r="F236" i="2"/>
  <c r="D300" i="2"/>
  <c r="F300" i="2"/>
  <c r="D380" i="2"/>
  <c r="F380" i="2"/>
  <c r="O414" i="2"/>
  <c r="J414" i="2" s="1"/>
  <c r="D414" i="2"/>
  <c r="F414" i="2"/>
  <c r="D448" i="2"/>
  <c r="F448" i="2"/>
  <c r="D71" i="2"/>
  <c r="F71" i="2"/>
  <c r="D231" i="2"/>
  <c r="F231" i="2"/>
  <c r="D181" i="2"/>
  <c r="F181" i="2"/>
  <c r="D341" i="2"/>
  <c r="F341" i="2"/>
  <c r="D427" i="2"/>
  <c r="F427" i="2"/>
  <c r="F457" i="2"/>
  <c r="D457" i="2"/>
  <c r="N39" i="2"/>
  <c r="I39" i="2" s="1"/>
  <c r="O71" i="2"/>
  <c r="J71" i="2" s="1"/>
  <c r="N158" i="2"/>
  <c r="I158" i="2" s="1"/>
  <c r="O50" i="2"/>
  <c r="J50" i="2" s="1"/>
  <c r="D50" i="2"/>
  <c r="F50" i="2"/>
  <c r="O130" i="2"/>
  <c r="D130" i="2"/>
  <c r="F130" i="2"/>
  <c r="O210" i="2"/>
  <c r="J210" i="2" s="1"/>
  <c r="D210" i="2"/>
  <c r="F210" i="2"/>
  <c r="O290" i="2"/>
  <c r="J290" i="2" s="1"/>
  <c r="D290" i="2"/>
  <c r="F290" i="2"/>
  <c r="O386" i="2"/>
  <c r="J386" i="2" s="1"/>
  <c r="F386" i="2"/>
  <c r="D386" i="2"/>
  <c r="O479" i="2"/>
  <c r="J479" i="2" s="1"/>
  <c r="D11" i="2"/>
  <c r="F11" i="2"/>
  <c r="D43" i="2"/>
  <c r="F43" i="2"/>
  <c r="D139" i="2"/>
  <c r="F139" i="2"/>
  <c r="D203" i="2"/>
  <c r="F203" i="2"/>
  <c r="D235" i="2"/>
  <c r="F235" i="2"/>
  <c r="D267" i="2"/>
  <c r="F267" i="2"/>
  <c r="D299" i="2"/>
  <c r="F299" i="2"/>
  <c r="D331" i="2"/>
  <c r="F331" i="2"/>
  <c r="D363" i="2"/>
  <c r="F363" i="2"/>
  <c r="D121" i="2"/>
  <c r="F121" i="2"/>
  <c r="D153" i="2"/>
  <c r="F153" i="2"/>
  <c r="D185" i="2"/>
  <c r="F185" i="2"/>
  <c r="D217" i="2"/>
  <c r="F217" i="2"/>
  <c r="D249" i="2"/>
  <c r="F249" i="2"/>
  <c r="D281" i="2"/>
  <c r="F281" i="2"/>
  <c r="D313" i="2"/>
  <c r="F313" i="2"/>
  <c r="F345" i="2"/>
  <c r="D345" i="2"/>
  <c r="F377" i="2"/>
  <c r="D377" i="2"/>
  <c r="D395" i="2"/>
  <c r="F395" i="2"/>
  <c r="F465" i="2"/>
  <c r="D465" i="2"/>
  <c r="F445" i="2"/>
  <c r="D445" i="2"/>
  <c r="O110" i="2"/>
  <c r="D110" i="2"/>
  <c r="F110" i="2"/>
  <c r="O222" i="2"/>
  <c r="J222" i="2" s="1"/>
  <c r="D222" i="2"/>
  <c r="F222" i="2"/>
  <c r="O318" i="2"/>
  <c r="J318" i="2" s="1"/>
  <c r="D318" i="2"/>
  <c r="F318" i="2"/>
  <c r="N244" i="2"/>
  <c r="D67" i="2"/>
  <c r="F67" i="2"/>
  <c r="D227" i="2"/>
  <c r="F227" i="2"/>
  <c r="D387" i="2"/>
  <c r="F387" i="2"/>
  <c r="D273" i="2"/>
  <c r="F273" i="2"/>
  <c r="F449" i="2"/>
  <c r="D449" i="2"/>
  <c r="D92" i="2"/>
  <c r="F92" i="2"/>
  <c r="D204" i="2"/>
  <c r="F204" i="2"/>
  <c r="D316" i="2"/>
  <c r="F316" i="2"/>
  <c r="D432" i="2"/>
  <c r="F432" i="2"/>
  <c r="D103" i="2"/>
  <c r="F103" i="2"/>
  <c r="D263" i="2"/>
  <c r="F263" i="2"/>
  <c r="D85" i="2"/>
  <c r="F85" i="2"/>
  <c r="D309" i="2"/>
  <c r="F309" i="2"/>
  <c r="D443" i="2"/>
  <c r="F443" i="2"/>
  <c r="N94" i="2"/>
  <c r="I94" i="2" s="1"/>
  <c r="O82" i="2"/>
  <c r="J82" i="2" s="1"/>
  <c r="D82" i="2"/>
  <c r="F82" i="2"/>
  <c r="O178" i="2"/>
  <c r="D178" i="2"/>
  <c r="F178" i="2"/>
  <c r="O258" i="2"/>
  <c r="D258" i="2"/>
  <c r="F258" i="2"/>
  <c r="O338" i="2"/>
  <c r="D338" i="2"/>
  <c r="F338" i="2"/>
  <c r="N401" i="2"/>
  <c r="I401" i="2" s="1"/>
  <c r="D89" i="2"/>
  <c r="F89" i="2"/>
  <c r="O13" i="2"/>
  <c r="J13" i="2" s="1"/>
  <c r="D13" i="2"/>
  <c r="F13" i="2"/>
  <c r="O29" i="2"/>
  <c r="J29" i="2" s="1"/>
  <c r="D29" i="2"/>
  <c r="F29" i="2"/>
  <c r="O45" i="2"/>
  <c r="J45" i="2" s="1"/>
  <c r="D45" i="2"/>
  <c r="F45" i="2"/>
  <c r="D24" i="2"/>
  <c r="F24" i="2"/>
  <c r="D40" i="2"/>
  <c r="F40" i="2"/>
  <c r="O26" i="2"/>
  <c r="J26" i="2" s="1"/>
  <c r="D26" i="2"/>
  <c r="F26" i="2"/>
  <c r="O95" i="2"/>
  <c r="J95" i="2" s="1"/>
  <c r="O159" i="2"/>
  <c r="J159" i="2" s="1"/>
  <c r="O223" i="2"/>
  <c r="J223" i="2" s="1"/>
  <c r="O287" i="2"/>
  <c r="J287" i="2" s="1"/>
  <c r="N85" i="2"/>
  <c r="I85" i="2" s="1"/>
  <c r="N117" i="2"/>
  <c r="I117" i="2" s="1"/>
  <c r="N149" i="2"/>
  <c r="N181" i="2"/>
  <c r="I181" i="2" s="1"/>
  <c r="N213" i="2"/>
  <c r="I213" i="2" s="1"/>
  <c r="N245" i="2"/>
  <c r="I245" i="2" s="1"/>
  <c r="N277" i="2"/>
  <c r="I277" i="2" s="1"/>
  <c r="N309" i="2"/>
  <c r="I309" i="2" s="1"/>
  <c r="N341" i="2"/>
  <c r="I341" i="2" s="1"/>
  <c r="N373" i="2"/>
  <c r="I373" i="2" s="1"/>
  <c r="D48" i="2"/>
  <c r="F48" i="2"/>
  <c r="D64" i="2"/>
  <c r="F64" i="2"/>
  <c r="D80" i="2"/>
  <c r="F80" i="2"/>
  <c r="D96" i="2"/>
  <c r="F96" i="2"/>
  <c r="D112" i="2"/>
  <c r="F112" i="2"/>
  <c r="D128" i="2"/>
  <c r="F128" i="2"/>
  <c r="D144" i="2"/>
  <c r="F144" i="2"/>
  <c r="D160" i="2"/>
  <c r="F160" i="2"/>
  <c r="D176" i="2"/>
  <c r="F176" i="2"/>
  <c r="D192" i="2"/>
  <c r="F192" i="2"/>
  <c r="D208" i="2"/>
  <c r="F208" i="2"/>
  <c r="D224" i="2"/>
  <c r="F224" i="2"/>
  <c r="D240" i="2"/>
  <c r="F240" i="2"/>
  <c r="D256" i="2"/>
  <c r="F256" i="2"/>
  <c r="D272" i="2"/>
  <c r="F272" i="2"/>
  <c r="D288" i="2"/>
  <c r="F288" i="2"/>
  <c r="D304" i="2"/>
  <c r="F304" i="2"/>
  <c r="D320" i="2"/>
  <c r="F320" i="2"/>
  <c r="D336" i="2"/>
  <c r="F336" i="2"/>
  <c r="D352" i="2"/>
  <c r="F352" i="2"/>
  <c r="D368" i="2"/>
  <c r="F368" i="2"/>
  <c r="D384" i="2"/>
  <c r="F384" i="2"/>
  <c r="N414" i="2"/>
  <c r="I414" i="2" s="1"/>
  <c r="O402" i="2"/>
  <c r="J402" i="2" s="1"/>
  <c r="D402" i="2"/>
  <c r="F402" i="2"/>
  <c r="O418" i="2"/>
  <c r="J418" i="2" s="1"/>
  <c r="D418" i="2"/>
  <c r="F418" i="2"/>
  <c r="O434" i="2"/>
  <c r="J434" i="2" s="1"/>
  <c r="D434" i="2"/>
  <c r="F434" i="2"/>
  <c r="O450" i="2"/>
  <c r="J450" i="2" s="1"/>
  <c r="D450" i="2"/>
  <c r="F450" i="2"/>
  <c r="O466" i="2"/>
  <c r="J466" i="2" s="1"/>
  <c r="D466" i="2"/>
  <c r="F466" i="2"/>
  <c r="N416" i="2"/>
  <c r="I416" i="2" s="1"/>
  <c r="N448" i="2"/>
  <c r="I448" i="2" s="1"/>
  <c r="D388" i="2"/>
  <c r="F388" i="2"/>
  <c r="D404" i="2"/>
  <c r="F404" i="2"/>
  <c r="D420" i="2"/>
  <c r="F420" i="2"/>
  <c r="D436" i="2"/>
  <c r="F436" i="2"/>
  <c r="D452" i="2"/>
  <c r="F452" i="2"/>
  <c r="D468" i="2"/>
  <c r="F468" i="2"/>
  <c r="D15" i="2"/>
  <c r="F15" i="2"/>
  <c r="D47" i="2"/>
  <c r="F47" i="2"/>
  <c r="D79" i="2"/>
  <c r="F79" i="2"/>
  <c r="D111" i="2"/>
  <c r="F111" i="2"/>
  <c r="D143" i="2"/>
  <c r="F143" i="2"/>
  <c r="D175" i="2"/>
  <c r="F175" i="2"/>
  <c r="D207" i="2"/>
  <c r="F207" i="2"/>
  <c r="D239" i="2"/>
  <c r="F239" i="2"/>
  <c r="D271" i="2"/>
  <c r="F271" i="2"/>
  <c r="D303" i="2"/>
  <c r="F303" i="2"/>
  <c r="D335" i="2"/>
  <c r="F335" i="2"/>
  <c r="D367" i="2"/>
  <c r="F367" i="2"/>
  <c r="D93" i="2"/>
  <c r="F93" i="2"/>
  <c r="D125" i="2"/>
  <c r="F125" i="2"/>
  <c r="D157" i="2"/>
  <c r="F157" i="2"/>
  <c r="D189" i="2"/>
  <c r="F189" i="2"/>
  <c r="D221" i="2"/>
  <c r="F221" i="2"/>
  <c r="D253" i="2"/>
  <c r="F253" i="2"/>
  <c r="D285" i="2"/>
  <c r="F285" i="2"/>
  <c r="D317" i="2"/>
  <c r="F317" i="2"/>
  <c r="D349" i="2"/>
  <c r="F349" i="2"/>
  <c r="F381" i="2"/>
  <c r="D381" i="2"/>
  <c r="D399" i="2"/>
  <c r="F399" i="2"/>
  <c r="D415" i="2"/>
  <c r="F415" i="2"/>
  <c r="D431" i="2"/>
  <c r="F431" i="2"/>
  <c r="D447" i="2"/>
  <c r="F447" i="2"/>
  <c r="D463" i="2"/>
  <c r="F463" i="2"/>
  <c r="D479" i="2"/>
  <c r="F479" i="2"/>
  <c r="F405" i="2"/>
  <c r="D405" i="2"/>
  <c r="D453" i="2"/>
  <c r="F453" i="2"/>
  <c r="D14" i="2"/>
  <c r="F14" i="2"/>
  <c r="N67" i="2"/>
  <c r="I67" i="2" s="1"/>
  <c r="N99" i="2"/>
  <c r="I99" i="2" s="1"/>
  <c r="N131" i="2"/>
  <c r="I131" i="2" s="1"/>
  <c r="N163" i="2"/>
  <c r="I163" i="2" s="1"/>
  <c r="N195" i="2"/>
  <c r="I195" i="2" s="1"/>
  <c r="N227" i="2"/>
  <c r="I227" i="2" s="1"/>
  <c r="N259" i="2"/>
  <c r="I259" i="2" s="1"/>
  <c r="N291" i="2"/>
  <c r="I291" i="2" s="1"/>
  <c r="N323" i="2"/>
  <c r="I323" i="2" s="1"/>
  <c r="N355" i="2"/>
  <c r="I355" i="2" s="1"/>
  <c r="N387" i="2"/>
  <c r="I387" i="2" s="1"/>
  <c r="O415" i="2"/>
  <c r="J415" i="2" s="1"/>
  <c r="O447" i="2"/>
  <c r="J447" i="2" s="1"/>
  <c r="N437" i="2"/>
  <c r="I437" i="2" s="1"/>
  <c r="N391" i="2"/>
  <c r="I391" i="2" s="1"/>
  <c r="D19" i="2"/>
  <c r="F19" i="2"/>
  <c r="D51" i="2"/>
  <c r="F51" i="2"/>
  <c r="D83" i="2"/>
  <c r="F83" i="2"/>
  <c r="D115" i="2"/>
  <c r="F115" i="2"/>
  <c r="D147" i="2"/>
  <c r="F147" i="2"/>
  <c r="D179" i="2"/>
  <c r="F179" i="2"/>
  <c r="D211" i="2"/>
  <c r="F211" i="2"/>
  <c r="D243" i="2"/>
  <c r="F243" i="2"/>
  <c r="D275" i="2"/>
  <c r="F275" i="2"/>
  <c r="D307" i="2"/>
  <c r="F307" i="2"/>
  <c r="D339" i="2"/>
  <c r="F339" i="2"/>
  <c r="D371" i="2"/>
  <c r="F371" i="2"/>
  <c r="D65" i="2"/>
  <c r="F65" i="2"/>
  <c r="D97" i="2"/>
  <c r="F97" i="2"/>
  <c r="D129" i="2"/>
  <c r="F129" i="2"/>
  <c r="D161" i="2"/>
  <c r="F161" i="2"/>
  <c r="D193" i="2"/>
  <c r="F193" i="2"/>
  <c r="D225" i="2"/>
  <c r="F225" i="2"/>
  <c r="D257" i="2"/>
  <c r="F257" i="2"/>
  <c r="D289" i="2"/>
  <c r="F289" i="2"/>
  <c r="D321" i="2"/>
  <c r="F321" i="2"/>
  <c r="F353" i="2"/>
  <c r="D353" i="2"/>
  <c r="D385" i="2"/>
  <c r="F385" i="2"/>
  <c r="F409" i="2"/>
  <c r="D409" i="2"/>
  <c r="D461" i="2"/>
  <c r="F461" i="2"/>
  <c r="O62" i="2"/>
  <c r="J62" i="2" s="1"/>
  <c r="D62" i="2"/>
  <c r="F62" i="2"/>
  <c r="O142" i="2"/>
  <c r="J142" i="2" s="1"/>
  <c r="D142" i="2"/>
  <c r="F142" i="2"/>
  <c r="O206" i="2"/>
  <c r="J206" i="2" s="1"/>
  <c r="D206" i="2"/>
  <c r="F206" i="2"/>
  <c r="O270" i="2"/>
  <c r="J270" i="2" s="1"/>
  <c r="F270" i="2"/>
  <c r="D270" i="2"/>
  <c r="O334" i="2"/>
  <c r="D334" i="2"/>
  <c r="F334" i="2"/>
  <c r="O382" i="2"/>
  <c r="J382" i="2" s="1"/>
  <c r="D382" i="2"/>
  <c r="F382" i="2"/>
  <c r="D163" i="2"/>
  <c r="F163" i="2"/>
  <c r="D323" i="2"/>
  <c r="F323" i="2"/>
  <c r="D113" i="2"/>
  <c r="F113" i="2"/>
  <c r="D241" i="2"/>
  <c r="F241" i="2"/>
  <c r="D369" i="2"/>
  <c r="F369" i="2"/>
  <c r="O41" i="2"/>
  <c r="J41" i="2" s="1"/>
  <c r="D41" i="2"/>
  <c r="F41" i="2"/>
  <c r="N177" i="2"/>
  <c r="I177" i="2" s="1"/>
  <c r="N241" i="2"/>
  <c r="I241" i="2" s="1"/>
  <c r="N305" i="2"/>
  <c r="I305" i="2" s="1"/>
  <c r="D108" i="2"/>
  <c r="F108" i="2"/>
  <c r="D172" i="2"/>
  <c r="F172" i="2"/>
  <c r="D252" i="2"/>
  <c r="F252" i="2"/>
  <c r="D332" i="2"/>
  <c r="F332" i="2"/>
  <c r="O430" i="2"/>
  <c r="J430" i="2" s="1"/>
  <c r="D430" i="2"/>
  <c r="F430" i="2"/>
  <c r="O462" i="2"/>
  <c r="J462" i="2" s="1"/>
  <c r="F462" i="2"/>
  <c r="D462" i="2"/>
  <c r="D416" i="2"/>
  <c r="F416" i="2"/>
  <c r="D39" i="2"/>
  <c r="F39" i="2"/>
  <c r="D199" i="2"/>
  <c r="F199" i="2"/>
  <c r="D359" i="2"/>
  <c r="F359" i="2"/>
  <c r="D149" i="2"/>
  <c r="F149" i="2"/>
  <c r="D277" i="2"/>
  <c r="F277" i="2"/>
  <c r="D391" i="2"/>
  <c r="F391" i="2"/>
  <c r="D475" i="2"/>
  <c r="F475" i="2"/>
  <c r="O263" i="2"/>
  <c r="J263" i="2" s="1"/>
  <c r="O98" i="2"/>
  <c r="J98" i="2" s="1"/>
  <c r="D98" i="2"/>
  <c r="F98" i="2"/>
  <c r="O162" i="2"/>
  <c r="J162" i="2" s="1"/>
  <c r="D162" i="2"/>
  <c r="F162" i="2"/>
  <c r="O242" i="2"/>
  <c r="J242" i="2" s="1"/>
  <c r="D242" i="2"/>
  <c r="F242" i="2"/>
  <c r="O322" i="2"/>
  <c r="J322" i="2" s="1"/>
  <c r="D322" i="2"/>
  <c r="F322" i="2"/>
  <c r="D61" i="2"/>
  <c r="F61" i="2"/>
  <c r="D75" i="2"/>
  <c r="F75" i="2"/>
  <c r="N11" i="2"/>
  <c r="I11" i="2" s="1"/>
  <c r="O30" i="2"/>
  <c r="J30" i="2" s="1"/>
  <c r="D30" i="2"/>
  <c r="F30" i="2"/>
  <c r="N162" i="2"/>
  <c r="I162" i="2" s="1"/>
  <c r="N206" i="2"/>
  <c r="I206" i="2" s="1"/>
  <c r="N270" i="2"/>
  <c r="I270" i="2" s="1"/>
  <c r="O70" i="2"/>
  <c r="J70" i="2" s="1"/>
  <c r="D70" i="2"/>
  <c r="F70" i="2"/>
  <c r="O118" i="2"/>
  <c r="D118" i="2"/>
  <c r="F118" i="2"/>
  <c r="O166" i="2"/>
  <c r="J166" i="2" s="1"/>
  <c r="D166" i="2"/>
  <c r="F166" i="2"/>
  <c r="O214" i="2"/>
  <c r="J214" i="2" s="1"/>
  <c r="D214" i="2"/>
  <c r="F214" i="2"/>
  <c r="O262" i="2"/>
  <c r="J262" i="2" s="1"/>
  <c r="D262" i="2"/>
  <c r="F262" i="2"/>
  <c r="O310" i="2"/>
  <c r="J310" i="2" s="1"/>
  <c r="D310" i="2"/>
  <c r="F310" i="2"/>
  <c r="O358" i="2"/>
  <c r="J358" i="2" s="1"/>
  <c r="D358" i="2"/>
  <c r="F358" i="2"/>
  <c r="O17" i="2"/>
  <c r="J17" i="2" s="1"/>
  <c r="D17" i="2"/>
  <c r="F17" i="2"/>
  <c r="O33" i="2"/>
  <c r="J33" i="2" s="1"/>
  <c r="D33" i="2"/>
  <c r="F33" i="2"/>
  <c r="D12" i="2"/>
  <c r="F12" i="2"/>
  <c r="D28" i="2"/>
  <c r="F28" i="2"/>
  <c r="D44" i="2"/>
  <c r="F44" i="2"/>
  <c r="O34" i="2"/>
  <c r="J34" i="2" s="1"/>
  <c r="D34" i="2"/>
  <c r="F34" i="2"/>
  <c r="O79" i="2"/>
  <c r="J79" i="2" s="1"/>
  <c r="O143" i="2"/>
  <c r="J143" i="2" s="1"/>
  <c r="N166" i="2"/>
  <c r="I166" i="2" s="1"/>
  <c r="O207" i="2"/>
  <c r="J207" i="2" s="1"/>
  <c r="O271" i="2"/>
  <c r="J271" i="2" s="1"/>
  <c r="O359" i="2"/>
  <c r="J359" i="2" s="1"/>
  <c r="N89" i="2"/>
  <c r="I89" i="2" s="1"/>
  <c r="N121" i="2"/>
  <c r="I121" i="2" s="1"/>
  <c r="N153" i="2"/>
  <c r="I153" i="2" s="1"/>
  <c r="N185" i="2"/>
  <c r="I185" i="2" s="1"/>
  <c r="N217" i="2"/>
  <c r="I217" i="2" s="1"/>
  <c r="N249" i="2"/>
  <c r="I249" i="2" s="1"/>
  <c r="N281" i="2"/>
  <c r="I281" i="2" s="1"/>
  <c r="N313" i="2"/>
  <c r="I313" i="2" s="1"/>
  <c r="N345" i="2"/>
  <c r="I345" i="2" s="1"/>
  <c r="N377" i="2"/>
  <c r="I377" i="2" s="1"/>
  <c r="D52" i="2"/>
  <c r="F52" i="2"/>
  <c r="D68" i="2"/>
  <c r="F68" i="2"/>
  <c r="D84" i="2"/>
  <c r="F84" i="2"/>
  <c r="D100" i="2"/>
  <c r="F100" i="2"/>
  <c r="D116" i="2"/>
  <c r="F116" i="2"/>
  <c r="D132" i="2"/>
  <c r="F132" i="2"/>
  <c r="D148" i="2"/>
  <c r="F148" i="2"/>
  <c r="D164" i="2"/>
  <c r="F164" i="2"/>
  <c r="D180" i="2"/>
  <c r="F180" i="2"/>
  <c r="D196" i="2"/>
  <c r="F196" i="2"/>
  <c r="D212" i="2"/>
  <c r="F212" i="2"/>
  <c r="D228" i="2"/>
  <c r="F228" i="2"/>
  <c r="D244" i="2"/>
  <c r="F244" i="2"/>
  <c r="D260" i="2"/>
  <c r="F260" i="2"/>
  <c r="D276" i="2"/>
  <c r="F276" i="2"/>
  <c r="D292" i="2"/>
  <c r="F292" i="2"/>
  <c r="D308" i="2"/>
  <c r="F308" i="2"/>
  <c r="D324" i="2"/>
  <c r="F324" i="2"/>
  <c r="D340" i="2"/>
  <c r="F340" i="2"/>
  <c r="D356" i="2"/>
  <c r="F356" i="2"/>
  <c r="D372" i="2"/>
  <c r="F372" i="2"/>
  <c r="O390" i="2"/>
  <c r="J390" i="2" s="1"/>
  <c r="D390" i="2"/>
  <c r="F390" i="2"/>
  <c r="O406" i="2"/>
  <c r="J406" i="2" s="1"/>
  <c r="D406" i="2"/>
  <c r="F406" i="2"/>
  <c r="O422" i="2"/>
  <c r="J422" i="2" s="1"/>
  <c r="D422" i="2"/>
  <c r="F422" i="2"/>
  <c r="O438" i="2"/>
  <c r="J438" i="2" s="1"/>
  <c r="F438" i="2"/>
  <c r="D438" i="2"/>
  <c r="O454" i="2"/>
  <c r="J454" i="2" s="1"/>
  <c r="D454" i="2"/>
  <c r="F454" i="2"/>
  <c r="O470" i="2"/>
  <c r="J470" i="2" s="1"/>
  <c r="D470" i="2"/>
  <c r="F470" i="2"/>
  <c r="D392" i="2"/>
  <c r="F392" i="2"/>
  <c r="D408" i="2"/>
  <c r="F408" i="2"/>
  <c r="D424" i="2"/>
  <c r="F424" i="2"/>
  <c r="D440" i="2"/>
  <c r="F440" i="2"/>
  <c r="D456" i="2"/>
  <c r="F456" i="2"/>
  <c r="D472" i="2"/>
  <c r="F472" i="2"/>
  <c r="D23" i="2"/>
  <c r="F23" i="2"/>
  <c r="D55" i="2"/>
  <c r="F55" i="2"/>
  <c r="D87" i="2"/>
  <c r="F87" i="2"/>
  <c r="D119" i="2"/>
  <c r="F119" i="2"/>
  <c r="D151" i="2"/>
  <c r="F151" i="2"/>
  <c r="D183" i="2"/>
  <c r="F183" i="2"/>
  <c r="D215" i="2"/>
  <c r="F215" i="2"/>
  <c r="D247" i="2"/>
  <c r="F247" i="2"/>
  <c r="D279" i="2"/>
  <c r="F279" i="2"/>
  <c r="D311" i="2"/>
  <c r="F311" i="2"/>
  <c r="D343" i="2"/>
  <c r="F343" i="2"/>
  <c r="D375" i="2"/>
  <c r="F375" i="2"/>
  <c r="D69" i="2"/>
  <c r="F69" i="2"/>
  <c r="D101" i="2"/>
  <c r="F101" i="2"/>
  <c r="D133" i="2"/>
  <c r="F133" i="2"/>
  <c r="D165" i="2"/>
  <c r="F165" i="2"/>
  <c r="D197" i="2"/>
  <c r="F197" i="2"/>
  <c r="D229" i="2"/>
  <c r="F229" i="2"/>
  <c r="D261" i="2"/>
  <c r="F261" i="2"/>
  <c r="D293" i="2"/>
  <c r="F293" i="2"/>
  <c r="D325" i="2"/>
  <c r="F325" i="2"/>
  <c r="F357" i="2"/>
  <c r="D357" i="2"/>
  <c r="F389" i="2"/>
  <c r="D389" i="2"/>
  <c r="D403" i="2"/>
  <c r="F403" i="2"/>
  <c r="D419" i="2"/>
  <c r="F419" i="2"/>
  <c r="D435" i="2"/>
  <c r="F435" i="2"/>
  <c r="D451" i="2"/>
  <c r="F451" i="2"/>
  <c r="D467" i="2"/>
  <c r="F467" i="2"/>
  <c r="D425" i="2"/>
  <c r="F425" i="2"/>
  <c r="D413" i="2"/>
  <c r="F413" i="2"/>
  <c r="F469" i="2"/>
  <c r="D469" i="2"/>
  <c r="F10" i="2"/>
  <c r="O78" i="2"/>
  <c r="J78" i="2" s="1"/>
  <c r="F78" i="2"/>
  <c r="D78" i="2"/>
  <c r="O174" i="2"/>
  <c r="D174" i="2"/>
  <c r="F174" i="2"/>
  <c r="O254" i="2"/>
  <c r="J254" i="2" s="1"/>
  <c r="D254" i="2"/>
  <c r="F254" i="2"/>
  <c r="O366" i="2"/>
  <c r="F366" i="2"/>
  <c r="D366" i="2"/>
  <c r="D35" i="2"/>
  <c r="F35" i="2"/>
  <c r="D195" i="2"/>
  <c r="F195" i="2"/>
  <c r="D355" i="2"/>
  <c r="F355" i="2"/>
  <c r="D145" i="2"/>
  <c r="F145" i="2"/>
  <c r="D305" i="2"/>
  <c r="F305" i="2"/>
  <c r="F429" i="2"/>
  <c r="D429" i="2"/>
  <c r="O25" i="2"/>
  <c r="J25" i="2" s="1"/>
  <c r="D25" i="2"/>
  <c r="F25" i="2"/>
  <c r="O18" i="2"/>
  <c r="J18" i="2" s="1"/>
  <c r="D18" i="2"/>
  <c r="F18" i="2"/>
  <c r="N113" i="2"/>
  <c r="I113" i="2" s="1"/>
  <c r="N369" i="2"/>
  <c r="I369" i="2" s="1"/>
  <c r="D76" i="2"/>
  <c r="F76" i="2"/>
  <c r="D140" i="2"/>
  <c r="F140" i="2"/>
  <c r="D220" i="2"/>
  <c r="F220" i="2"/>
  <c r="D284" i="2"/>
  <c r="F284" i="2"/>
  <c r="D364" i="2"/>
  <c r="F364" i="2"/>
  <c r="O398" i="2"/>
  <c r="J398" i="2" s="1"/>
  <c r="D398" i="2"/>
  <c r="F398" i="2"/>
  <c r="D464" i="2"/>
  <c r="F464" i="2"/>
  <c r="D135" i="2"/>
  <c r="F135" i="2"/>
  <c r="D295" i="2"/>
  <c r="F295" i="2"/>
  <c r="D213" i="2"/>
  <c r="F213" i="2"/>
  <c r="F373" i="2"/>
  <c r="D373" i="2"/>
  <c r="D459" i="2"/>
  <c r="F459" i="2"/>
  <c r="D437" i="2"/>
  <c r="F437" i="2"/>
  <c r="O22" i="2"/>
  <c r="J22" i="2" s="1"/>
  <c r="D22" i="2"/>
  <c r="F22" i="2"/>
  <c r="O66" i="2"/>
  <c r="D66" i="2"/>
  <c r="F66" i="2"/>
  <c r="O146" i="2"/>
  <c r="J146" i="2" s="1"/>
  <c r="D146" i="2"/>
  <c r="F146" i="2"/>
  <c r="O226" i="2"/>
  <c r="J226" i="2" s="1"/>
  <c r="D226" i="2"/>
  <c r="F226" i="2"/>
  <c r="O306" i="2"/>
  <c r="J306" i="2" s="1"/>
  <c r="D306" i="2"/>
  <c r="F306" i="2"/>
  <c r="O370" i="2"/>
  <c r="J370" i="2" s="1"/>
  <c r="D370" i="2"/>
  <c r="F370" i="2"/>
  <c r="D107" i="2"/>
  <c r="F107" i="2"/>
  <c r="N43" i="2"/>
  <c r="I43" i="2" s="1"/>
  <c r="N78" i="2"/>
  <c r="I78" i="2" s="1"/>
  <c r="N142" i="2"/>
  <c r="I142" i="2" s="1"/>
  <c r="N290" i="2"/>
  <c r="I290" i="2" s="1"/>
  <c r="O54" i="2"/>
  <c r="D54" i="2"/>
  <c r="F54" i="2"/>
  <c r="O102" i="2"/>
  <c r="D102" i="2"/>
  <c r="F102" i="2"/>
  <c r="O150" i="2"/>
  <c r="J150" i="2" s="1"/>
  <c r="D150" i="2"/>
  <c r="F150" i="2"/>
  <c r="O198" i="2"/>
  <c r="J198" i="2" s="1"/>
  <c r="D198" i="2"/>
  <c r="F198" i="2"/>
  <c r="O246" i="2"/>
  <c r="D246" i="2"/>
  <c r="F246" i="2"/>
  <c r="O294" i="2"/>
  <c r="D294" i="2"/>
  <c r="F294" i="2"/>
  <c r="O342" i="2"/>
  <c r="J342" i="2" s="1"/>
  <c r="D342" i="2"/>
  <c r="F342" i="2"/>
  <c r="N82" i="2"/>
  <c r="I82" i="2" s="1"/>
  <c r="N254" i="2"/>
  <c r="I254" i="2" s="1"/>
  <c r="O295" i="2"/>
  <c r="J295" i="2" s="1"/>
  <c r="O58" i="2"/>
  <c r="D58" i="2"/>
  <c r="F58" i="2"/>
  <c r="O74" i="2"/>
  <c r="J74" i="2" s="1"/>
  <c r="D74" i="2"/>
  <c r="F74" i="2"/>
  <c r="O90" i="2"/>
  <c r="J90" i="2" s="1"/>
  <c r="F90" i="2"/>
  <c r="D90" i="2"/>
  <c r="O106" i="2"/>
  <c r="F106" i="2"/>
  <c r="D106" i="2"/>
  <c r="O122" i="2"/>
  <c r="F122" i="2"/>
  <c r="D122" i="2"/>
  <c r="O138" i="2"/>
  <c r="J138" i="2" s="1"/>
  <c r="D138" i="2"/>
  <c r="F138" i="2"/>
  <c r="O154" i="2"/>
  <c r="J154" i="2" s="1"/>
  <c r="F154" i="2"/>
  <c r="D154" i="2"/>
  <c r="O170" i="2"/>
  <c r="J170" i="2" s="1"/>
  <c r="F170" i="2"/>
  <c r="D170" i="2"/>
  <c r="O186" i="2"/>
  <c r="J186" i="2" s="1"/>
  <c r="F186" i="2"/>
  <c r="D186" i="2"/>
  <c r="O202" i="2"/>
  <c r="J202" i="2" s="1"/>
  <c r="D202" i="2"/>
  <c r="F202" i="2"/>
  <c r="O218" i="2"/>
  <c r="J218" i="2" s="1"/>
  <c r="F218" i="2"/>
  <c r="D218" i="2"/>
  <c r="O234" i="2"/>
  <c r="J234" i="2" s="1"/>
  <c r="D234" i="2"/>
  <c r="F234" i="2"/>
  <c r="O250" i="2"/>
  <c r="J250" i="2" s="1"/>
  <c r="F250" i="2"/>
  <c r="D250" i="2"/>
  <c r="O266" i="2"/>
  <c r="J266" i="2" s="1"/>
  <c r="F266" i="2"/>
  <c r="D266" i="2"/>
  <c r="O282" i="2"/>
  <c r="J282" i="2" s="1"/>
  <c r="F282" i="2"/>
  <c r="D282" i="2"/>
  <c r="O298" i="2"/>
  <c r="J298" i="2" s="1"/>
  <c r="D298" i="2"/>
  <c r="F298" i="2"/>
  <c r="O314" i="2"/>
  <c r="J314" i="2" s="1"/>
  <c r="F314" i="2"/>
  <c r="D314" i="2"/>
  <c r="O330" i="2"/>
  <c r="J330" i="2" s="1"/>
  <c r="F330" i="2"/>
  <c r="D330" i="2"/>
  <c r="O346" i="2"/>
  <c r="J346" i="2" s="1"/>
  <c r="D346" i="2"/>
  <c r="F346" i="2"/>
  <c r="O362" i="2"/>
  <c r="J362" i="2" s="1"/>
  <c r="D362" i="2"/>
  <c r="F362" i="2"/>
  <c r="O378" i="2"/>
  <c r="J378" i="2" s="1"/>
  <c r="D378" i="2"/>
  <c r="F378" i="2"/>
  <c r="D53" i="2"/>
  <c r="F53" i="2"/>
  <c r="N71" i="2"/>
  <c r="I71" i="2" s="1"/>
  <c r="N103" i="2"/>
  <c r="I103" i="2" s="1"/>
  <c r="N135" i="2"/>
  <c r="I135" i="2" s="1"/>
  <c r="N167" i="2"/>
  <c r="I167" i="2" s="1"/>
  <c r="N199" i="2"/>
  <c r="I199" i="2" s="1"/>
  <c r="N231" i="2"/>
  <c r="I231" i="2" s="1"/>
  <c r="N263" i="2"/>
  <c r="I263" i="2" s="1"/>
  <c r="N295" i="2"/>
  <c r="I295" i="2" s="1"/>
  <c r="N327" i="2"/>
  <c r="I327" i="2" s="1"/>
  <c r="N359" i="2"/>
  <c r="I359" i="2" s="1"/>
  <c r="O391" i="2"/>
  <c r="J391" i="2" s="1"/>
  <c r="N457" i="2"/>
  <c r="I457" i="2" s="1"/>
  <c r="N395" i="2"/>
  <c r="I395" i="2" s="1"/>
  <c r="N411" i="2"/>
  <c r="I411" i="2" s="1"/>
  <c r="N427" i="2"/>
  <c r="I427" i="2" s="1"/>
  <c r="N443" i="2"/>
  <c r="I443" i="2" s="1"/>
  <c r="N459" i="2"/>
  <c r="I459" i="2" s="1"/>
  <c r="N475" i="2"/>
  <c r="I475" i="2" s="1"/>
  <c r="D27" i="2"/>
  <c r="F27" i="2"/>
  <c r="D59" i="2"/>
  <c r="F59" i="2"/>
  <c r="D91" i="2"/>
  <c r="F91" i="2"/>
  <c r="D123" i="2"/>
  <c r="F123" i="2"/>
  <c r="D155" i="2"/>
  <c r="F155" i="2"/>
  <c r="D187" i="2"/>
  <c r="F187" i="2"/>
  <c r="D219" i="2"/>
  <c r="F219" i="2"/>
  <c r="D251" i="2"/>
  <c r="F251" i="2"/>
  <c r="D283" i="2"/>
  <c r="F283" i="2"/>
  <c r="D315" i="2"/>
  <c r="F315" i="2"/>
  <c r="D347" i="2"/>
  <c r="F347" i="2"/>
  <c r="D379" i="2"/>
  <c r="F379" i="2"/>
  <c r="D73" i="2"/>
  <c r="F73" i="2"/>
  <c r="D105" i="2"/>
  <c r="F105" i="2"/>
  <c r="D137" i="2"/>
  <c r="F137" i="2"/>
  <c r="D169" i="2"/>
  <c r="F169" i="2"/>
  <c r="D201" i="2"/>
  <c r="F201" i="2"/>
  <c r="D233" i="2"/>
  <c r="F233" i="2"/>
  <c r="D265" i="2"/>
  <c r="F265" i="2"/>
  <c r="D297" i="2"/>
  <c r="F297" i="2"/>
  <c r="D329" i="2"/>
  <c r="F329" i="2"/>
  <c r="F361" i="2"/>
  <c r="D361" i="2"/>
  <c r="F393" i="2"/>
  <c r="D393" i="2"/>
  <c r="F433" i="2"/>
  <c r="D433" i="2"/>
  <c r="F417" i="2"/>
  <c r="D417" i="2"/>
  <c r="D473" i="2"/>
  <c r="F473" i="2"/>
  <c r="D10" i="2"/>
  <c r="O46" i="2"/>
  <c r="D46" i="2"/>
  <c r="F46" i="2"/>
  <c r="O126" i="2"/>
  <c r="D126" i="2"/>
  <c r="F126" i="2"/>
  <c r="O190" i="2"/>
  <c r="F190" i="2"/>
  <c r="D190" i="2"/>
  <c r="O286" i="2"/>
  <c r="J286" i="2" s="1"/>
  <c r="D286" i="2"/>
  <c r="F286" i="2"/>
  <c r="O350" i="2"/>
  <c r="J350" i="2" s="1"/>
  <c r="F350" i="2"/>
  <c r="D350" i="2"/>
  <c r="D57" i="2"/>
  <c r="F57" i="2"/>
  <c r="D99" i="2"/>
  <c r="F99" i="2"/>
  <c r="D259" i="2"/>
  <c r="F259" i="2"/>
  <c r="D177" i="2"/>
  <c r="F177" i="2"/>
  <c r="D401" i="2"/>
  <c r="F401" i="2"/>
  <c r="D20" i="2"/>
  <c r="F20" i="2"/>
  <c r="N209" i="2"/>
  <c r="I209" i="2" s="1"/>
  <c r="D124" i="2"/>
  <c r="F124" i="2"/>
  <c r="D188" i="2"/>
  <c r="F188" i="2"/>
  <c r="D268" i="2"/>
  <c r="F268" i="2"/>
  <c r="D348" i="2"/>
  <c r="F348" i="2"/>
  <c r="O446" i="2"/>
  <c r="D446" i="2"/>
  <c r="F446" i="2"/>
  <c r="O478" i="2"/>
  <c r="J478" i="2" s="1"/>
  <c r="D478" i="2"/>
  <c r="F478" i="2"/>
  <c r="D400" i="2"/>
  <c r="F400" i="2"/>
  <c r="O9" i="2"/>
  <c r="G9" i="2"/>
  <c r="H9" i="2" s="1"/>
  <c r="F9" i="2"/>
  <c r="D9" i="2"/>
  <c r="D167" i="2"/>
  <c r="F167" i="2"/>
  <c r="D327" i="2"/>
  <c r="F327" i="2"/>
  <c r="D117" i="2"/>
  <c r="F117" i="2"/>
  <c r="D245" i="2"/>
  <c r="F245" i="2"/>
  <c r="D411" i="2"/>
  <c r="F411" i="2"/>
  <c r="O135" i="2"/>
  <c r="J135" i="2" s="1"/>
  <c r="N222" i="2"/>
  <c r="I222" i="2" s="1"/>
  <c r="N286" i="2"/>
  <c r="I286" i="2" s="1"/>
  <c r="O114" i="2"/>
  <c r="D114" i="2"/>
  <c r="F114" i="2"/>
  <c r="O194" i="2"/>
  <c r="J194" i="2" s="1"/>
  <c r="D194" i="2"/>
  <c r="F194" i="2"/>
  <c r="O274" i="2"/>
  <c r="D274" i="2"/>
  <c r="F274" i="2"/>
  <c r="O354" i="2"/>
  <c r="J354" i="2" s="1"/>
  <c r="D354" i="2"/>
  <c r="F354" i="2"/>
  <c r="N449" i="2"/>
  <c r="I449" i="2" s="1"/>
  <c r="D171" i="2"/>
  <c r="F171" i="2"/>
  <c r="N98" i="2"/>
  <c r="I98" i="2" s="1"/>
  <c r="N226" i="2"/>
  <c r="I226" i="2" s="1"/>
  <c r="O86" i="2"/>
  <c r="J86" i="2" s="1"/>
  <c r="D86" i="2"/>
  <c r="F86" i="2"/>
  <c r="O134" i="2"/>
  <c r="J134" i="2" s="1"/>
  <c r="D134" i="2"/>
  <c r="F134" i="2"/>
  <c r="O182" i="2"/>
  <c r="D182" i="2"/>
  <c r="F182" i="2"/>
  <c r="O230" i="2"/>
  <c r="D230" i="2"/>
  <c r="F230" i="2"/>
  <c r="O278" i="2"/>
  <c r="J278" i="2" s="1"/>
  <c r="D278" i="2"/>
  <c r="F278" i="2"/>
  <c r="O326" i="2"/>
  <c r="J326" i="2" s="1"/>
  <c r="D326" i="2"/>
  <c r="F326" i="2"/>
  <c r="O374" i="2"/>
  <c r="J374" i="2" s="1"/>
  <c r="D374" i="2"/>
  <c r="F374" i="2"/>
  <c r="D49" i="2"/>
  <c r="F49" i="2"/>
  <c r="O38" i="2"/>
  <c r="J38" i="2" s="1"/>
  <c r="D38" i="2"/>
  <c r="F38" i="2"/>
  <c r="N62" i="2"/>
  <c r="I62" i="2" s="1"/>
  <c r="O103" i="2"/>
  <c r="J103" i="2" s="1"/>
  <c r="N146" i="2"/>
  <c r="I146" i="2" s="1"/>
  <c r="O167" i="2"/>
  <c r="J167" i="2" s="1"/>
  <c r="N210" i="2"/>
  <c r="I210" i="2" s="1"/>
  <c r="O231" i="2"/>
  <c r="J231" i="2" s="1"/>
  <c r="O21" i="2"/>
  <c r="J21" i="2" s="1"/>
  <c r="D21" i="2"/>
  <c r="F21" i="2"/>
  <c r="O37" i="2"/>
  <c r="J37" i="2" s="1"/>
  <c r="D37" i="2"/>
  <c r="F37" i="2"/>
  <c r="D16" i="2"/>
  <c r="F16" i="2"/>
  <c r="D32" i="2"/>
  <c r="F32" i="2"/>
  <c r="O15" i="2"/>
  <c r="J15" i="2" s="1"/>
  <c r="O42" i="2"/>
  <c r="J42" i="2" s="1"/>
  <c r="D42" i="2"/>
  <c r="F42" i="2"/>
  <c r="O63" i="2"/>
  <c r="J63" i="2" s="1"/>
  <c r="N86" i="2"/>
  <c r="I86" i="2" s="1"/>
  <c r="N106" i="2"/>
  <c r="O127" i="2"/>
  <c r="J127" i="2" s="1"/>
  <c r="N150" i="2"/>
  <c r="I150" i="2" s="1"/>
  <c r="O191" i="2"/>
  <c r="J191" i="2" s="1"/>
  <c r="N214" i="2"/>
  <c r="I214" i="2" s="1"/>
  <c r="O255" i="2"/>
  <c r="J255" i="2" s="1"/>
  <c r="N278" i="2"/>
  <c r="I278" i="2" s="1"/>
  <c r="O315" i="2"/>
  <c r="J315" i="2" s="1"/>
  <c r="O331" i="2"/>
  <c r="O347" i="2"/>
  <c r="O363" i="2"/>
  <c r="J363" i="2" s="1"/>
  <c r="O379" i="2"/>
  <c r="J379" i="2" s="1"/>
  <c r="N61" i="2"/>
  <c r="I61" i="2" s="1"/>
  <c r="N272" i="2"/>
  <c r="D8" i="1"/>
  <c r="D56" i="2"/>
  <c r="F56" i="2"/>
  <c r="D72" i="2"/>
  <c r="F72" i="2"/>
  <c r="D88" i="2"/>
  <c r="F88" i="2"/>
  <c r="D104" i="2"/>
  <c r="F104" i="2"/>
  <c r="D120" i="2"/>
  <c r="F120" i="2"/>
  <c r="D136" i="2"/>
  <c r="F136" i="2"/>
  <c r="D152" i="2"/>
  <c r="F152" i="2"/>
  <c r="D168" i="2"/>
  <c r="F168" i="2"/>
  <c r="D184" i="2"/>
  <c r="F184" i="2"/>
  <c r="D200" i="2"/>
  <c r="F200" i="2"/>
  <c r="D216" i="2"/>
  <c r="F216" i="2"/>
  <c r="D232" i="2"/>
  <c r="F232" i="2"/>
  <c r="D248" i="2"/>
  <c r="F248" i="2"/>
  <c r="D264" i="2"/>
  <c r="F264" i="2"/>
  <c r="D280" i="2"/>
  <c r="F280" i="2"/>
  <c r="D296" i="2"/>
  <c r="F296" i="2"/>
  <c r="D312" i="2"/>
  <c r="F312" i="2"/>
  <c r="D328" i="2"/>
  <c r="F328" i="2"/>
  <c r="D344" i="2"/>
  <c r="F344" i="2"/>
  <c r="D360" i="2"/>
  <c r="F360" i="2"/>
  <c r="D376" i="2"/>
  <c r="F376" i="2"/>
  <c r="N398" i="2"/>
  <c r="I398" i="2" s="1"/>
  <c r="O394" i="2"/>
  <c r="J394" i="2" s="1"/>
  <c r="D394" i="2"/>
  <c r="F394" i="2"/>
  <c r="O410" i="2"/>
  <c r="J410" i="2" s="1"/>
  <c r="D410" i="2"/>
  <c r="F410" i="2"/>
  <c r="O426" i="2"/>
  <c r="J426" i="2" s="1"/>
  <c r="D426" i="2"/>
  <c r="F426" i="2"/>
  <c r="O442" i="2"/>
  <c r="J442" i="2" s="1"/>
  <c r="D442" i="2"/>
  <c r="F442" i="2"/>
  <c r="O458" i="2"/>
  <c r="J458" i="2" s="1"/>
  <c r="D458" i="2"/>
  <c r="F458" i="2"/>
  <c r="O474" i="2"/>
  <c r="J474" i="2" s="1"/>
  <c r="D474" i="2"/>
  <c r="F474" i="2"/>
  <c r="N400" i="2"/>
  <c r="I400" i="2" s="1"/>
  <c r="N432" i="2"/>
  <c r="I432" i="2" s="1"/>
  <c r="N464" i="2"/>
  <c r="I464" i="2" s="1"/>
  <c r="D396" i="2"/>
  <c r="F396" i="2"/>
  <c r="D412" i="2"/>
  <c r="F412" i="2"/>
  <c r="D428" i="2"/>
  <c r="F428" i="2"/>
  <c r="D444" i="2"/>
  <c r="F444" i="2"/>
  <c r="D460" i="2"/>
  <c r="F460" i="2"/>
  <c r="D476" i="2"/>
  <c r="F476" i="2"/>
  <c r="D31" i="2"/>
  <c r="F31" i="2"/>
  <c r="D63" i="2"/>
  <c r="F63" i="2"/>
  <c r="D95" i="2"/>
  <c r="F95" i="2"/>
  <c r="D127" i="2"/>
  <c r="F127" i="2"/>
  <c r="D159" i="2"/>
  <c r="F159" i="2"/>
  <c r="D191" i="2"/>
  <c r="F191" i="2"/>
  <c r="D223" i="2"/>
  <c r="F223" i="2"/>
  <c r="D255" i="2"/>
  <c r="F255" i="2"/>
  <c r="D287" i="2"/>
  <c r="F287" i="2"/>
  <c r="D319" i="2"/>
  <c r="F319" i="2"/>
  <c r="D351" i="2"/>
  <c r="F351" i="2"/>
  <c r="D383" i="2"/>
  <c r="F383" i="2"/>
  <c r="D77" i="2"/>
  <c r="F77" i="2"/>
  <c r="D109" i="2"/>
  <c r="F109" i="2"/>
  <c r="D141" i="2"/>
  <c r="F141" i="2"/>
  <c r="D173" i="2"/>
  <c r="F173" i="2"/>
  <c r="D205" i="2"/>
  <c r="F205" i="2"/>
  <c r="D237" i="2"/>
  <c r="F237" i="2"/>
  <c r="D269" i="2"/>
  <c r="F269" i="2"/>
  <c r="D301" i="2"/>
  <c r="F301" i="2"/>
  <c r="D333" i="2"/>
  <c r="F333" i="2"/>
  <c r="F365" i="2"/>
  <c r="D365" i="2"/>
  <c r="F397" i="2"/>
  <c r="D397" i="2"/>
  <c r="D407" i="2"/>
  <c r="F407" i="2"/>
  <c r="D423" i="2"/>
  <c r="F423" i="2"/>
  <c r="D439" i="2"/>
  <c r="F439" i="2"/>
  <c r="D455" i="2"/>
  <c r="F455" i="2"/>
  <c r="D471" i="2"/>
  <c r="F471" i="2"/>
  <c r="F441" i="2"/>
  <c r="D441" i="2"/>
  <c r="F421" i="2"/>
  <c r="D421" i="2"/>
  <c r="D477" i="2"/>
  <c r="F477" i="2"/>
  <c r="N14" i="2"/>
  <c r="I14" i="2" s="1"/>
  <c r="N24" i="2"/>
  <c r="I24" i="2" s="1"/>
  <c r="N29" i="2"/>
  <c r="I29" i="2" s="1"/>
  <c r="N49" i="2"/>
  <c r="I49" i="2" s="1"/>
  <c r="N382" i="2"/>
  <c r="I382" i="2" s="1"/>
  <c r="O12" i="2"/>
  <c r="J12" i="2" s="1"/>
  <c r="O20" i="2"/>
  <c r="J20" i="2" s="1"/>
  <c r="O28" i="2"/>
  <c r="J28" i="2" s="1"/>
  <c r="O36" i="2"/>
  <c r="J36" i="2" s="1"/>
  <c r="O44" i="2"/>
  <c r="O31" i="2"/>
  <c r="J31" i="2" s="1"/>
  <c r="N21" i="2"/>
  <c r="I21" i="2" s="1"/>
  <c r="N76" i="2"/>
  <c r="I76" i="2" s="1"/>
  <c r="N92" i="2"/>
  <c r="I92" i="2" s="1"/>
  <c r="N108" i="2"/>
  <c r="I108" i="2" s="1"/>
  <c r="N124" i="2"/>
  <c r="I124" i="2" s="1"/>
  <c r="N140" i="2"/>
  <c r="I140" i="2" s="1"/>
  <c r="N156" i="2"/>
  <c r="I156" i="2" s="1"/>
  <c r="N172" i="2"/>
  <c r="N188" i="2"/>
  <c r="I188" i="2" s="1"/>
  <c r="N204" i="2"/>
  <c r="I204" i="2" s="1"/>
  <c r="N220" i="2"/>
  <c r="I220" i="2" s="1"/>
  <c r="N236" i="2"/>
  <c r="I236" i="2" s="1"/>
  <c r="N252" i="2"/>
  <c r="I252" i="2" s="1"/>
  <c r="N268" i="2"/>
  <c r="I268" i="2" s="1"/>
  <c r="N284" i="2"/>
  <c r="I284" i="2" s="1"/>
  <c r="N300" i="2"/>
  <c r="I300" i="2" s="1"/>
  <c r="N316" i="2"/>
  <c r="I316" i="2" s="1"/>
  <c r="N332" i="2"/>
  <c r="I332" i="2" s="1"/>
  <c r="N348" i="2"/>
  <c r="I348" i="2" s="1"/>
  <c r="N364" i="2"/>
  <c r="I364" i="2" s="1"/>
  <c r="N380" i="2"/>
  <c r="I380" i="2" s="1"/>
  <c r="N13" i="2"/>
  <c r="I13" i="2" s="1"/>
  <c r="N16" i="2"/>
  <c r="I16" i="2" s="1"/>
  <c r="N40" i="2"/>
  <c r="I40" i="2" s="1"/>
  <c r="O39" i="2"/>
  <c r="J39" i="2" s="1"/>
  <c r="N45" i="2"/>
  <c r="I45" i="2" s="1"/>
  <c r="O51" i="2"/>
  <c r="J51" i="2" s="1"/>
  <c r="O59" i="2"/>
  <c r="J59" i="2" s="1"/>
  <c r="O67" i="2"/>
  <c r="J67" i="2" s="1"/>
  <c r="O75" i="2"/>
  <c r="J75" i="2" s="1"/>
  <c r="O83" i="2"/>
  <c r="J83" i="2" s="1"/>
  <c r="O91" i="2"/>
  <c r="J91" i="2" s="1"/>
  <c r="O99" i="2"/>
  <c r="J99" i="2" s="1"/>
  <c r="O107" i="2"/>
  <c r="J107" i="2" s="1"/>
  <c r="O115" i="2"/>
  <c r="J115" i="2" s="1"/>
  <c r="O123" i="2"/>
  <c r="J123" i="2" s="1"/>
  <c r="O131" i="2"/>
  <c r="J131" i="2" s="1"/>
  <c r="O139" i="2"/>
  <c r="J139" i="2" s="1"/>
  <c r="O147" i="2"/>
  <c r="J147" i="2" s="1"/>
  <c r="O155" i="2"/>
  <c r="J155" i="2" s="1"/>
  <c r="O163" i="2"/>
  <c r="J163" i="2" s="1"/>
  <c r="O171" i="2"/>
  <c r="J171" i="2" s="1"/>
  <c r="O179" i="2"/>
  <c r="J179" i="2" s="1"/>
  <c r="O187" i="2"/>
  <c r="J187" i="2" s="1"/>
  <c r="O195" i="2"/>
  <c r="J195" i="2" s="1"/>
  <c r="O203" i="2"/>
  <c r="J203" i="2" s="1"/>
  <c r="O211" i="2"/>
  <c r="J211" i="2" s="1"/>
  <c r="O219" i="2"/>
  <c r="J219" i="2" s="1"/>
  <c r="O227" i="2"/>
  <c r="J227" i="2" s="1"/>
  <c r="O235" i="2"/>
  <c r="J235" i="2" s="1"/>
  <c r="O243" i="2"/>
  <c r="J243" i="2" s="1"/>
  <c r="O251" i="2"/>
  <c r="J251" i="2" s="1"/>
  <c r="O259" i="2"/>
  <c r="J259" i="2" s="1"/>
  <c r="O267" i="2"/>
  <c r="J267" i="2" s="1"/>
  <c r="O275" i="2"/>
  <c r="J275" i="2" s="1"/>
  <c r="O283" i="2"/>
  <c r="J283" i="2" s="1"/>
  <c r="O291" i="2"/>
  <c r="J291" i="2" s="1"/>
  <c r="O299" i="2"/>
  <c r="J299" i="2" s="1"/>
  <c r="N384" i="2"/>
  <c r="I384" i="2" s="1"/>
  <c r="N478" i="2"/>
  <c r="I478" i="2" s="1"/>
  <c r="N37" i="2"/>
  <c r="I37" i="2" s="1"/>
  <c r="N32" i="2"/>
  <c r="I32" i="2" s="1"/>
  <c r="N57" i="2"/>
  <c r="I57" i="2" s="1"/>
  <c r="O52" i="2"/>
  <c r="J52" i="2" s="1"/>
  <c r="O60" i="2"/>
  <c r="J60" i="2" s="1"/>
  <c r="O68" i="2"/>
  <c r="J68" i="2" s="1"/>
  <c r="O76" i="2"/>
  <c r="J76" i="2" s="1"/>
  <c r="O84" i="2"/>
  <c r="J84" i="2" s="1"/>
  <c r="O92" i="2"/>
  <c r="J92" i="2" s="1"/>
  <c r="O100" i="2"/>
  <c r="J100" i="2" s="1"/>
  <c r="O108" i="2"/>
  <c r="J108" i="2" s="1"/>
  <c r="O116" i="2"/>
  <c r="J116" i="2" s="1"/>
  <c r="O124" i="2"/>
  <c r="J124" i="2" s="1"/>
  <c r="O132" i="2"/>
  <c r="J132" i="2" s="1"/>
  <c r="O140" i="2"/>
  <c r="J140" i="2" s="1"/>
  <c r="O148" i="2"/>
  <c r="J148" i="2" s="1"/>
  <c r="O156" i="2"/>
  <c r="J156" i="2" s="1"/>
  <c r="O164" i="2"/>
  <c r="J164" i="2" s="1"/>
  <c r="O172" i="2"/>
  <c r="O180" i="2"/>
  <c r="J180" i="2" s="1"/>
  <c r="O188" i="2"/>
  <c r="J188" i="2" s="1"/>
  <c r="O196" i="2"/>
  <c r="J196" i="2" s="1"/>
  <c r="O204" i="2"/>
  <c r="J204" i="2" s="1"/>
  <c r="O212" i="2"/>
  <c r="J212" i="2" s="1"/>
  <c r="O220" i="2"/>
  <c r="J220" i="2" s="1"/>
  <c r="O228" i="2"/>
  <c r="J228" i="2" s="1"/>
  <c r="O236" i="2"/>
  <c r="J236" i="2" s="1"/>
  <c r="O244" i="2"/>
  <c r="O252" i="2"/>
  <c r="J252" i="2" s="1"/>
  <c r="O260" i="2"/>
  <c r="J260" i="2" s="1"/>
  <c r="O268" i="2"/>
  <c r="J268" i="2" s="1"/>
  <c r="O276" i="2"/>
  <c r="J276" i="2" s="1"/>
  <c r="O284" i="2"/>
  <c r="J284" i="2" s="1"/>
  <c r="O292" i="2"/>
  <c r="J292" i="2" s="1"/>
  <c r="O300" i="2"/>
  <c r="J300" i="2" s="1"/>
  <c r="O308" i="2"/>
  <c r="J308" i="2" s="1"/>
  <c r="O316" i="2"/>
  <c r="J316" i="2" s="1"/>
  <c r="O324" i="2"/>
  <c r="J324" i="2" s="1"/>
  <c r="O332" i="2"/>
  <c r="J332" i="2" s="1"/>
  <c r="O340" i="2"/>
  <c r="O348" i="2"/>
  <c r="J348" i="2" s="1"/>
  <c r="O356" i="2"/>
  <c r="O364" i="2"/>
  <c r="J364" i="2" s="1"/>
  <c r="O372" i="2"/>
  <c r="J372" i="2" s="1"/>
  <c r="O380" i="2"/>
  <c r="J380" i="2" s="1"/>
  <c r="O53" i="2"/>
  <c r="J53" i="2" s="1"/>
  <c r="O61" i="2"/>
  <c r="J61" i="2" s="1"/>
  <c r="O69" i="2"/>
  <c r="J69" i="2" s="1"/>
  <c r="O77" i="2"/>
  <c r="J77" i="2" s="1"/>
  <c r="O85" i="2"/>
  <c r="J85" i="2" s="1"/>
  <c r="O93" i="2"/>
  <c r="J93" i="2" s="1"/>
  <c r="O101" i="2"/>
  <c r="J101" i="2" s="1"/>
  <c r="O109" i="2"/>
  <c r="J109" i="2" s="1"/>
  <c r="O117" i="2"/>
  <c r="J117" i="2" s="1"/>
  <c r="O125" i="2"/>
  <c r="J125" i="2" s="1"/>
  <c r="O133" i="2"/>
  <c r="J133" i="2" s="1"/>
  <c r="O141" i="2"/>
  <c r="J141" i="2" s="1"/>
  <c r="O149" i="2"/>
  <c r="O157" i="2"/>
  <c r="J157" i="2" s="1"/>
  <c r="O165" i="2"/>
  <c r="J165" i="2" s="1"/>
  <c r="O173" i="2"/>
  <c r="J173" i="2" s="1"/>
  <c r="O181" i="2"/>
  <c r="J181" i="2" s="1"/>
  <c r="O189" i="2"/>
  <c r="J189" i="2" s="1"/>
  <c r="O197" i="2"/>
  <c r="J197" i="2" s="1"/>
  <c r="O205" i="2"/>
  <c r="J205" i="2" s="1"/>
  <c r="O213" i="2"/>
  <c r="J213" i="2" s="1"/>
  <c r="O221" i="2"/>
  <c r="J221" i="2" s="1"/>
  <c r="O229" i="2"/>
  <c r="J229" i="2" s="1"/>
  <c r="O237" i="2"/>
  <c r="J237" i="2" s="1"/>
  <c r="O245" i="2"/>
  <c r="J245" i="2" s="1"/>
  <c r="O253" i="2"/>
  <c r="J253" i="2" s="1"/>
  <c r="O261" i="2"/>
  <c r="J261" i="2" s="1"/>
  <c r="O269" i="2"/>
  <c r="J269" i="2" s="1"/>
  <c r="O277" i="2"/>
  <c r="J277" i="2" s="1"/>
  <c r="O285" i="2"/>
  <c r="J285" i="2" s="1"/>
  <c r="O293" i="2"/>
  <c r="J293" i="2" s="1"/>
  <c r="O301" i="2"/>
  <c r="J301" i="2" s="1"/>
  <c r="O309" i="2"/>
  <c r="J309" i="2" s="1"/>
  <c r="O317" i="2"/>
  <c r="J317" i="2" s="1"/>
  <c r="O325" i="2"/>
  <c r="J325" i="2" s="1"/>
  <c r="O333" i="2"/>
  <c r="J333" i="2" s="1"/>
  <c r="O341" i="2"/>
  <c r="J341" i="2" s="1"/>
  <c r="O349" i="2"/>
  <c r="J349" i="2" s="1"/>
  <c r="O357" i="2"/>
  <c r="J357" i="2" s="1"/>
  <c r="O365" i="2"/>
  <c r="J365" i="2" s="1"/>
  <c r="O373" i="2"/>
  <c r="J373" i="2" s="1"/>
  <c r="O381" i="2"/>
  <c r="J381" i="2" s="1"/>
  <c r="O383" i="2"/>
  <c r="J383" i="2" s="1"/>
  <c r="O385" i="2"/>
  <c r="J385" i="2" s="1"/>
  <c r="O393" i="2"/>
  <c r="J393" i="2" s="1"/>
  <c r="O401" i="2"/>
  <c r="J401" i="2" s="1"/>
  <c r="O409" i="2"/>
  <c r="J409" i="2" s="1"/>
  <c r="O417" i="2"/>
  <c r="J417" i="2" s="1"/>
  <c r="O425" i="2"/>
  <c r="J425" i="2" s="1"/>
  <c r="O433" i="2"/>
  <c r="J433" i="2" s="1"/>
  <c r="O441" i="2"/>
  <c r="J441" i="2" s="1"/>
  <c r="O449" i="2"/>
  <c r="J449" i="2" s="1"/>
  <c r="O457" i="2"/>
  <c r="J457" i="2" s="1"/>
  <c r="O465" i="2"/>
  <c r="J465" i="2" s="1"/>
  <c r="O473" i="2"/>
  <c r="J473" i="2" s="1"/>
  <c r="O388" i="2"/>
  <c r="J388" i="2" s="1"/>
  <c r="O396" i="2"/>
  <c r="J396" i="2" s="1"/>
  <c r="O404" i="2"/>
  <c r="J404" i="2" s="1"/>
  <c r="O412" i="2"/>
  <c r="J412" i="2" s="1"/>
  <c r="O420" i="2"/>
  <c r="J420" i="2" s="1"/>
  <c r="O428" i="2"/>
  <c r="J428" i="2" s="1"/>
  <c r="O436" i="2"/>
  <c r="J436" i="2" s="1"/>
  <c r="O444" i="2"/>
  <c r="J444" i="2" s="1"/>
  <c r="O452" i="2"/>
  <c r="J452" i="2" s="1"/>
  <c r="O460" i="2"/>
  <c r="J460" i="2" s="1"/>
  <c r="O468" i="2"/>
  <c r="J468" i="2" s="1"/>
  <c r="O476" i="2"/>
  <c r="J476" i="2" s="1"/>
  <c r="N26" i="2"/>
  <c r="I26" i="2" s="1"/>
  <c r="N20" i="2"/>
  <c r="I20" i="2" s="1"/>
  <c r="N36" i="2"/>
  <c r="I36" i="2" s="1"/>
  <c r="N44" i="2"/>
  <c r="O19" i="2"/>
  <c r="J19" i="2" s="1"/>
  <c r="O43" i="2"/>
  <c r="J43" i="2" s="1"/>
  <c r="O48" i="2"/>
  <c r="J48" i="2" s="1"/>
  <c r="O56" i="2"/>
  <c r="J56" i="2" s="1"/>
  <c r="O64" i="2"/>
  <c r="J64" i="2" s="1"/>
  <c r="L64" i="2" s="1"/>
  <c r="O72" i="2"/>
  <c r="J72" i="2" s="1"/>
  <c r="O80" i="2"/>
  <c r="J80" i="2" s="1"/>
  <c r="O88" i="2"/>
  <c r="J88" i="2" s="1"/>
  <c r="O96" i="2"/>
  <c r="J96" i="2" s="1"/>
  <c r="O104" i="2"/>
  <c r="J104" i="2" s="1"/>
  <c r="O112" i="2"/>
  <c r="J112" i="2" s="1"/>
  <c r="O120" i="2"/>
  <c r="J120" i="2" s="1"/>
  <c r="O128" i="2"/>
  <c r="J128" i="2" s="1"/>
  <c r="O136" i="2"/>
  <c r="J136" i="2" s="1"/>
  <c r="O144" i="2"/>
  <c r="J144" i="2" s="1"/>
  <c r="O152" i="2"/>
  <c r="J152" i="2" s="1"/>
  <c r="O160" i="2"/>
  <c r="J160" i="2" s="1"/>
  <c r="O168" i="2"/>
  <c r="J168" i="2" s="1"/>
  <c r="O176" i="2"/>
  <c r="J176" i="2" s="1"/>
  <c r="O184" i="2"/>
  <c r="J184" i="2" s="1"/>
  <c r="O192" i="2"/>
  <c r="J192" i="2" s="1"/>
  <c r="O200" i="2"/>
  <c r="J200" i="2" s="1"/>
  <c r="O208" i="2"/>
  <c r="J208" i="2" s="1"/>
  <c r="O216" i="2"/>
  <c r="J216" i="2" s="1"/>
  <c r="O224" i="2"/>
  <c r="J224" i="2" s="1"/>
  <c r="O232" i="2"/>
  <c r="J232" i="2" s="1"/>
  <c r="O240" i="2"/>
  <c r="J240" i="2" s="1"/>
  <c r="O248" i="2"/>
  <c r="J248" i="2" s="1"/>
  <c r="O256" i="2"/>
  <c r="J256" i="2" s="1"/>
  <c r="O264" i="2"/>
  <c r="J264" i="2" s="1"/>
  <c r="O272" i="2"/>
  <c r="O280" i="2"/>
  <c r="J280" i="2" s="1"/>
  <c r="O288" i="2"/>
  <c r="J288" i="2" s="1"/>
  <c r="O296" i="2"/>
  <c r="J296" i="2" s="1"/>
  <c r="O304" i="2"/>
  <c r="J304" i="2" s="1"/>
  <c r="O312" i="2"/>
  <c r="J312" i="2" s="1"/>
  <c r="O320" i="2"/>
  <c r="J320" i="2" s="1"/>
  <c r="O328" i="2"/>
  <c r="J328" i="2" s="1"/>
  <c r="O336" i="2"/>
  <c r="J336" i="2" s="1"/>
  <c r="O344" i="2"/>
  <c r="J344" i="2" s="1"/>
  <c r="O352" i="2"/>
  <c r="J352" i="2" s="1"/>
  <c r="O360" i="2"/>
  <c r="J360" i="2" s="1"/>
  <c r="O368" i="2"/>
  <c r="J368" i="2" s="1"/>
  <c r="O376" i="2"/>
  <c r="J376" i="2" s="1"/>
  <c r="O384" i="2"/>
  <c r="J384" i="2" s="1"/>
  <c r="N386" i="2"/>
  <c r="I386" i="2" s="1"/>
  <c r="N394" i="2"/>
  <c r="I394" i="2" s="1"/>
  <c r="N402" i="2"/>
  <c r="I402" i="2" s="1"/>
  <c r="N410" i="2"/>
  <c r="I410" i="2" s="1"/>
  <c r="N418" i="2"/>
  <c r="I418" i="2" s="1"/>
  <c r="N426" i="2"/>
  <c r="I426" i="2" s="1"/>
  <c r="N434" i="2"/>
  <c r="I434" i="2" s="1"/>
  <c r="N442" i="2"/>
  <c r="I442" i="2" s="1"/>
  <c r="N450" i="2"/>
  <c r="I450" i="2" s="1"/>
  <c r="N458" i="2"/>
  <c r="I458" i="2" s="1"/>
  <c r="N466" i="2"/>
  <c r="I466" i="2" s="1"/>
  <c r="N474" i="2"/>
  <c r="I474" i="2" s="1"/>
  <c r="N18" i="2"/>
  <c r="I18" i="2" s="1"/>
  <c r="N34" i="2"/>
  <c r="I34" i="2" s="1"/>
  <c r="N42" i="2"/>
  <c r="I42" i="2" s="1"/>
  <c r="N12" i="2"/>
  <c r="I12" i="2" s="1"/>
  <c r="N28" i="2"/>
  <c r="I28" i="2" s="1"/>
  <c r="O27" i="2"/>
  <c r="J27" i="2" s="1"/>
  <c r="O35" i="2"/>
  <c r="J35" i="2" s="1"/>
  <c r="O16" i="2"/>
  <c r="J16" i="2" s="1"/>
  <c r="O24" i="2"/>
  <c r="J24" i="2" s="1"/>
  <c r="O32" i="2"/>
  <c r="J32" i="2" s="1"/>
  <c r="O40" i="2"/>
  <c r="J40" i="2" s="1"/>
  <c r="O11" i="2"/>
  <c r="J11" i="2" s="1"/>
  <c r="N22" i="2"/>
  <c r="I22" i="2" s="1"/>
  <c r="N30" i="2"/>
  <c r="I30" i="2" s="1"/>
  <c r="N38" i="2"/>
  <c r="I38" i="2" s="1"/>
  <c r="N17" i="2"/>
  <c r="I17" i="2" s="1"/>
  <c r="N25" i="2"/>
  <c r="I25" i="2" s="1"/>
  <c r="N33" i="2"/>
  <c r="I33" i="2" s="1"/>
  <c r="N41" i="2"/>
  <c r="I41" i="2" s="1"/>
  <c r="O49" i="2"/>
  <c r="J49" i="2" s="1"/>
  <c r="O57" i="2"/>
  <c r="J57" i="2" s="1"/>
  <c r="O65" i="2"/>
  <c r="J65" i="2" s="1"/>
  <c r="O73" i="2"/>
  <c r="J73" i="2" s="1"/>
  <c r="O81" i="2"/>
  <c r="J81" i="2" s="1"/>
  <c r="O89" i="2"/>
  <c r="J89" i="2" s="1"/>
  <c r="O97" i="2"/>
  <c r="J97" i="2" s="1"/>
  <c r="O105" i="2"/>
  <c r="J105" i="2" s="1"/>
  <c r="O113" i="2"/>
  <c r="J113" i="2" s="1"/>
  <c r="O121" i="2"/>
  <c r="J121" i="2" s="1"/>
  <c r="O129" i="2"/>
  <c r="J129" i="2" s="1"/>
  <c r="O137" i="2"/>
  <c r="J137" i="2" s="1"/>
  <c r="O145" i="2"/>
  <c r="J145" i="2" s="1"/>
  <c r="O153" i="2"/>
  <c r="J153" i="2" s="1"/>
  <c r="O161" i="2"/>
  <c r="J161" i="2" s="1"/>
  <c r="O169" i="2"/>
  <c r="J169" i="2" s="1"/>
  <c r="O177" i="2"/>
  <c r="J177" i="2" s="1"/>
  <c r="O185" i="2"/>
  <c r="J185" i="2" s="1"/>
  <c r="O193" i="2"/>
  <c r="J193" i="2" s="1"/>
  <c r="O201" i="2"/>
  <c r="J201" i="2" s="1"/>
  <c r="O209" i="2"/>
  <c r="J209" i="2" s="1"/>
  <c r="O217" i="2"/>
  <c r="J217" i="2" s="1"/>
  <c r="O225" i="2"/>
  <c r="J225" i="2" s="1"/>
  <c r="O233" i="2"/>
  <c r="J233" i="2" s="1"/>
  <c r="O241" i="2"/>
  <c r="J241" i="2" s="1"/>
  <c r="O249" i="2"/>
  <c r="J249" i="2" s="1"/>
  <c r="O257" i="2"/>
  <c r="J257" i="2" s="1"/>
  <c r="O265" i="2"/>
  <c r="J265" i="2" s="1"/>
  <c r="O273" i="2"/>
  <c r="J273" i="2" s="1"/>
  <c r="O281" i="2"/>
  <c r="J281" i="2" s="1"/>
  <c r="O289" i="2"/>
  <c r="J289" i="2" s="1"/>
  <c r="O297" i="2"/>
  <c r="J297" i="2" s="1"/>
  <c r="O305" i="2"/>
  <c r="J305" i="2" s="1"/>
  <c r="O313" i="2"/>
  <c r="J313" i="2" s="1"/>
  <c r="O321" i="2"/>
  <c r="J321" i="2" s="1"/>
  <c r="O329" i="2"/>
  <c r="J329" i="2" s="1"/>
  <c r="O337" i="2"/>
  <c r="J337" i="2" s="1"/>
  <c r="O345" i="2"/>
  <c r="J345" i="2" s="1"/>
  <c r="O353" i="2"/>
  <c r="J353" i="2" s="1"/>
  <c r="O361" i="2"/>
  <c r="J361" i="2" s="1"/>
  <c r="O369" i="2"/>
  <c r="J369" i="2" s="1"/>
  <c r="O377" i="2"/>
  <c r="J377" i="2" s="1"/>
  <c r="O387" i="2"/>
  <c r="J387" i="2" s="1"/>
  <c r="O395" i="2"/>
  <c r="J395" i="2" s="1"/>
  <c r="O403" i="2"/>
  <c r="J403" i="2" s="1"/>
  <c r="O411" i="2"/>
  <c r="J411" i="2" s="1"/>
  <c r="O419" i="2"/>
  <c r="J419" i="2" s="1"/>
  <c r="O427" i="2"/>
  <c r="J427" i="2" s="1"/>
  <c r="O435" i="2"/>
  <c r="J435" i="2" s="1"/>
  <c r="O443" i="2"/>
  <c r="J443" i="2" s="1"/>
  <c r="O451" i="2"/>
  <c r="J451" i="2" s="1"/>
  <c r="O459" i="2"/>
  <c r="J459" i="2" s="1"/>
  <c r="O467" i="2"/>
  <c r="J467" i="2" s="1"/>
  <c r="O475" i="2"/>
  <c r="J475" i="2" s="1"/>
  <c r="O389" i="2"/>
  <c r="J389" i="2" s="1"/>
  <c r="O397" i="2"/>
  <c r="J397" i="2" s="1"/>
  <c r="O405" i="2"/>
  <c r="J405" i="2" s="1"/>
  <c r="O413" i="2"/>
  <c r="J413" i="2" s="1"/>
  <c r="O421" i="2"/>
  <c r="J421" i="2" s="1"/>
  <c r="O429" i="2"/>
  <c r="J429" i="2" s="1"/>
  <c r="O437" i="2"/>
  <c r="J437" i="2" s="1"/>
  <c r="O445" i="2"/>
  <c r="J445" i="2" s="1"/>
  <c r="O453" i="2"/>
  <c r="J453" i="2" s="1"/>
  <c r="O461" i="2"/>
  <c r="J461" i="2" s="1"/>
  <c r="O469" i="2"/>
  <c r="J469" i="2" s="1"/>
  <c r="O477" i="2"/>
  <c r="J477" i="2" s="1"/>
  <c r="L477" i="2" s="1"/>
  <c r="O392" i="2"/>
  <c r="J392" i="2" s="1"/>
  <c r="O400" i="2"/>
  <c r="J400" i="2" s="1"/>
  <c r="O408" i="2"/>
  <c r="J408" i="2" s="1"/>
  <c r="O416" i="2"/>
  <c r="J416" i="2" s="1"/>
  <c r="O424" i="2"/>
  <c r="J424" i="2" s="1"/>
  <c r="O432" i="2"/>
  <c r="J432" i="2" s="1"/>
  <c r="L432" i="2" s="1"/>
  <c r="O440" i="2"/>
  <c r="J440" i="2" s="1"/>
  <c r="O448" i="2"/>
  <c r="J448" i="2" s="1"/>
  <c r="O456" i="2"/>
  <c r="J456" i="2" s="1"/>
  <c r="O464" i="2"/>
  <c r="J464" i="2" s="1"/>
  <c r="L464" i="2" s="1"/>
  <c r="O472" i="2"/>
  <c r="J472" i="2" s="1"/>
  <c r="AF486" i="1" l="1"/>
  <c r="AH486" i="1"/>
  <c r="AJ486" i="1" s="1"/>
  <c r="AE486" i="1"/>
  <c r="E8" i="1"/>
  <c r="L228" i="2"/>
  <c r="L342" i="2"/>
  <c r="L87" i="2"/>
  <c r="L165" i="2"/>
  <c r="L48" i="2"/>
  <c r="I340" i="2"/>
  <c r="L361" i="2"/>
  <c r="L119" i="2"/>
  <c r="L318" i="2"/>
  <c r="L16" i="2"/>
  <c r="H3" i="1"/>
  <c r="L50" i="2"/>
  <c r="L33" i="2"/>
  <c r="L78" i="2"/>
  <c r="L25" i="2"/>
  <c r="L153" i="2"/>
  <c r="L445" i="2"/>
  <c r="L189" i="2"/>
  <c r="L447" i="2"/>
  <c r="L157" i="2"/>
  <c r="L21" i="2"/>
  <c r="L146" i="2"/>
  <c r="L89" i="2"/>
  <c r="L391" i="2"/>
  <c r="L125" i="2"/>
  <c r="L76" i="2"/>
  <c r="L273" i="2"/>
  <c r="L313" i="2"/>
  <c r="L349" i="2"/>
  <c r="L93" i="2"/>
  <c r="L452" i="2"/>
  <c r="L281" i="2"/>
  <c r="L11" i="2"/>
  <c r="L195" i="2"/>
  <c r="L309" i="2"/>
  <c r="L317" i="2"/>
  <c r="L468" i="2"/>
  <c r="L179" i="2"/>
  <c r="L271" i="2"/>
  <c r="L121" i="2"/>
  <c r="L405" i="2"/>
  <c r="L377" i="2"/>
  <c r="L249" i="2"/>
  <c r="L285" i="2"/>
  <c r="L436" i="2"/>
  <c r="L147" i="2"/>
  <c r="L36" i="2"/>
  <c r="L37" i="2"/>
  <c r="L217" i="2"/>
  <c r="L253" i="2"/>
  <c r="L479" i="2"/>
  <c r="L143" i="2"/>
  <c r="L430" i="2"/>
  <c r="L41" i="2"/>
  <c r="L478" i="2"/>
  <c r="L395" i="2"/>
  <c r="L199" i="2"/>
  <c r="L185" i="2"/>
  <c r="L221" i="2"/>
  <c r="L463" i="2"/>
  <c r="L420" i="2"/>
  <c r="L339" i="2"/>
  <c r="L79" i="2"/>
  <c r="L115" i="2"/>
  <c r="L28" i="2"/>
  <c r="L450" i="2"/>
  <c r="L386" i="2"/>
  <c r="L20" i="2"/>
  <c r="J149" i="2"/>
  <c r="L32" i="2"/>
  <c r="L13" i="2"/>
  <c r="L268" i="2"/>
  <c r="L140" i="2"/>
  <c r="L398" i="2"/>
  <c r="L427" i="2"/>
  <c r="L263" i="2"/>
  <c r="L22" i="2"/>
  <c r="L163" i="2"/>
  <c r="L277" i="2"/>
  <c r="L462" i="2"/>
  <c r="K239" i="2"/>
  <c r="J239" i="2"/>
  <c r="I239" i="2"/>
  <c r="K122" i="2"/>
  <c r="J122" i="2"/>
  <c r="I122" i="2"/>
  <c r="L267" i="2"/>
  <c r="L202" i="2"/>
  <c r="L138" i="2"/>
  <c r="L194" i="2"/>
  <c r="L412" i="2"/>
  <c r="L353" i="2"/>
  <c r="L329" i="2"/>
  <c r="L229" i="2"/>
  <c r="K335" i="2"/>
  <c r="I335" i="2"/>
  <c r="J335" i="2"/>
  <c r="L75" i="2"/>
  <c r="L330" i="2"/>
  <c r="L40" i="2"/>
  <c r="L434" i="2"/>
  <c r="L364" i="2"/>
  <c r="L236" i="2"/>
  <c r="L108" i="2"/>
  <c r="L86" i="2"/>
  <c r="L226" i="2"/>
  <c r="K9" i="2"/>
  <c r="I9" i="2"/>
  <c r="J9" i="2"/>
  <c r="L254" i="2"/>
  <c r="L142" i="2"/>
  <c r="L206" i="2"/>
  <c r="L241" i="2"/>
  <c r="L355" i="2"/>
  <c r="L99" i="2"/>
  <c r="L213" i="2"/>
  <c r="L461" i="2"/>
  <c r="L83" i="2"/>
  <c r="L350" i="2"/>
  <c r="K431" i="2"/>
  <c r="I431" i="2"/>
  <c r="J431" i="2"/>
  <c r="L207" i="2"/>
  <c r="K111" i="2"/>
  <c r="I111" i="2"/>
  <c r="J111" i="2"/>
  <c r="L372" i="2"/>
  <c r="L276" i="2"/>
  <c r="I106" i="2"/>
  <c r="L235" i="2"/>
  <c r="L171" i="2"/>
  <c r="L53" i="2"/>
  <c r="L289" i="2"/>
  <c r="L433" i="2"/>
  <c r="L438" i="2"/>
  <c r="K174" i="2"/>
  <c r="I174" i="2"/>
  <c r="J174" i="2"/>
  <c r="L380" i="2"/>
  <c r="L411" i="2"/>
  <c r="L290" i="2"/>
  <c r="L270" i="2"/>
  <c r="L131" i="2"/>
  <c r="L245" i="2"/>
  <c r="L381" i="2"/>
  <c r="L15" i="2"/>
  <c r="L324" i="2"/>
  <c r="L224" i="2"/>
  <c r="L426" i="2"/>
  <c r="L384" i="2"/>
  <c r="L348" i="2"/>
  <c r="L220" i="2"/>
  <c r="L92" i="2"/>
  <c r="L278" i="2"/>
  <c r="L210" i="2"/>
  <c r="L98" i="2"/>
  <c r="L286" i="2"/>
  <c r="L457" i="2"/>
  <c r="L167" i="2"/>
  <c r="L82" i="2"/>
  <c r="L162" i="2"/>
  <c r="L177" i="2"/>
  <c r="L323" i="2"/>
  <c r="L67" i="2"/>
  <c r="L181" i="2"/>
  <c r="L94" i="2"/>
  <c r="L337" i="2"/>
  <c r="L409" i="2"/>
  <c r="L51" i="2"/>
  <c r="K303" i="2"/>
  <c r="J303" i="2"/>
  <c r="I303" i="2"/>
  <c r="L116" i="2"/>
  <c r="L68" i="2"/>
  <c r="L314" i="2"/>
  <c r="K331" i="2"/>
  <c r="I331" i="2"/>
  <c r="L346" i="2"/>
  <c r="L440" i="2"/>
  <c r="I272" i="2"/>
  <c r="L144" i="2"/>
  <c r="L205" i="2"/>
  <c r="L169" i="2"/>
  <c r="L234" i="2"/>
  <c r="L387" i="2"/>
  <c r="L404" i="2"/>
  <c r="L84" i="2"/>
  <c r="L45" i="2"/>
  <c r="L332" i="2"/>
  <c r="L204" i="2"/>
  <c r="L382" i="2"/>
  <c r="L222" i="2"/>
  <c r="L209" i="2"/>
  <c r="L135" i="2"/>
  <c r="L43" i="2"/>
  <c r="L291" i="2"/>
  <c r="L275" i="2"/>
  <c r="L388" i="2"/>
  <c r="L453" i="2"/>
  <c r="L415" i="2"/>
  <c r="L260" i="2"/>
  <c r="L212" i="2"/>
  <c r="L164" i="2"/>
  <c r="L354" i="2"/>
  <c r="J331" i="2"/>
  <c r="L139" i="2"/>
  <c r="L408" i="2"/>
  <c r="L19" i="2"/>
  <c r="L287" i="2"/>
  <c r="L225" i="2"/>
  <c r="L69" i="2"/>
  <c r="L376" i="2"/>
  <c r="L231" i="2"/>
  <c r="L166" i="2"/>
  <c r="I244" i="2"/>
  <c r="L418" i="2"/>
  <c r="L215" i="2"/>
  <c r="L18" i="2"/>
  <c r="L17" i="2"/>
  <c r="L474" i="2"/>
  <c r="L410" i="2"/>
  <c r="L316" i="2"/>
  <c r="L188" i="2"/>
  <c r="L49" i="2"/>
  <c r="L400" i="2"/>
  <c r="L61" i="2"/>
  <c r="L214" i="2"/>
  <c r="L475" i="2"/>
  <c r="L359" i="2"/>
  <c r="L103" i="2"/>
  <c r="L113" i="2"/>
  <c r="L345" i="2"/>
  <c r="L259" i="2"/>
  <c r="L373" i="2"/>
  <c r="I149" i="2"/>
  <c r="L158" i="2"/>
  <c r="L145" i="2"/>
  <c r="L243" i="2"/>
  <c r="J175" i="2"/>
  <c r="I175" i="2"/>
  <c r="K175" i="2"/>
  <c r="L203" i="2"/>
  <c r="L298" i="2"/>
  <c r="L90" i="2"/>
  <c r="L396" i="2"/>
  <c r="L442" i="2"/>
  <c r="L26" i="2"/>
  <c r="L124" i="2"/>
  <c r="L305" i="2"/>
  <c r="L132" i="2"/>
  <c r="L155" i="2"/>
  <c r="L38" i="2"/>
  <c r="L466" i="2"/>
  <c r="L402" i="2"/>
  <c r="I44" i="2"/>
  <c r="L300" i="2"/>
  <c r="I172" i="2"/>
  <c r="L29" i="2"/>
  <c r="L42" i="2"/>
  <c r="L449" i="2"/>
  <c r="L459" i="2"/>
  <c r="L327" i="2"/>
  <c r="L71" i="2"/>
  <c r="L34" i="2"/>
  <c r="L437" i="2"/>
  <c r="L227" i="2"/>
  <c r="L448" i="2"/>
  <c r="L341" i="2"/>
  <c r="L117" i="2"/>
  <c r="L401" i="2"/>
  <c r="L81" i="2"/>
  <c r="L211" i="2"/>
  <c r="J244" i="2"/>
  <c r="L196" i="2"/>
  <c r="L100" i="2"/>
  <c r="L107" i="2"/>
  <c r="L362" i="2"/>
  <c r="K126" i="2"/>
  <c r="I126" i="2"/>
  <c r="J126" i="2"/>
  <c r="L151" i="2"/>
  <c r="L296" i="2"/>
  <c r="L369" i="2"/>
  <c r="L12" i="2"/>
  <c r="L252" i="2"/>
  <c r="L65" i="2"/>
  <c r="L30" i="2"/>
  <c r="L458" i="2"/>
  <c r="L394" i="2"/>
  <c r="F12" i="1"/>
  <c r="J272" i="2"/>
  <c r="F11" i="1"/>
  <c r="J172" i="2"/>
  <c r="L57" i="2"/>
  <c r="L284" i="2"/>
  <c r="L156" i="2"/>
  <c r="L24" i="2"/>
  <c r="L150" i="2"/>
  <c r="L62" i="2"/>
  <c r="L443" i="2"/>
  <c r="L295" i="2"/>
  <c r="J106" i="2"/>
  <c r="L416" i="2"/>
  <c r="L414" i="2"/>
  <c r="L85" i="2"/>
  <c r="L39" i="2"/>
  <c r="K399" i="2"/>
  <c r="I399" i="2"/>
  <c r="J399" i="2"/>
  <c r="K367" i="2"/>
  <c r="I367" i="2"/>
  <c r="J367" i="2"/>
  <c r="I47" i="2"/>
  <c r="K47" i="2"/>
  <c r="J47" i="2"/>
  <c r="K340" i="2"/>
  <c r="J340" i="2"/>
  <c r="L292" i="2"/>
  <c r="L148" i="2"/>
  <c r="J44" i="2"/>
  <c r="L358" i="2"/>
  <c r="L266" i="2"/>
  <c r="L129" i="2"/>
  <c r="L315" i="2"/>
  <c r="L59" i="2"/>
  <c r="L435" i="2"/>
  <c r="L168" i="2"/>
  <c r="L257" i="2"/>
  <c r="L218" i="2"/>
  <c r="L363" i="2"/>
  <c r="K446" i="2"/>
  <c r="J446" i="2"/>
  <c r="I446" i="2"/>
  <c r="L374" i="2"/>
  <c r="K230" i="2"/>
  <c r="I230" i="2"/>
  <c r="J230" i="2"/>
  <c r="K182" i="2"/>
  <c r="I182" i="2"/>
  <c r="J182" i="2"/>
  <c r="K371" i="2"/>
  <c r="I371" i="2"/>
  <c r="J371" i="2"/>
  <c r="L352" i="2"/>
  <c r="L176" i="2"/>
  <c r="L96" i="2"/>
  <c r="L161" i="2"/>
  <c r="L10" i="2"/>
  <c r="L282" i="2"/>
  <c r="L423" i="2"/>
  <c r="L383" i="2"/>
  <c r="L127" i="2"/>
  <c r="L473" i="2"/>
  <c r="L73" i="2"/>
  <c r="L219" i="2"/>
  <c r="L390" i="2"/>
  <c r="K366" i="2"/>
  <c r="I366" i="2"/>
  <c r="J366" i="2"/>
  <c r="L469" i="2"/>
  <c r="L293" i="2"/>
  <c r="L133" i="2"/>
  <c r="L456" i="2"/>
  <c r="L328" i="2"/>
  <c r="L248" i="2"/>
  <c r="L200" i="2"/>
  <c r="L120" i="2"/>
  <c r="L326" i="2"/>
  <c r="L134" i="2"/>
  <c r="L304" i="2"/>
  <c r="L128" i="2"/>
  <c r="L370" i="2"/>
  <c r="L322" i="2"/>
  <c r="I274" i="2"/>
  <c r="J274" i="2"/>
  <c r="K274" i="2"/>
  <c r="K178" i="2"/>
  <c r="I178" i="2"/>
  <c r="J178" i="2"/>
  <c r="K130" i="2"/>
  <c r="J130" i="2"/>
  <c r="I130" i="2"/>
  <c r="L421" i="2"/>
  <c r="L269" i="2"/>
  <c r="L109" i="2"/>
  <c r="L31" i="2"/>
  <c r="L444" i="2"/>
  <c r="L393" i="2"/>
  <c r="L233" i="2"/>
  <c r="L470" i="2"/>
  <c r="K110" i="2"/>
  <c r="I110" i="2"/>
  <c r="J110" i="2"/>
  <c r="L467" i="2"/>
  <c r="L419" i="2"/>
  <c r="L389" i="2"/>
  <c r="L197" i="2"/>
  <c r="L375" i="2"/>
  <c r="L279" i="2"/>
  <c r="L23" i="2"/>
  <c r="L72" i="2"/>
  <c r="L70" i="2"/>
  <c r="L256" i="2"/>
  <c r="L208" i="2"/>
  <c r="L14" i="2"/>
  <c r="L455" i="2"/>
  <c r="L365" i="2"/>
  <c r="L351" i="2"/>
  <c r="L255" i="2"/>
  <c r="L191" i="2"/>
  <c r="L95" i="2"/>
  <c r="L60" i="2"/>
  <c r="L297" i="2"/>
  <c r="L137" i="2"/>
  <c r="L283" i="2"/>
  <c r="L123" i="2"/>
  <c r="L422" i="2"/>
  <c r="K302" i="2"/>
  <c r="J302" i="2"/>
  <c r="I302" i="2"/>
  <c r="L183" i="2"/>
  <c r="L280" i="2"/>
  <c r="L232" i="2"/>
  <c r="L152" i="2"/>
  <c r="L154" i="2"/>
  <c r="K118" i="2"/>
  <c r="I118" i="2"/>
  <c r="J118" i="2"/>
  <c r="L336" i="2"/>
  <c r="L80" i="2"/>
  <c r="L170" i="2"/>
  <c r="K258" i="2"/>
  <c r="I258" i="2"/>
  <c r="J258" i="2"/>
  <c r="K114" i="2"/>
  <c r="I114" i="2"/>
  <c r="J114" i="2"/>
  <c r="K66" i="2"/>
  <c r="I66" i="2"/>
  <c r="J66" i="2"/>
  <c r="L186" i="2"/>
  <c r="L407" i="2"/>
  <c r="L173" i="2"/>
  <c r="L77" i="2"/>
  <c r="L159" i="2"/>
  <c r="L476" i="2"/>
  <c r="L428" i="2"/>
  <c r="L379" i="2"/>
  <c r="L187" i="2"/>
  <c r="L27" i="2"/>
  <c r="L413" i="2"/>
  <c r="L357" i="2"/>
  <c r="L261" i="2"/>
  <c r="L101" i="2"/>
  <c r="L360" i="2"/>
  <c r="L312" i="2"/>
  <c r="L104" i="2"/>
  <c r="K356" i="2"/>
  <c r="J356" i="2"/>
  <c r="L308" i="2"/>
  <c r="L180" i="2"/>
  <c r="L52" i="2"/>
  <c r="L97" i="2"/>
  <c r="L465" i="2"/>
  <c r="L299" i="2"/>
  <c r="L310" i="2"/>
  <c r="L262" i="2"/>
  <c r="L250" i="2"/>
  <c r="L288" i="2"/>
  <c r="L160" i="2"/>
  <c r="L306" i="2"/>
  <c r="L193" i="2"/>
  <c r="L441" i="2"/>
  <c r="L333" i="2"/>
  <c r="L237" i="2"/>
  <c r="K307" i="2"/>
  <c r="J307" i="2"/>
  <c r="I307" i="2"/>
  <c r="L417" i="2"/>
  <c r="L105" i="2"/>
  <c r="L454" i="2"/>
  <c r="K46" i="2"/>
  <c r="I46" i="2"/>
  <c r="J46" i="2"/>
  <c r="L451" i="2"/>
  <c r="L343" i="2"/>
  <c r="L247" i="2"/>
  <c r="L392" i="2"/>
  <c r="L264" i="2"/>
  <c r="L184" i="2"/>
  <c r="L56" i="2"/>
  <c r="K102" i="2"/>
  <c r="I102" i="2"/>
  <c r="J102" i="2"/>
  <c r="K54" i="2"/>
  <c r="I54" i="2"/>
  <c r="J54" i="2"/>
  <c r="L321" i="2"/>
  <c r="L368" i="2"/>
  <c r="L320" i="2"/>
  <c r="L240" i="2"/>
  <c r="L112" i="2"/>
  <c r="L385" i="2"/>
  <c r="K58" i="2"/>
  <c r="I58" i="2"/>
  <c r="J58" i="2"/>
  <c r="L35" i="2"/>
  <c r="L439" i="2"/>
  <c r="L319" i="2"/>
  <c r="L223" i="2"/>
  <c r="L265" i="2"/>
  <c r="L201" i="2"/>
  <c r="K347" i="2"/>
  <c r="I347" i="2"/>
  <c r="L251" i="2"/>
  <c r="L406" i="2"/>
  <c r="K334" i="2"/>
  <c r="I334" i="2"/>
  <c r="J334" i="2"/>
  <c r="K238" i="2"/>
  <c r="I238" i="2"/>
  <c r="J238" i="2"/>
  <c r="K190" i="2"/>
  <c r="I190" i="2"/>
  <c r="J190" i="2"/>
  <c r="L403" i="2"/>
  <c r="L472" i="2"/>
  <c r="L424" i="2"/>
  <c r="L344" i="2"/>
  <c r="L136" i="2"/>
  <c r="I294" i="2"/>
  <c r="J294" i="2"/>
  <c r="K294" i="2"/>
  <c r="K246" i="2"/>
  <c r="I246" i="2"/>
  <c r="J246" i="2"/>
  <c r="L198" i="2"/>
  <c r="L192" i="2"/>
  <c r="L429" i="2"/>
  <c r="K338" i="2"/>
  <c r="I338" i="2"/>
  <c r="J338" i="2"/>
  <c r="L242" i="2"/>
  <c r="L471" i="2"/>
  <c r="L397" i="2"/>
  <c r="L301" i="2"/>
  <c r="L141" i="2"/>
  <c r="L63" i="2"/>
  <c r="L460" i="2"/>
  <c r="L378" i="2"/>
  <c r="L74" i="2"/>
  <c r="J347" i="2"/>
  <c r="L91" i="2"/>
  <c r="L425" i="2"/>
  <c r="L325" i="2"/>
  <c r="L311" i="2"/>
  <c r="L55" i="2"/>
  <c r="L216" i="2"/>
  <c r="L88" i="2"/>
  <c r="G12" i="1"/>
  <c r="E13" i="1"/>
  <c r="F13" i="1"/>
  <c r="H12" i="1"/>
  <c r="F14" i="1"/>
  <c r="H13" i="1"/>
  <c r="H14" i="1"/>
  <c r="G14" i="1"/>
  <c r="AA23" i="1" l="1"/>
  <c r="Y223" i="1"/>
  <c r="Y165" i="1"/>
  <c r="Y169" i="1"/>
  <c r="Y188" i="1"/>
  <c r="Y157" i="1"/>
  <c r="Y200" i="1"/>
  <c r="Y239" i="1"/>
  <c r="Y229" i="1"/>
  <c r="Y220" i="1"/>
  <c r="Y182" i="1"/>
  <c r="Y245" i="1"/>
  <c r="Y172" i="1"/>
  <c r="Y193" i="1"/>
  <c r="Y232" i="1"/>
  <c r="Y210" i="1"/>
  <c r="Y249" i="1"/>
  <c r="Y204" i="1"/>
  <c r="Y184" i="1"/>
  <c r="Y186" i="1"/>
  <c r="Y166" i="1"/>
  <c r="Y222" i="1"/>
  <c r="Y211" i="1"/>
  <c r="Y213" i="1"/>
  <c r="Y190" i="1"/>
  <c r="Y185" i="1"/>
  <c r="Y244" i="1"/>
  <c r="Y195" i="1"/>
  <c r="Y180" i="1"/>
  <c r="Y234" i="1"/>
  <c r="Y253" i="1"/>
  <c r="Y179" i="1"/>
  <c r="Y164" i="1"/>
  <c r="Y252" i="1"/>
  <c r="Y230" i="1"/>
  <c r="Y251" i="1"/>
  <c r="Y246" i="1"/>
  <c r="Y160" i="1"/>
  <c r="Y207" i="1"/>
  <c r="Y196" i="1"/>
  <c r="Y202" i="1"/>
  <c r="Y191" i="1"/>
  <c r="Y203" i="1"/>
  <c r="Y237" i="1"/>
  <c r="Y158" i="1"/>
  <c r="Y206" i="1"/>
  <c r="Y171" i="1"/>
  <c r="Y159" i="1"/>
  <c r="Y238" i="1"/>
  <c r="Y189" i="1"/>
  <c r="Y175" i="1"/>
  <c r="Y228" i="1"/>
  <c r="Y208" i="1"/>
  <c r="Y183" i="1"/>
  <c r="Y224" i="1"/>
  <c r="Y198" i="1"/>
  <c r="Y209" i="1"/>
  <c r="Y226" i="1"/>
  <c r="Y162" i="1"/>
  <c r="Y197" i="1"/>
  <c r="Y173" i="1"/>
  <c r="Y218" i="1"/>
  <c r="Y231" i="1"/>
  <c r="Y167" i="1"/>
  <c r="Y250" i="1"/>
  <c r="Y201" i="1"/>
  <c r="Y236" i="1"/>
  <c r="Y174" i="1"/>
  <c r="Y176" i="1"/>
  <c r="Y227" i="1"/>
  <c r="Y216" i="1"/>
  <c r="Y199" i="1"/>
  <c r="Y163" i="1"/>
  <c r="Y248" i="1"/>
  <c r="Y161" i="1"/>
  <c r="Y214" i="1"/>
  <c r="Y243" i="1"/>
  <c r="Y235" i="1"/>
  <c r="Y221" i="1"/>
  <c r="Y194" i="1"/>
  <c r="Y178" i="1"/>
  <c r="Y254" i="1"/>
  <c r="Y225" i="1"/>
  <c r="Y233" i="1"/>
  <c r="Y168" i="1"/>
  <c r="Y241" i="1"/>
  <c r="Y212" i="1"/>
  <c r="Y192" i="1"/>
  <c r="Y242" i="1"/>
  <c r="Y187" i="1"/>
  <c r="Y240" i="1"/>
  <c r="Y177" i="1"/>
  <c r="Y215" i="1"/>
  <c r="Y181" i="1"/>
  <c r="Y170" i="1"/>
  <c r="Y219" i="1"/>
  <c r="Y217" i="1"/>
  <c r="Y247" i="1"/>
  <c r="Y205" i="1"/>
  <c r="AA145" i="1"/>
  <c r="AA146" i="1"/>
  <c r="AA143" i="1"/>
  <c r="AA148" i="1"/>
  <c r="AA151" i="1"/>
  <c r="AA154" i="1"/>
  <c r="AA155" i="1"/>
  <c r="AA136" i="1"/>
  <c r="AA150" i="1"/>
  <c r="AA149" i="1"/>
  <c r="AA156" i="1"/>
  <c r="AA141" i="1"/>
  <c r="AA139" i="1"/>
  <c r="AA147" i="1"/>
  <c r="AA135" i="1"/>
  <c r="AA140" i="1"/>
  <c r="AA153" i="1"/>
  <c r="AA142" i="1"/>
  <c r="AA138" i="1"/>
  <c r="AA137" i="1"/>
  <c r="AA144" i="1"/>
  <c r="AA152" i="1"/>
  <c r="AB84" i="1"/>
  <c r="AB66" i="1"/>
  <c r="Z154" i="1"/>
  <c r="Z153" i="1"/>
  <c r="Z141" i="1"/>
  <c r="Z148" i="1"/>
  <c r="Z138" i="1"/>
  <c r="Z142" i="1"/>
  <c r="Z150" i="1"/>
  <c r="Z156" i="1"/>
  <c r="Z146" i="1"/>
  <c r="Z140" i="1"/>
  <c r="Z136" i="1"/>
  <c r="Z143" i="1"/>
  <c r="Z145" i="1"/>
  <c r="Z152" i="1"/>
  <c r="Z147" i="1"/>
  <c r="Z139" i="1"/>
  <c r="Z137" i="1"/>
  <c r="Z135" i="1"/>
  <c r="Z155" i="1"/>
  <c r="Z144" i="1"/>
  <c r="Z151" i="1"/>
  <c r="Z149" i="1"/>
  <c r="AB96" i="1"/>
  <c r="AB133" i="1"/>
  <c r="AB100" i="1"/>
  <c r="AB87" i="1"/>
  <c r="AB75" i="1"/>
  <c r="AB127" i="1"/>
  <c r="AB121" i="1"/>
  <c r="AB90" i="1"/>
  <c r="AB65" i="1"/>
  <c r="AB99" i="1"/>
  <c r="AB122" i="1"/>
  <c r="AB112" i="1"/>
  <c r="AB97" i="1"/>
  <c r="AB72" i="1"/>
  <c r="AB104" i="1"/>
  <c r="AB108" i="1"/>
  <c r="AB93" i="1"/>
  <c r="AB120" i="1"/>
  <c r="AB130" i="1"/>
  <c r="AB88" i="1"/>
  <c r="AB98" i="1"/>
  <c r="AB126" i="1"/>
  <c r="AB118" i="1"/>
  <c r="AB106" i="1"/>
  <c r="AB134" i="1"/>
  <c r="AB92" i="1"/>
  <c r="AB113" i="1"/>
  <c r="AB114" i="1"/>
  <c r="AB82" i="1"/>
  <c r="AB68" i="1"/>
  <c r="AB67" i="1"/>
  <c r="AB105" i="1"/>
  <c r="AB132" i="1"/>
  <c r="AB103" i="1"/>
  <c r="AB110" i="1"/>
  <c r="AB101" i="1"/>
  <c r="AB131" i="1"/>
  <c r="AB128" i="1"/>
  <c r="AB85" i="1"/>
  <c r="AB117" i="1"/>
  <c r="AB116" i="1"/>
  <c r="AB69" i="1"/>
  <c r="AB119" i="1"/>
  <c r="AB115" i="1"/>
  <c r="AB80" i="1"/>
  <c r="AB76" i="1"/>
  <c r="AB77" i="1"/>
  <c r="AB123" i="1"/>
  <c r="AB102" i="1"/>
  <c r="AB86" i="1"/>
  <c r="AB79" i="1"/>
  <c r="AB94" i="1"/>
  <c r="AB74" i="1"/>
  <c r="AB124" i="1"/>
  <c r="AB83" i="1"/>
  <c r="AB71" i="1"/>
  <c r="AB111" i="1"/>
  <c r="AB78" i="1"/>
  <c r="AB95" i="1"/>
  <c r="AB70" i="1"/>
  <c r="AB89" i="1"/>
  <c r="AB81" i="1"/>
  <c r="AB91" i="1"/>
  <c r="AB129" i="1"/>
  <c r="AB125" i="1"/>
  <c r="AB107" i="1"/>
  <c r="AB109" i="1"/>
  <c r="AB73" i="1"/>
  <c r="Y312" i="1"/>
  <c r="AI312" i="1" s="1"/>
  <c r="AA223" i="1"/>
  <c r="Y310" i="1"/>
  <c r="AI310" i="1" s="1"/>
  <c r="Y273" i="1"/>
  <c r="AI273" i="1" s="1"/>
  <c r="Y257" i="1"/>
  <c r="AI257" i="1" s="1"/>
  <c r="Y275" i="1"/>
  <c r="AI275" i="1" s="1"/>
  <c r="Y286" i="1"/>
  <c r="AI286" i="1" s="1"/>
  <c r="Y285" i="1"/>
  <c r="AI285" i="1" s="1"/>
  <c r="Y262" i="1"/>
  <c r="AI262" i="1" s="1"/>
  <c r="Y302" i="1"/>
  <c r="AI302" i="1" s="1"/>
  <c r="Y304" i="1"/>
  <c r="AI304" i="1" s="1"/>
  <c r="Y256" i="1"/>
  <c r="AI256" i="1" s="1"/>
  <c r="Y268" i="1"/>
  <c r="AI268" i="1" s="1"/>
  <c r="Y259" i="1"/>
  <c r="AI259" i="1" s="1"/>
  <c r="Y279" i="1"/>
  <c r="AI279" i="1" s="1"/>
  <c r="Y281" i="1"/>
  <c r="AI281" i="1" s="1"/>
  <c r="Y284" i="1"/>
  <c r="AI284" i="1" s="1"/>
  <c r="Y282" i="1"/>
  <c r="AI282" i="1" s="1"/>
  <c r="Y289" i="1"/>
  <c r="AI289" i="1" s="1"/>
  <c r="Y294" i="1"/>
  <c r="AI294" i="1" s="1"/>
  <c r="Y291" i="1"/>
  <c r="AI291" i="1" s="1"/>
  <c r="Y274" i="1"/>
  <c r="AI274" i="1" s="1"/>
  <c r="Y287" i="1"/>
  <c r="AI287" i="1" s="1"/>
  <c r="Y297" i="1"/>
  <c r="AI297" i="1" s="1"/>
  <c r="Y308" i="1"/>
  <c r="AI308" i="1" s="1"/>
  <c r="Y301" i="1"/>
  <c r="AI301" i="1" s="1"/>
  <c r="Y292" i="1"/>
  <c r="AI292" i="1" s="1"/>
  <c r="Y267" i="1"/>
  <c r="AI267" i="1" s="1"/>
  <c r="Y269" i="1"/>
  <c r="AI269" i="1" s="1"/>
  <c r="Y295" i="1"/>
  <c r="AI295" i="1" s="1"/>
  <c r="Y261" i="1"/>
  <c r="AI261" i="1" s="1"/>
  <c r="Y263" i="1"/>
  <c r="AI263" i="1" s="1"/>
  <c r="Y272" i="1"/>
  <c r="AI272" i="1" s="1"/>
  <c r="Y309" i="1"/>
  <c r="AI309" i="1" s="1"/>
  <c r="Y283" i="1"/>
  <c r="AI283" i="1" s="1"/>
  <c r="AA169" i="1"/>
  <c r="Y290" i="1"/>
  <c r="AI290" i="1" s="1"/>
  <c r="Y276" i="1"/>
  <c r="AI276" i="1" s="1"/>
  <c r="Y293" i="1"/>
  <c r="AI293" i="1" s="1"/>
  <c r="Y307" i="1"/>
  <c r="AI307" i="1" s="1"/>
  <c r="Y265" i="1"/>
  <c r="AI265" i="1" s="1"/>
  <c r="Y260" i="1"/>
  <c r="AI260" i="1" s="1"/>
  <c r="Y305" i="1"/>
  <c r="AI305" i="1" s="1"/>
  <c r="Y258" i="1"/>
  <c r="AI258" i="1" s="1"/>
  <c r="Y299" i="1"/>
  <c r="AI299" i="1" s="1"/>
  <c r="Y271" i="1"/>
  <c r="AI271" i="1" s="1"/>
  <c r="Y306" i="1"/>
  <c r="AI306" i="1" s="1"/>
  <c r="Y280" i="1"/>
  <c r="AI280" i="1" s="1"/>
  <c r="Y255" i="1"/>
  <c r="AI255" i="1" s="1"/>
  <c r="Y300" i="1"/>
  <c r="AI300" i="1" s="1"/>
  <c r="Y266" i="1"/>
  <c r="AI266" i="1" s="1"/>
  <c r="Y288" i="1"/>
  <c r="AI288" i="1" s="1"/>
  <c r="Y278" i="1"/>
  <c r="AI278" i="1" s="1"/>
  <c r="Y303" i="1"/>
  <c r="AI303" i="1" s="1"/>
  <c r="Y311" i="1"/>
  <c r="AI311" i="1" s="1"/>
  <c r="AA165" i="1"/>
  <c r="AI165" i="1" s="1"/>
  <c r="Y298" i="1"/>
  <c r="AI298" i="1" s="1"/>
  <c r="Y296" i="1"/>
  <c r="AI296" i="1" s="1"/>
  <c r="Y277" i="1"/>
  <c r="AI277" i="1" s="1"/>
  <c r="Y270" i="1"/>
  <c r="AI270" i="1" s="1"/>
  <c r="Y264" i="1"/>
  <c r="AI264" i="1" s="1"/>
  <c r="AA170" i="1"/>
  <c r="AI170" i="1" s="1"/>
  <c r="AA203" i="1"/>
  <c r="AI203" i="1" s="1"/>
  <c r="AA191" i="1"/>
  <c r="AI191" i="1" s="1"/>
  <c r="AA176" i="1"/>
  <c r="AI176" i="1" s="1"/>
  <c r="AA246" i="1"/>
  <c r="AA179" i="1"/>
  <c r="AI179" i="1" s="1"/>
  <c r="AA162" i="1"/>
  <c r="AI162" i="1" s="1"/>
  <c r="AA180" i="1"/>
  <c r="AI180" i="1" s="1"/>
  <c r="AA182" i="1"/>
  <c r="AI182" i="1" s="1"/>
  <c r="AA204" i="1"/>
  <c r="AI204" i="1" s="1"/>
  <c r="AA207" i="1"/>
  <c r="AI207" i="1" s="1"/>
  <c r="AA253" i="1"/>
  <c r="AI253" i="1" s="1"/>
  <c r="AA235" i="1"/>
  <c r="AA227" i="1"/>
  <c r="AA192" i="1"/>
  <c r="AA167" i="1"/>
  <c r="AA249" i="1"/>
  <c r="AI249" i="1" s="1"/>
  <c r="AA193" i="1"/>
  <c r="AI193" i="1" s="1"/>
  <c r="AA178" i="1"/>
  <c r="AI178" i="1" s="1"/>
  <c r="AA171" i="1"/>
  <c r="AI171" i="1" s="1"/>
  <c r="AA248" i="1"/>
  <c r="AA212" i="1"/>
  <c r="AI212" i="1" s="1"/>
  <c r="AA252" i="1"/>
  <c r="AI252" i="1" s="1"/>
  <c r="AA225" i="1"/>
  <c r="AI225" i="1" s="1"/>
  <c r="AA234" i="1"/>
  <c r="AI234" i="1" s="1"/>
  <c r="AA254" i="1"/>
  <c r="AA244" i="1"/>
  <c r="AI244" i="1" s="1"/>
  <c r="AA224" i="1"/>
  <c r="AI224" i="1" s="1"/>
  <c r="AA228" i="1"/>
  <c r="AA185" i="1"/>
  <c r="AI185" i="1" s="1"/>
  <c r="AA199" i="1"/>
  <c r="AA217" i="1"/>
  <c r="AI217" i="1" s="1"/>
  <c r="AA215" i="1"/>
  <c r="AA240" i="1"/>
  <c r="AI240" i="1" s="1"/>
  <c r="AA219" i="1"/>
  <c r="AA173" i="1"/>
  <c r="AI173" i="1" s="1"/>
  <c r="AA198" i="1"/>
  <c r="AA189" i="1"/>
  <c r="AI189" i="1" s="1"/>
  <c r="AA213" i="1"/>
  <c r="AA206" i="1"/>
  <c r="AI206" i="1" s="1"/>
  <c r="AA184" i="1"/>
  <c r="AI184" i="1" s="1"/>
  <c r="AA245" i="1"/>
  <c r="AI245" i="1" s="1"/>
  <c r="AA229" i="1"/>
  <c r="AI229" i="1" s="1"/>
  <c r="AA241" i="1"/>
  <c r="AA168" i="1"/>
  <c r="AA210" i="1"/>
  <c r="AI210" i="1" s="1"/>
  <c r="AA194" i="1"/>
  <c r="AA175" i="1"/>
  <c r="AI175" i="1" s="1"/>
  <c r="AA220" i="1"/>
  <c r="AI220" i="1" s="1"/>
  <c r="AA238" i="1"/>
  <c r="AI238" i="1" s="1"/>
  <c r="AA200" i="1"/>
  <c r="AI200" i="1" s="1"/>
  <c r="AA250" i="1"/>
  <c r="AI250" i="1" s="1"/>
  <c r="AA251" i="1"/>
  <c r="AA221" i="1"/>
  <c r="AI221" i="1" s="1"/>
  <c r="AA214" i="1"/>
  <c r="AA158" i="1"/>
  <c r="AI158" i="1" s="1"/>
  <c r="AA166" i="1"/>
  <c r="AI166" i="1" s="1"/>
  <c r="AA237" i="1"/>
  <c r="AA160" i="1"/>
  <c r="AI160" i="1" s="1"/>
  <c r="AA218" i="1"/>
  <c r="AI218" i="1" s="1"/>
  <c r="AA164" i="1"/>
  <c r="AI164" i="1" s="1"/>
  <c r="AA195" i="1"/>
  <c r="AI195" i="1" s="1"/>
  <c r="AA242" i="1"/>
  <c r="AI242" i="1" s="1"/>
  <c r="AA232" i="1"/>
  <c r="AI232" i="1" s="1"/>
  <c r="AA172" i="1"/>
  <c r="AI172" i="1" s="1"/>
  <c r="AA190" i="1"/>
  <c r="AI190" i="1" s="1"/>
  <c r="AA163" i="1"/>
  <c r="AI163" i="1" s="1"/>
  <c r="AA187" i="1"/>
  <c r="AI187" i="1" s="1"/>
  <c r="AA216" i="1"/>
  <c r="AI216" i="1" s="1"/>
  <c r="AA157" i="1"/>
  <c r="AI157" i="1" s="1"/>
  <c r="AA231" i="1"/>
  <c r="AI231" i="1" s="1"/>
  <c r="AA209" i="1"/>
  <c r="AI209" i="1" s="1"/>
  <c r="AA208" i="1"/>
  <c r="AI208" i="1" s="1"/>
  <c r="AA159" i="1"/>
  <c r="AI159" i="1" s="1"/>
  <c r="AA247" i="1"/>
  <c r="AI247" i="1" s="1"/>
  <c r="AA181" i="1"/>
  <c r="AI181" i="1" s="1"/>
  <c r="AA205" i="1"/>
  <c r="AI205" i="1" s="1"/>
  <c r="AA177" i="1"/>
  <c r="AI177" i="1" s="1"/>
  <c r="AA202" i="1"/>
  <c r="AI202" i="1" s="1"/>
  <c r="AA174" i="1"/>
  <c r="AA236" i="1"/>
  <c r="AI236" i="1" s="1"/>
  <c r="AA201" i="1"/>
  <c r="AI201" i="1" s="1"/>
  <c r="AA226" i="1"/>
  <c r="AI226" i="1" s="1"/>
  <c r="AA239" i="1"/>
  <c r="AA211" i="1"/>
  <c r="AI211" i="1" s="1"/>
  <c r="AA186" i="1"/>
  <c r="AI186" i="1" s="1"/>
  <c r="AA230" i="1"/>
  <c r="AI230" i="1" s="1"/>
  <c r="AA222" i="1"/>
  <c r="AI222" i="1" s="1"/>
  <c r="AA233" i="1"/>
  <c r="AA243" i="1"/>
  <c r="AI243" i="1" s="1"/>
  <c r="AA188" i="1"/>
  <c r="AI188" i="1" s="1"/>
  <c r="AA196" i="1"/>
  <c r="AA197" i="1"/>
  <c r="AA183" i="1"/>
  <c r="AI183" i="1" s="1"/>
  <c r="AA161" i="1"/>
  <c r="AI161" i="1" s="1"/>
  <c r="AB23" i="1"/>
  <c r="Z169" i="1"/>
  <c r="Z223" i="1"/>
  <c r="Z165" i="1"/>
  <c r="Z227" i="1"/>
  <c r="Z222" i="1"/>
  <c r="Z211" i="1"/>
  <c r="Z216" i="1"/>
  <c r="Z206" i="1"/>
  <c r="Z163" i="1"/>
  <c r="Z171" i="1"/>
  <c r="Z189" i="1"/>
  <c r="Z243" i="1"/>
  <c r="Z195" i="1"/>
  <c r="Z194" i="1"/>
  <c r="Z178" i="1"/>
  <c r="Z253" i="1"/>
  <c r="Z226" i="1"/>
  <c r="Z179" i="1"/>
  <c r="Z233" i="1"/>
  <c r="Z173" i="1"/>
  <c r="Z168" i="1"/>
  <c r="Z241" i="1"/>
  <c r="Z201" i="1"/>
  <c r="Z207" i="1"/>
  <c r="Z192" i="1"/>
  <c r="Z176" i="1"/>
  <c r="Z242" i="1"/>
  <c r="Z202" i="1"/>
  <c r="Z203" i="1"/>
  <c r="Z161" i="1"/>
  <c r="Z229" i="1"/>
  <c r="Z235" i="1"/>
  <c r="Z245" i="1"/>
  <c r="Z208" i="1"/>
  <c r="Z221" i="1"/>
  <c r="Z224" i="1"/>
  <c r="Z198" i="1"/>
  <c r="Z172" i="1"/>
  <c r="Z209" i="1"/>
  <c r="Z254" i="1"/>
  <c r="Z225" i="1"/>
  <c r="Z162" i="1"/>
  <c r="Z218" i="1"/>
  <c r="Z231" i="1"/>
  <c r="Z212" i="1"/>
  <c r="Z236" i="1"/>
  <c r="Z174" i="1"/>
  <c r="Z184" i="1"/>
  <c r="Z166" i="1"/>
  <c r="Z205" i="1"/>
  <c r="Z188" i="1"/>
  <c r="Z157" i="1"/>
  <c r="Z199" i="1"/>
  <c r="Z213" i="1"/>
  <c r="Z248" i="1"/>
  <c r="Z200" i="1"/>
  <c r="Z214" i="1"/>
  <c r="Z239" i="1"/>
  <c r="Z220" i="1"/>
  <c r="Z182" i="1"/>
  <c r="Z180" i="1"/>
  <c r="Z193" i="1"/>
  <c r="Z234" i="1"/>
  <c r="Z164" i="1"/>
  <c r="Z210" i="1"/>
  <c r="Z249" i="1"/>
  <c r="Z246" i="1"/>
  <c r="Z160" i="1"/>
  <c r="Z191" i="1"/>
  <c r="Z158" i="1"/>
  <c r="Z190" i="1"/>
  <c r="Z185" i="1"/>
  <c r="Z159" i="1"/>
  <c r="Z238" i="1"/>
  <c r="Z175" i="1"/>
  <c r="Z228" i="1"/>
  <c r="Z183" i="1"/>
  <c r="Z244" i="1"/>
  <c r="Z232" i="1"/>
  <c r="Z197" i="1"/>
  <c r="Z252" i="1"/>
  <c r="Z167" i="1"/>
  <c r="Z230" i="1"/>
  <c r="Z251" i="1"/>
  <c r="Z250" i="1"/>
  <c r="Z196" i="1"/>
  <c r="Z204" i="1"/>
  <c r="Z186" i="1"/>
  <c r="Z217" i="1"/>
  <c r="Z170" i="1"/>
  <c r="Z237" i="1"/>
  <c r="Z219" i="1"/>
  <c r="Z247" i="1"/>
  <c r="Z177" i="1"/>
  <c r="Z187" i="1"/>
  <c r="Z240" i="1"/>
  <c r="Z215" i="1"/>
  <c r="Z181" i="1"/>
  <c r="AB155" i="1"/>
  <c r="AB136" i="1"/>
  <c r="AB142" i="1"/>
  <c r="AB138" i="1"/>
  <c r="AB145" i="1"/>
  <c r="AB146" i="1"/>
  <c r="AB143" i="1"/>
  <c r="AB148" i="1"/>
  <c r="AB151" i="1"/>
  <c r="AB135" i="1"/>
  <c r="AB140" i="1"/>
  <c r="AB153" i="1"/>
  <c r="AB150" i="1"/>
  <c r="AB137" i="1"/>
  <c r="AB144" i="1"/>
  <c r="AB152" i="1"/>
  <c r="AB149" i="1"/>
  <c r="AB156" i="1"/>
  <c r="AB141" i="1"/>
  <c r="AB154" i="1"/>
  <c r="AB139" i="1"/>
  <c r="AB147" i="1"/>
  <c r="Y84" i="1"/>
  <c r="Y66" i="1"/>
  <c r="Y121" i="1"/>
  <c r="Y76" i="1"/>
  <c r="Y97" i="1"/>
  <c r="Y105" i="1"/>
  <c r="Y112" i="1"/>
  <c r="Y122" i="1"/>
  <c r="Y80" i="1"/>
  <c r="Y78" i="1"/>
  <c r="Y68" i="1"/>
  <c r="Y81" i="1"/>
  <c r="Y89" i="1"/>
  <c r="Y74" i="1"/>
  <c r="Y65" i="1"/>
  <c r="Y111" i="1"/>
  <c r="Y73" i="1"/>
  <c r="Y110" i="1"/>
  <c r="Y127" i="1"/>
  <c r="Y116" i="1"/>
  <c r="Y134" i="1"/>
  <c r="Y106" i="1"/>
  <c r="Y132" i="1"/>
  <c r="Y125" i="1"/>
  <c r="Y129" i="1"/>
  <c r="Y118" i="1"/>
  <c r="Y75" i="1"/>
  <c r="Y69" i="1"/>
  <c r="Y126" i="1"/>
  <c r="Y98" i="1"/>
  <c r="Y108" i="1"/>
  <c r="Y124" i="1"/>
  <c r="Y67" i="1"/>
  <c r="Y82" i="1"/>
  <c r="Y104" i="1"/>
  <c r="Y88" i="1"/>
  <c r="Y103" i="1"/>
  <c r="Y107" i="1"/>
  <c r="Y113" i="1"/>
  <c r="Y91" i="1"/>
  <c r="Y92" i="1"/>
  <c r="Y77" i="1"/>
  <c r="Y115" i="1"/>
  <c r="Y109" i="1"/>
  <c r="Y119" i="1"/>
  <c r="Y99" i="1"/>
  <c r="Y114" i="1"/>
  <c r="Y90" i="1"/>
  <c r="Y70" i="1"/>
  <c r="Y72" i="1"/>
  <c r="Y71" i="1"/>
  <c r="Y95" i="1"/>
  <c r="Y83" i="1"/>
  <c r="Y79" i="1"/>
  <c r="Y128" i="1"/>
  <c r="Y86" i="1"/>
  <c r="Y102" i="1"/>
  <c r="Y133" i="1"/>
  <c r="Y94" i="1"/>
  <c r="Y96" i="1"/>
  <c r="Y117" i="1"/>
  <c r="Y87" i="1"/>
  <c r="Y123" i="1"/>
  <c r="Y85" i="1"/>
  <c r="Y131" i="1"/>
  <c r="Y100" i="1"/>
  <c r="Y93" i="1"/>
  <c r="Y101" i="1"/>
  <c r="Y130" i="1"/>
  <c r="Y120" i="1"/>
  <c r="Z84" i="1"/>
  <c r="Z66" i="1"/>
  <c r="Z124" i="1"/>
  <c r="Z115" i="1"/>
  <c r="Z82" i="1"/>
  <c r="Z106" i="1"/>
  <c r="Z119" i="1"/>
  <c r="Z114" i="1"/>
  <c r="Z90" i="1"/>
  <c r="Z113" i="1"/>
  <c r="Z70" i="1"/>
  <c r="Z118" i="1"/>
  <c r="Z75" i="1"/>
  <c r="Z126" i="1"/>
  <c r="Z71" i="1"/>
  <c r="Z95" i="1"/>
  <c r="Z83" i="1"/>
  <c r="Z77" i="1"/>
  <c r="Z88" i="1"/>
  <c r="Z74" i="1"/>
  <c r="Z111" i="1"/>
  <c r="Z121" i="1"/>
  <c r="Z76" i="1"/>
  <c r="Z97" i="1"/>
  <c r="Z105" i="1"/>
  <c r="Z127" i="1"/>
  <c r="Z116" i="1"/>
  <c r="Z81" i="1"/>
  <c r="Z109" i="1"/>
  <c r="Z89" i="1"/>
  <c r="Z99" i="1"/>
  <c r="Z65" i="1"/>
  <c r="Z72" i="1"/>
  <c r="Z73" i="1"/>
  <c r="Z110" i="1"/>
  <c r="Z108" i="1"/>
  <c r="Z112" i="1"/>
  <c r="Z67" i="1"/>
  <c r="Z122" i="1"/>
  <c r="Z80" i="1"/>
  <c r="Z78" i="1"/>
  <c r="Z134" i="1"/>
  <c r="Z68" i="1"/>
  <c r="Z104" i="1"/>
  <c r="Z103" i="1"/>
  <c r="Z107" i="1"/>
  <c r="Z132" i="1"/>
  <c r="Z125" i="1"/>
  <c r="Z129" i="1"/>
  <c r="Z91" i="1"/>
  <c r="Z69" i="1"/>
  <c r="Z92" i="1"/>
  <c r="Z98" i="1"/>
  <c r="Z100" i="1"/>
  <c r="Z120" i="1"/>
  <c r="Z123" i="1"/>
  <c r="Z86" i="1"/>
  <c r="Z102" i="1"/>
  <c r="Z93" i="1"/>
  <c r="Z101" i="1"/>
  <c r="Z96" i="1"/>
  <c r="Z87" i="1"/>
  <c r="Z128" i="1"/>
  <c r="Z133" i="1"/>
  <c r="Z85" i="1"/>
  <c r="Z94" i="1"/>
  <c r="Z117" i="1"/>
  <c r="Z79" i="1"/>
  <c r="Z130" i="1"/>
  <c r="Z131" i="1"/>
  <c r="AB53" i="1"/>
  <c r="AB51" i="1"/>
  <c r="AB45" i="1"/>
  <c r="AB64" i="1"/>
  <c r="AB55" i="1"/>
  <c r="AB48" i="1"/>
  <c r="AB44" i="1"/>
  <c r="AB39" i="1"/>
  <c r="AB49" i="1"/>
  <c r="AB63" i="1"/>
  <c r="AB62" i="1"/>
  <c r="AB59" i="1"/>
  <c r="AB57" i="1"/>
  <c r="AB52" i="1"/>
  <c r="AB60" i="1"/>
  <c r="AB50" i="1"/>
  <c r="AB58" i="1"/>
  <c r="AB37" i="1"/>
  <c r="AB56" i="1"/>
  <c r="AB61" i="1"/>
  <c r="AB40" i="1"/>
  <c r="AB43" i="1"/>
  <c r="AB41" i="1"/>
  <c r="AB42" i="1"/>
  <c r="AB46" i="1"/>
  <c r="AB47" i="1"/>
  <c r="AB54" i="1"/>
  <c r="AB38" i="1"/>
  <c r="Y31" i="1"/>
  <c r="Y33" i="1"/>
  <c r="Y32" i="1"/>
  <c r="Y35" i="1"/>
  <c r="Y34" i="1"/>
  <c r="Y36" i="1"/>
  <c r="AA31" i="1"/>
  <c r="Y46" i="1"/>
  <c r="Y52" i="1"/>
  <c r="Y60" i="1"/>
  <c r="Y45" i="1"/>
  <c r="Y62" i="1"/>
  <c r="Y56" i="1"/>
  <c r="Y64" i="1"/>
  <c r="Y42" i="1"/>
  <c r="Y40" i="1"/>
  <c r="Y59" i="1"/>
  <c r="Y41" i="1"/>
  <c r="Y48" i="1"/>
  <c r="Y55" i="1"/>
  <c r="Y44" i="1"/>
  <c r="Y51" i="1"/>
  <c r="Y49" i="1"/>
  <c r="Y43" i="1"/>
  <c r="Y57" i="1"/>
  <c r="Y53" i="1"/>
  <c r="Y39" i="1"/>
  <c r="Y37" i="1"/>
  <c r="Y54" i="1"/>
  <c r="Y58" i="1"/>
  <c r="Y61" i="1"/>
  <c r="Y38" i="1"/>
  <c r="Y63" i="1"/>
  <c r="Y47" i="1"/>
  <c r="Y50" i="1"/>
  <c r="AA35" i="1"/>
  <c r="AI35" i="1" s="1"/>
  <c r="AA34" i="1"/>
  <c r="AI34" i="1" s="1"/>
  <c r="AA36" i="1"/>
  <c r="AI36" i="1" s="1"/>
  <c r="AA32" i="1"/>
  <c r="AI32" i="1" s="1"/>
  <c r="AA33" i="1"/>
  <c r="AB31" i="1"/>
  <c r="Z41" i="1"/>
  <c r="Z63" i="1"/>
  <c r="Z49" i="1"/>
  <c r="Z38" i="1"/>
  <c r="Z47" i="1"/>
  <c r="Z52" i="1"/>
  <c r="Z60" i="1"/>
  <c r="Z45" i="1"/>
  <c r="Z61" i="1"/>
  <c r="Z56" i="1"/>
  <c r="Z64" i="1"/>
  <c r="Z40" i="1"/>
  <c r="Z59" i="1"/>
  <c r="Z50" i="1"/>
  <c r="Z51" i="1"/>
  <c r="Z57" i="1"/>
  <c r="Z53" i="1"/>
  <c r="Z46" i="1"/>
  <c r="Z39" i="1"/>
  <c r="Z48" i="1"/>
  <c r="Z37" i="1"/>
  <c r="Z54" i="1"/>
  <c r="Z58" i="1"/>
  <c r="Z55" i="1"/>
  <c r="Z62" i="1"/>
  <c r="Z44" i="1"/>
  <c r="Z43" i="1"/>
  <c r="Z42" i="1"/>
  <c r="AB34" i="1"/>
  <c r="AB36" i="1"/>
  <c r="AB35" i="1"/>
  <c r="AB32" i="1"/>
  <c r="AB33" i="1"/>
  <c r="Y24" i="1"/>
  <c r="Y28" i="1"/>
  <c r="Y26" i="1"/>
  <c r="Y27" i="1"/>
  <c r="Y29" i="1"/>
  <c r="Y25" i="1"/>
  <c r="Y30" i="1"/>
  <c r="AB28" i="1"/>
  <c r="AB25" i="1"/>
  <c r="AB27" i="1"/>
  <c r="AB26" i="1"/>
  <c r="AB29" i="1"/>
  <c r="AB30" i="1"/>
  <c r="AA26" i="1"/>
  <c r="AI26" i="1" s="1"/>
  <c r="AA25" i="1"/>
  <c r="AA29" i="1"/>
  <c r="AA28" i="1"/>
  <c r="AA27" i="1"/>
  <c r="AA30" i="1"/>
  <c r="AI30" i="1" s="1"/>
  <c r="AA24" i="1"/>
  <c r="Y21" i="1"/>
  <c r="Y22" i="1"/>
  <c r="Z21" i="1"/>
  <c r="Z22" i="1"/>
  <c r="AB24" i="1"/>
  <c r="AB22" i="1"/>
  <c r="Z23" i="1"/>
  <c r="AB21" i="1"/>
  <c r="F8" i="1"/>
  <c r="H8" i="1" s="1"/>
  <c r="E14" i="1"/>
  <c r="E11" i="1"/>
  <c r="G11" i="1"/>
  <c r="E12" i="1"/>
  <c r="I12" i="1" s="1"/>
  <c r="G13" i="1"/>
  <c r="I13" i="1" s="1"/>
  <c r="L230" i="2"/>
  <c r="I3" i="1"/>
  <c r="L102" i="2"/>
  <c r="L118" i="2"/>
  <c r="L110" i="2"/>
  <c r="L331" i="2"/>
  <c r="L303" i="2"/>
  <c r="I14" i="1"/>
  <c r="G8" i="1"/>
  <c r="I8" i="1" s="1"/>
  <c r="L338" i="2"/>
  <c r="L334" i="2"/>
  <c r="L46" i="2"/>
  <c r="L307" i="2"/>
  <c r="L66" i="2"/>
  <c r="L446" i="2"/>
  <c r="L106" i="2"/>
  <c r="L122" i="2"/>
  <c r="L335" i="2"/>
  <c r="H11" i="1"/>
  <c r="L246" i="2"/>
  <c r="L130" i="2"/>
  <c r="L274" i="2"/>
  <c r="L366" i="2"/>
  <c r="L182" i="2"/>
  <c r="L47" i="2"/>
  <c r="L126" i="2"/>
  <c r="L174" i="2"/>
  <c r="L347" i="2"/>
  <c r="L399" i="2"/>
  <c r="L190" i="2"/>
  <c r="L172" i="2"/>
  <c r="L272" i="2"/>
  <c r="L9" i="2"/>
  <c r="L340" i="2"/>
  <c r="L371" i="2"/>
  <c r="L114" i="2"/>
  <c r="L302" i="2"/>
  <c r="L367" i="2"/>
  <c r="L175" i="2"/>
  <c r="L149" i="2"/>
  <c r="L431" i="2"/>
  <c r="L239" i="2"/>
  <c r="L258" i="2"/>
  <c r="L54" i="2"/>
  <c r="L356" i="2"/>
  <c r="L244" i="2"/>
  <c r="L44" i="2"/>
  <c r="L294" i="2"/>
  <c r="L238" i="2"/>
  <c r="L58" i="2"/>
  <c r="L178" i="2"/>
  <c r="L111" i="2"/>
  <c r="AI227" i="1" l="1"/>
  <c r="AI168" i="1"/>
  <c r="AI215" i="1"/>
  <c r="AI248" i="1"/>
  <c r="AI235" i="1"/>
  <c r="AI246" i="1"/>
  <c r="AI223" i="1"/>
  <c r="AI197" i="1"/>
  <c r="AI251" i="1"/>
  <c r="AI196" i="1"/>
  <c r="AI239" i="1"/>
  <c r="AI174" i="1"/>
  <c r="AI214" i="1"/>
  <c r="AI194" i="1"/>
  <c r="AI213" i="1"/>
  <c r="AI219" i="1"/>
  <c r="AI199" i="1"/>
  <c r="AI192" i="1"/>
  <c r="AI169" i="1"/>
  <c r="AI198" i="1"/>
  <c r="AI228" i="1"/>
  <c r="AI33" i="1"/>
  <c r="AI167" i="1"/>
  <c r="AI27" i="1"/>
  <c r="AI233" i="1"/>
  <c r="AI237" i="1"/>
  <c r="Z310" i="1"/>
  <c r="Z312" i="1"/>
  <c r="AB223" i="1"/>
  <c r="Z273" i="1"/>
  <c r="Z283" i="1"/>
  <c r="Z299" i="1"/>
  <c r="Z271" i="1"/>
  <c r="Z306" i="1"/>
  <c r="Z290" i="1"/>
  <c r="Z255" i="1"/>
  <c r="Z308" i="1"/>
  <c r="Z293" i="1"/>
  <c r="Z265" i="1"/>
  <c r="Z267" i="1"/>
  <c r="Z269" i="1"/>
  <c r="Z260" i="1"/>
  <c r="Z288" i="1"/>
  <c r="Z278" i="1"/>
  <c r="Z303" i="1"/>
  <c r="Z305" i="1"/>
  <c r="Z257" i="1"/>
  <c r="Z275" i="1"/>
  <c r="Z302" i="1"/>
  <c r="AB169" i="1"/>
  <c r="Z304" i="1"/>
  <c r="Z256" i="1"/>
  <c r="Z300" i="1"/>
  <c r="Z266" i="1"/>
  <c r="Z259" i="1"/>
  <c r="Z279" i="1"/>
  <c r="Z284" i="1"/>
  <c r="Z282" i="1"/>
  <c r="Z285" i="1"/>
  <c r="Z262" i="1"/>
  <c r="Z258" i="1"/>
  <c r="Z294" i="1"/>
  <c r="Z291" i="1"/>
  <c r="Z280" i="1"/>
  <c r="Z274" i="1"/>
  <c r="Z297" i="1"/>
  <c r="Z281" i="1"/>
  <c r="Z292" i="1"/>
  <c r="Z295" i="1"/>
  <c r="Z261" i="1"/>
  <c r="Z263" i="1"/>
  <c r="Z309" i="1"/>
  <c r="Z286" i="1"/>
  <c r="Z287" i="1"/>
  <c r="Z268" i="1"/>
  <c r="Z301" i="1"/>
  <c r="Z276" i="1"/>
  <c r="Z307" i="1"/>
  <c r="Z264" i="1"/>
  <c r="Z270" i="1"/>
  <c r="Z289" i="1"/>
  <c r="Z277" i="1"/>
  <c r="Z311" i="1"/>
  <c r="Z272" i="1"/>
  <c r="Z298" i="1"/>
  <c r="Z296" i="1"/>
  <c r="AB165" i="1"/>
  <c r="AB217" i="1"/>
  <c r="AB181" i="1"/>
  <c r="AB205" i="1"/>
  <c r="AB215" i="1"/>
  <c r="AB240" i="1"/>
  <c r="AB219" i="1"/>
  <c r="AB173" i="1"/>
  <c r="AB198" i="1"/>
  <c r="AB189" i="1"/>
  <c r="AB213" i="1"/>
  <c r="AB206" i="1"/>
  <c r="AB184" i="1"/>
  <c r="AB245" i="1"/>
  <c r="AB229" i="1"/>
  <c r="AB233" i="1"/>
  <c r="AB243" i="1"/>
  <c r="AB188" i="1"/>
  <c r="AB196" i="1"/>
  <c r="AB251" i="1"/>
  <c r="AB221" i="1"/>
  <c r="AB214" i="1"/>
  <c r="AB158" i="1"/>
  <c r="AB170" i="1"/>
  <c r="AB203" i="1"/>
  <c r="AB191" i="1"/>
  <c r="AB176" i="1"/>
  <c r="AB246" i="1"/>
  <c r="AB179" i="1"/>
  <c r="AB162" i="1"/>
  <c r="AB180" i="1"/>
  <c r="AB182" i="1"/>
  <c r="AB204" i="1"/>
  <c r="AB207" i="1"/>
  <c r="AB253" i="1"/>
  <c r="AB235" i="1"/>
  <c r="AB227" i="1"/>
  <c r="AB192" i="1"/>
  <c r="AB216" i="1"/>
  <c r="AB157" i="1"/>
  <c r="AB212" i="1"/>
  <c r="AB252" i="1"/>
  <c r="AB225" i="1"/>
  <c r="AB234" i="1"/>
  <c r="AB254" i="1"/>
  <c r="AB244" i="1"/>
  <c r="AB224" i="1"/>
  <c r="AB228" i="1"/>
  <c r="AB185" i="1"/>
  <c r="AB199" i="1"/>
  <c r="AB247" i="1"/>
  <c r="AB177" i="1"/>
  <c r="AB202" i="1"/>
  <c r="AB174" i="1"/>
  <c r="AB236" i="1"/>
  <c r="AB201" i="1"/>
  <c r="AB226" i="1"/>
  <c r="AB239" i="1"/>
  <c r="AB211" i="1"/>
  <c r="AB186" i="1"/>
  <c r="AB230" i="1"/>
  <c r="AB222" i="1"/>
  <c r="AB241" i="1"/>
  <c r="AB168" i="1"/>
  <c r="AB210" i="1"/>
  <c r="AB194" i="1"/>
  <c r="AB175" i="1"/>
  <c r="AB220" i="1"/>
  <c r="AB238" i="1"/>
  <c r="AB200" i="1"/>
  <c r="AB250" i="1"/>
  <c r="AB197" i="1"/>
  <c r="AB183" i="1"/>
  <c r="AB161" i="1"/>
  <c r="AB166" i="1"/>
  <c r="AB237" i="1"/>
  <c r="AB160" i="1"/>
  <c r="AB218" i="1"/>
  <c r="AB164" i="1"/>
  <c r="AB195" i="1"/>
  <c r="AB242" i="1"/>
  <c r="AB232" i="1"/>
  <c r="AB172" i="1"/>
  <c r="AB190" i="1"/>
  <c r="AB163" i="1"/>
  <c r="AB187" i="1"/>
  <c r="AB167" i="1"/>
  <c r="AB249" i="1"/>
  <c r="AB193" i="1"/>
  <c r="AB178" i="1"/>
  <c r="AB171" i="1"/>
  <c r="AB248" i="1"/>
  <c r="AB231" i="1"/>
  <c r="AB209" i="1"/>
  <c r="AB208" i="1"/>
  <c r="AB159" i="1"/>
  <c r="AI241" i="1"/>
  <c r="AI254" i="1"/>
  <c r="AA84" i="1"/>
  <c r="AI84" i="1" s="1"/>
  <c r="AA66" i="1"/>
  <c r="AI66" i="1" s="1"/>
  <c r="Y140" i="1"/>
  <c r="AI140" i="1" s="1"/>
  <c r="Y136" i="1"/>
  <c r="AI136" i="1" s="1"/>
  <c r="Y143" i="1"/>
  <c r="AI143" i="1" s="1"/>
  <c r="Y135" i="1"/>
  <c r="AI135" i="1" s="1"/>
  <c r="Y147" i="1"/>
  <c r="AI147" i="1" s="1"/>
  <c r="Y141" i="1"/>
  <c r="AI141" i="1" s="1"/>
  <c r="Y139" i="1"/>
  <c r="AI139" i="1" s="1"/>
  <c r="Y137" i="1"/>
  <c r="AI137" i="1" s="1"/>
  <c r="Y155" i="1"/>
  <c r="AI155" i="1" s="1"/>
  <c r="Y154" i="1"/>
  <c r="Y144" i="1"/>
  <c r="AI144" i="1" s="1"/>
  <c r="Y153" i="1"/>
  <c r="AI153" i="1" s="1"/>
  <c r="Y146" i="1"/>
  <c r="AI146" i="1" s="1"/>
  <c r="Y152" i="1"/>
  <c r="Y148" i="1"/>
  <c r="AI148" i="1" s="1"/>
  <c r="Y138" i="1"/>
  <c r="AI138" i="1" s="1"/>
  <c r="Y142" i="1"/>
  <c r="AI142" i="1" s="1"/>
  <c r="Y150" i="1"/>
  <c r="AI150" i="1" s="1"/>
  <c r="Y156" i="1"/>
  <c r="AI156" i="1" s="1"/>
  <c r="Y151" i="1"/>
  <c r="AI151" i="1" s="1"/>
  <c r="Y145" i="1"/>
  <c r="AI145" i="1" s="1"/>
  <c r="Y149" i="1"/>
  <c r="AA93" i="1"/>
  <c r="AI93" i="1" s="1"/>
  <c r="AA79" i="1"/>
  <c r="AI79" i="1" s="1"/>
  <c r="AA120" i="1"/>
  <c r="AI120" i="1" s="1"/>
  <c r="AA130" i="1"/>
  <c r="AI130" i="1" s="1"/>
  <c r="AA88" i="1"/>
  <c r="AI88" i="1" s="1"/>
  <c r="AA98" i="1"/>
  <c r="AI98" i="1" s="1"/>
  <c r="AA126" i="1"/>
  <c r="AI126" i="1" s="1"/>
  <c r="AA118" i="1"/>
  <c r="AI118" i="1" s="1"/>
  <c r="AA106" i="1"/>
  <c r="AI106" i="1" s="1"/>
  <c r="AA134" i="1"/>
  <c r="AA95" i="1"/>
  <c r="AI95" i="1" s="1"/>
  <c r="AA70" i="1"/>
  <c r="AI70" i="1" s="1"/>
  <c r="AA89" i="1"/>
  <c r="AI89" i="1" s="1"/>
  <c r="AA81" i="1"/>
  <c r="AI81" i="1" s="1"/>
  <c r="AA132" i="1"/>
  <c r="AI132" i="1" s="1"/>
  <c r="AA103" i="1"/>
  <c r="AI103" i="1" s="1"/>
  <c r="AA110" i="1"/>
  <c r="AI110" i="1" s="1"/>
  <c r="AA96" i="1"/>
  <c r="AI96" i="1" s="1"/>
  <c r="AA133" i="1"/>
  <c r="AI133" i="1" s="1"/>
  <c r="AA100" i="1"/>
  <c r="AI100" i="1" s="1"/>
  <c r="AA87" i="1"/>
  <c r="AI87" i="1" s="1"/>
  <c r="AA131" i="1"/>
  <c r="AI131" i="1" s="1"/>
  <c r="AA75" i="1"/>
  <c r="AI75" i="1" s="1"/>
  <c r="AA127" i="1"/>
  <c r="AI127" i="1" s="1"/>
  <c r="AA121" i="1"/>
  <c r="AA90" i="1"/>
  <c r="AI90" i="1" s="1"/>
  <c r="AA119" i="1"/>
  <c r="AI119" i="1" s="1"/>
  <c r="AA115" i="1"/>
  <c r="AI115" i="1" s="1"/>
  <c r="AA80" i="1"/>
  <c r="AI80" i="1" s="1"/>
  <c r="AA76" i="1"/>
  <c r="AI76" i="1" s="1"/>
  <c r="AA72" i="1"/>
  <c r="AI72" i="1" s="1"/>
  <c r="AA104" i="1"/>
  <c r="AI104" i="1" s="1"/>
  <c r="AA108" i="1"/>
  <c r="AI108" i="1" s="1"/>
  <c r="AA123" i="1"/>
  <c r="AI123" i="1" s="1"/>
  <c r="AA102" i="1"/>
  <c r="AI102" i="1" s="1"/>
  <c r="AA86" i="1"/>
  <c r="AI86" i="1" s="1"/>
  <c r="AA94" i="1"/>
  <c r="AI94" i="1" s="1"/>
  <c r="AA74" i="1"/>
  <c r="AI74" i="1" s="1"/>
  <c r="AA124" i="1"/>
  <c r="AI124" i="1" s="1"/>
  <c r="AA83" i="1"/>
  <c r="AI83" i="1" s="1"/>
  <c r="AA71" i="1"/>
  <c r="AI71" i="1" s="1"/>
  <c r="AA111" i="1"/>
  <c r="AI111" i="1" s="1"/>
  <c r="AA78" i="1"/>
  <c r="AI78" i="1" s="1"/>
  <c r="AA92" i="1"/>
  <c r="AI92" i="1" s="1"/>
  <c r="AA113" i="1"/>
  <c r="AI113" i="1" s="1"/>
  <c r="AA114" i="1"/>
  <c r="AI114" i="1" s="1"/>
  <c r="AA82" i="1"/>
  <c r="AI82" i="1" s="1"/>
  <c r="AA68" i="1"/>
  <c r="AI68" i="1" s="1"/>
  <c r="AA67" i="1"/>
  <c r="AI67" i="1" s="1"/>
  <c r="AA105" i="1"/>
  <c r="AI105" i="1" s="1"/>
  <c r="AA91" i="1"/>
  <c r="AI91" i="1" s="1"/>
  <c r="AA129" i="1"/>
  <c r="AI129" i="1" s="1"/>
  <c r="AA125" i="1"/>
  <c r="AI125" i="1" s="1"/>
  <c r="AA107" i="1"/>
  <c r="AI107" i="1" s="1"/>
  <c r="AA109" i="1"/>
  <c r="AI109" i="1" s="1"/>
  <c r="AA73" i="1"/>
  <c r="AI73" i="1" s="1"/>
  <c r="AA101" i="1"/>
  <c r="AI101" i="1" s="1"/>
  <c r="AA128" i="1"/>
  <c r="AI128" i="1" s="1"/>
  <c r="AA85" i="1"/>
  <c r="AI85" i="1" s="1"/>
  <c r="AA117" i="1"/>
  <c r="AI117" i="1" s="1"/>
  <c r="AA116" i="1"/>
  <c r="AI116" i="1" s="1"/>
  <c r="AA69" i="1"/>
  <c r="AI69" i="1" s="1"/>
  <c r="AA65" i="1"/>
  <c r="AI65" i="1" s="1"/>
  <c r="AA99" i="1"/>
  <c r="AI99" i="1" s="1"/>
  <c r="AA122" i="1"/>
  <c r="AI122" i="1" s="1"/>
  <c r="AA112" i="1"/>
  <c r="AI112" i="1" s="1"/>
  <c r="AA97" i="1"/>
  <c r="AI97" i="1" s="1"/>
  <c r="AA77" i="1"/>
  <c r="AI77" i="1" s="1"/>
  <c r="AI31" i="1"/>
  <c r="AI121" i="1"/>
  <c r="AI152" i="1"/>
  <c r="AI149" i="1"/>
  <c r="AI154" i="1"/>
  <c r="AI24" i="1"/>
  <c r="AI29" i="1"/>
  <c r="AI28" i="1"/>
  <c r="AI25" i="1"/>
  <c r="Z31" i="1"/>
  <c r="Z36" i="1"/>
  <c r="Z33" i="1"/>
  <c r="Z32" i="1"/>
  <c r="Z35" i="1"/>
  <c r="Z34" i="1"/>
  <c r="AA49" i="1"/>
  <c r="AI49" i="1" s="1"/>
  <c r="AA63" i="1"/>
  <c r="AI63" i="1" s="1"/>
  <c r="AA62" i="1"/>
  <c r="AI62" i="1" s="1"/>
  <c r="AA47" i="1"/>
  <c r="AI47" i="1" s="1"/>
  <c r="AA54" i="1"/>
  <c r="AI54" i="1" s="1"/>
  <c r="AA38" i="1"/>
  <c r="AI38" i="1" s="1"/>
  <c r="AA53" i="1"/>
  <c r="AA51" i="1"/>
  <c r="AI51" i="1" s="1"/>
  <c r="AA45" i="1"/>
  <c r="AI45" i="1" s="1"/>
  <c r="AA64" i="1"/>
  <c r="AI64" i="1" s="1"/>
  <c r="AA55" i="1"/>
  <c r="AI55" i="1" s="1"/>
  <c r="AA48" i="1"/>
  <c r="AI48" i="1" s="1"/>
  <c r="AA50" i="1"/>
  <c r="AI50" i="1" s="1"/>
  <c r="AA58" i="1"/>
  <c r="AI58" i="1" s="1"/>
  <c r="AA37" i="1"/>
  <c r="AI37" i="1" s="1"/>
  <c r="AA56" i="1"/>
  <c r="AI56" i="1" s="1"/>
  <c r="AA61" i="1"/>
  <c r="AI61" i="1" s="1"/>
  <c r="AA40" i="1"/>
  <c r="AI40" i="1" s="1"/>
  <c r="AA43" i="1"/>
  <c r="AI43" i="1" s="1"/>
  <c r="AA41" i="1"/>
  <c r="AI41" i="1" s="1"/>
  <c r="AA42" i="1"/>
  <c r="AI42" i="1" s="1"/>
  <c r="AA46" i="1"/>
  <c r="AI46" i="1" s="1"/>
  <c r="AA59" i="1"/>
  <c r="AI59" i="1" s="1"/>
  <c r="AA57" i="1"/>
  <c r="AI57" i="1" s="1"/>
  <c r="AA52" i="1"/>
  <c r="AI52" i="1" s="1"/>
  <c r="AA60" i="1"/>
  <c r="AI60" i="1" s="1"/>
  <c r="AA44" i="1"/>
  <c r="AI44" i="1" s="1"/>
  <c r="AA39" i="1"/>
  <c r="AI39" i="1" s="1"/>
  <c r="X48" i="1"/>
  <c r="X55" i="1"/>
  <c r="AD55" i="1" s="1"/>
  <c r="X61" i="1"/>
  <c r="X51" i="1"/>
  <c r="AD51" i="1" s="1"/>
  <c r="X43" i="1"/>
  <c r="X57" i="1"/>
  <c r="X53" i="1"/>
  <c r="X63" i="1"/>
  <c r="AD63" i="1" s="1"/>
  <c r="X54" i="1"/>
  <c r="X58" i="1"/>
  <c r="AD58" i="1" s="1"/>
  <c r="X50" i="1"/>
  <c r="X46" i="1"/>
  <c r="X47" i="1"/>
  <c r="X52" i="1"/>
  <c r="X45" i="1"/>
  <c r="X62" i="1"/>
  <c r="AD62" i="1" s="1"/>
  <c r="X44" i="1"/>
  <c r="X56" i="1"/>
  <c r="X49" i="1"/>
  <c r="X42" i="1"/>
  <c r="X59" i="1"/>
  <c r="X41" i="1"/>
  <c r="X60" i="1"/>
  <c r="AD60" i="1" s="1"/>
  <c r="X64" i="1"/>
  <c r="AD64" i="1" s="1"/>
  <c r="X40" i="1"/>
  <c r="AD40" i="1" s="1"/>
  <c r="AI53" i="1"/>
  <c r="AC55" i="1"/>
  <c r="Z29" i="1"/>
  <c r="Z25" i="1"/>
  <c r="Z28" i="1"/>
  <c r="Z27" i="1"/>
  <c r="Z26" i="1"/>
  <c r="Z30" i="1"/>
  <c r="X21" i="1"/>
  <c r="X22" i="1"/>
  <c r="J3" i="1"/>
  <c r="X39" i="1" s="1"/>
  <c r="Z24" i="1"/>
  <c r="AA22" i="1"/>
  <c r="AI22" i="1" s="1"/>
  <c r="Y23" i="1"/>
  <c r="AI23" i="1" s="1"/>
  <c r="AA21" i="1"/>
  <c r="AI21" i="1" s="1"/>
  <c r="I11" i="1"/>
  <c r="C13" i="1"/>
  <c r="K8" i="1"/>
  <c r="L8" i="1" s="1"/>
  <c r="K3" i="1"/>
  <c r="D12" i="1"/>
  <c r="D14" i="1"/>
  <c r="J8" i="1"/>
  <c r="AD50" i="1" l="1"/>
  <c r="AD52" i="1"/>
  <c r="AD59" i="1"/>
  <c r="AC46" i="1"/>
  <c r="AE46" i="1" s="1"/>
  <c r="AD44" i="1"/>
  <c r="AC51" i="1"/>
  <c r="AD41" i="1"/>
  <c r="AD56" i="1"/>
  <c r="AD47" i="1"/>
  <c r="X38" i="1"/>
  <c r="AD38" i="1" s="1"/>
  <c r="X37" i="1"/>
  <c r="AC49" i="1"/>
  <c r="AF49" i="1" s="1"/>
  <c r="AC52" i="1"/>
  <c r="AC57" i="1"/>
  <c r="X23" i="1"/>
  <c r="X155" i="1"/>
  <c r="X151" i="1"/>
  <c r="X152" i="1"/>
  <c r="X144" i="1"/>
  <c r="X153" i="1"/>
  <c r="X148" i="1"/>
  <c r="X156" i="1"/>
  <c r="X146" i="1"/>
  <c r="X135" i="1"/>
  <c r="X149" i="1"/>
  <c r="X140" i="1"/>
  <c r="X136" i="1"/>
  <c r="X138" i="1"/>
  <c r="X142" i="1"/>
  <c r="X150" i="1"/>
  <c r="X143" i="1"/>
  <c r="X154" i="1"/>
  <c r="X147" i="1"/>
  <c r="X141" i="1"/>
  <c r="X139" i="1"/>
  <c r="X137" i="1"/>
  <c r="X145" i="1"/>
  <c r="X66" i="1"/>
  <c r="X84" i="1"/>
  <c r="X127" i="1"/>
  <c r="X116" i="1"/>
  <c r="X67" i="1"/>
  <c r="X134" i="1"/>
  <c r="AD134" i="1" s="1"/>
  <c r="X88" i="1"/>
  <c r="X99" i="1"/>
  <c r="X69" i="1"/>
  <c r="X92" i="1"/>
  <c r="X98" i="1"/>
  <c r="X121" i="1"/>
  <c r="X108" i="1"/>
  <c r="X124" i="1"/>
  <c r="X78" i="1"/>
  <c r="X104" i="1"/>
  <c r="X109" i="1"/>
  <c r="X103" i="1"/>
  <c r="X107" i="1"/>
  <c r="X90" i="1"/>
  <c r="X91" i="1"/>
  <c r="X72" i="1"/>
  <c r="X71" i="1"/>
  <c r="X83" i="1"/>
  <c r="X73" i="1"/>
  <c r="X110" i="1"/>
  <c r="X77" i="1"/>
  <c r="X112" i="1"/>
  <c r="X122" i="1"/>
  <c r="X80" i="1"/>
  <c r="X115" i="1"/>
  <c r="X68" i="1"/>
  <c r="X74" i="1"/>
  <c r="X119" i="1"/>
  <c r="X132" i="1"/>
  <c r="X114" i="1"/>
  <c r="X125" i="1"/>
  <c r="X129" i="1"/>
  <c r="X70" i="1"/>
  <c r="X75" i="1"/>
  <c r="X95" i="1"/>
  <c r="X76" i="1"/>
  <c r="X97" i="1"/>
  <c r="X105" i="1"/>
  <c r="X81" i="1"/>
  <c r="X82" i="1"/>
  <c r="X106" i="1"/>
  <c r="X89" i="1"/>
  <c r="X65" i="1"/>
  <c r="X113" i="1"/>
  <c r="X111" i="1"/>
  <c r="X118" i="1"/>
  <c r="X126" i="1"/>
  <c r="X87" i="1"/>
  <c r="X93" i="1"/>
  <c r="X101" i="1"/>
  <c r="X131" i="1"/>
  <c r="X79" i="1"/>
  <c r="X100" i="1"/>
  <c r="X130" i="1"/>
  <c r="X133" i="1"/>
  <c r="X117" i="1"/>
  <c r="X86" i="1"/>
  <c r="X102" i="1"/>
  <c r="X120" i="1"/>
  <c r="X123" i="1"/>
  <c r="X96" i="1"/>
  <c r="X128" i="1"/>
  <c r="X85" i="1"/>
  <c r="X94" i="1"/>
  <c r="AD39" i="1"/>
  <c r="AD43" i="1"/>
  <c r="AD48" i="1"/>
  <c r="X165" i="1"/>
  <c r="AD165" i="1" s="1"/>
  <c r="X169" i="1"/>
  <c r="AD169" i="1" s="1"/>
  <c r="X223" i="1"/>
  <c r="AD223" i="1" s="1"/>
  <c r="X213" i="1"/>
  <c r="AD213" i="1" s="1"/>
  <c r="X248" i="1"/>
  <c r="AD248" i="1" s="1"/>
  <c r="X190" i="1"/>
  <c r="AD190" i="1" s="1"/>
  <c r="X238" i="1"/>
  <c r="X235" i="1"/>
  <c r="AD235" i="1" s="1"/>
  <c r="X175" i="1"/>
  <c r="AD175" i="1" s="1"/>
  <c r="X198" i="1"/>
  <c r="AD198" i="1" s="1"/>
  <c r="X180" i="1"/>
  <c r="AD180" i="1" s="1"/>
  <c r="X162" i="1"/>
  <c r="AD162" i="1" s="1"/>
  <c r="X164" i="1"/>
  <c r="AD164" i="1" s="1"/>
  <c r="X218" i="1"/>
  <c r="AD218" i="1" s="1"/>
  <c r="X167" i="1"/>
  <c r="AD167" i="1" s="1"/>
  <c r="X230" i="1"/>
  <c r="AD230" i="1" s="1"/>
  <c r="X246" i="1"/>
  <c r="AD246" i="1" s="1"/>
  <c r="X160" i="1"/>
  <c r="AD160" i="1" s="1"/>
  <c r="X236" i="1"/>
  <c r="AD236" i="1" s="1"/>
  <c r="X174" i="1"/>
  <c r="AD174" i="1" s="1"/>
  <c r="X191" i="1"/>
  <c r="AD191" i="1" s="1"/>
  <c r="X237" i="1"/>
  <c r="AD237" i="1" s="1"/>
  <c r="X205" i="1"/>
  <c r="AD205" i="1" s="1"/>
  <c r="X158" i="1"/>
  <c r="AD158" i="1" s="1"/>
  <c r="X227" i="1"/>
  <c r="AD227" i="1" s="1"/>
  <c r="X206" i="1"/>
  <c r="AD206" i="1" s="1"/>
  <c r="X199" i="1"/>
  <c r="AD199" i="1" s="1"/>
  <c r="X163" i="1"/>
  <c r="AD163" i="1" s="1"/>
  <c r="X159" i="1"/>
  <c r="AD159" i="1" s="1"/>
  <c r="X214" i="1"/>
  <c r="AD214" i="1" s="1"/>
  <c r="X239" i="1"/>
  <c r="AD239" i="1" s="1"/>
  <c r="X182" i="1"/>
  <c r="AD182" i="1" s="1"/>
  <c r="X189" i="1"/>
  <c r="AD189" i="1" s="1"/>
  <c r="X228" i="1"/>
  <c r="AD228" i="1" s="1"/>
  <c r="X183" i="1"/>
  <c r="AD183" i="1" s="1"/>
  <c r="X226" i="1"/>
  <c r="AD226" i="1" s="1"/>
  <c r="X232" i="1"/>
  <c r="AD232" i="1" s="1"/>
  <c r="X197" i="1"/>
  <c r="AD197" i="1" s="1"/>
  <c r="X173" i="1"/>
  <c r="AD173" i="1" s="1"/>
  <c r="X250" i="1"/>
  <c r="AD250" i="1" s="1"/>
  <c r="X201" i="1"/>
  <c r="AD201" i="1" s="1"/>
  <c r="X176" i="1"/>
  <c r="AD176" i="1" s="1"/>
  <c r="X204" i="1"/>
  <c r="AD204" i="1" s="1"/>
  <c r="X242" i="1"/>
  <c r="AD242" i="1" s="1"/>
  <c r="X186" i="1"/>
  <c r="AD186" i="1" s="1"/>
  <c r="X211" i="1"/>
  <c r="AD211" i="1" s="1"/>
  <c r="X216" i="1"/>
  <c r="AD216" i="1" s="1"/>
  <c r="X161" i="1"/>
  <c r="AD161" i="1" s="1"/>
  <c r="X185" i="1"/>
  <c r="AD185" i="1" s="1"/>
  <c r="X243" i="1"/>
  <c r="AD243" i="1" s="1"/>
  <c r="X221" i="1"/>
  <c r="AD221" i="1" s="1"/>
  <c r="X244" i="1"/>
  <c r="AD244" i="1" s="1"/>
  <c r="X195" i="1"/>
  <c r="AD195" i="1" s="1"/>
  <c r="X194" i="1"/>
  <c r="AD194" i="1" s="1"/>
  <c r="X178" i="1"/>
  <c r="AD178" i="1" s="1"/>
  <c r="X254" i="1"/>
  <c r="X225" i="1"/>
  <c r="AD225" i="1" s="1"/>
  <c r="X179" i="1"/>
  <c r="AD179" i="1" s="1"/>
  <c r="X233" i="1"/>
  <c r="AD233" i="1" s="1"/>
  <c r="X252" i="1"/>
  <c r="AD252" i="1" s="1"/>
  <c r="X168" i="1"/>
  <c r="AD168" i="1" s="1"/>
  <c r="X241" i="1"/>
  <c r="AD241" i="1" s="1"/>
  <c r="X251" i="1"/>
  <c r="AD251" i="1" s="1"/>
  <c r="X212" i="1"/>
  <c r="AD212" i="1" s="1"/>
  <c r="X192" i="1"/>
  <c r="AD192" i="1" s="1"/>
  <c r="X196" i="1"/>
  <c r="AD196" i="1" s="1"/>
  <c r="X202" i="1"/>
  <c r="AD202" i="1" s="1"/>
  <c r="X203" i="1"/>
  <c r="AD203" i="1" s="1"/>
  <c r="X222" i="1"/>
  <c r="AD222" i="1" s="1"/>
  <c r="X188" i="1"/>
  <c r="AD188" i="1" s="1"/>
  <c r="X157" i="1"/>
  <c r="AD157" i="1" s="1"/>
  <c r="X200" i="1"/>
  <c r="AD200" i="1" s="1"/>
  <c r="X171" i="1"/>
  <c r="AD171" i="1" s="1"/>
  <c r="X229" i="1"/>
  <c r="AD229" i="1" s="1"/>
  <c r="X220" i="1"/>
  <c r="AD220" i="1" s="1"/>
  <c r="X245" i="1"/>
  <c r="AD245" i="1" s="1"/>
  <c r="X208" i="1"/>
  <c r="AD208" i="1" s="1"/>
  <c r="X224" i="1"/>
  <c r="AD224" i="1" s="1"/>
  <c r="X172" i="1"/>
  <c r="AD172" i="1" s="1"/>
  <c r="X209" i="1"/>
  <c r="AD209" i="1" s="1"/>
  <c r="X193" i="1"/>
  <c r="AD193" i="1" s="1"/>
  <c r="X234" i="1"/>
  <c r="X253" i="1"/>
  <c r="AD253" i="1" s="1"/>
  <c r="X210" i="1"/>
  <c r="AD210" i="1" s="1"/>
  <c r="X231" i="1"/>
  <c r="AD231" i="1" s="1"/>
  <c r="X249" i="1"/>
  <c r="AD249" i="1" s="1"/>
  <c r="X207" i="1"/>
  <c r="AD207" i="1" s="1"/>
  <c r="X184" i="1"/>
  <c r="AD184" i="1" s="1"/>
  <c r="X166" i="1"/>
  <c r="AD166" i="1" s="1"/>
  <c r="X181" i="1"/>
  <c r="AD181" i="1" s="1"/>
  <c r="X247" i="1"/>
  <c r="AD247" i="1" s="1"/>
  <c r="X187" i="1"/>
  <c r="AD187" i="1" s="1"/>
  <c r="X217" i="1"/>
  <c r="AD217" i="1" s="1"/>
  <c r="X240" i="1"/>
  <c r="AD240" i="1" s="1"/>
  <c r="X215" i="1"/>
  <c r="AD215" i="1" s="1"/>
  <c r="X170" i="1"/>
  <c r="AD170" i="1" s="1"/>
  <c r="X219" i="1"/>
  <c r="AD219" i="1" s="1"/>
  <c r="X177" i="1"/>
  <c r="AD177" i="1" s="1"/>
  <c r="AI134" i="1"/>
  <c r="AC171" i="1"/>
  <c r="AC164" i="1"/>
  <c r="AC250" i="1"/>
  <c r="AC175" i="1"/>
  <c r="AC241" i="1"/>
  <c r="AC224" i="1"/>
  <c r="AC225" i="1"/>
  <c r="AC180" i="1"/>
  <c r="AC158" i="1"/>
  <c r="AC196" i="1"/>
  <c r="AC229" i="1"/>
  <c r="AC213" i="1"/>
  <c r="AC219" i="1"/>
  <c r="AC181" i="1"/>
  <c r="AC223" i="1"/>
  <c r="X273" i="1"/>
  <c r="X310" i="1"/>
  <c r="X312" i="1"/>
  <c r="X305" i="1"/>
  <c r="X309" i="1"/>
  <c r="X258" i="1"/>
  <c r="X294" i="1"/>
  <c r="X291" i="1"/>
  <c r="X280" i="1"/>
  <c r="X274" i="1"/>
  <c r="X287" i="1"/>
  <c r="X300" i="1"/>
  <c r="X297" i="1"/>
  <c r="X301" i="1"/>
  <c r="X292" i="1"/>
  <c r="X295" i="1"/>
  <c r="X261" i="1"/>
  <c r="X286" i="1"/>
  <c r="X283" i="1"/>
  <c r="X255" i="1"/>
  <c r="X268" i="1"/>
  <c r="X276" i="1"/>
  <c r="X307" i="1"/>
  <c r="X281" i="1"/>
  <c r="X265" i="1"/>
  <c r="X260" i="1"/>
  <c r="X288" i="1"/>
  <c r="X296" i="1"/>
  <c r="X275" i="1"/>
  <c r="X299" i="1"/>
  <c r="X271" i="1"/>
  <c r="X306" i="1"/>
  <c r="X256" i="1"/>
  <c r="X266" i="1"/>
  <c r="X259" i="1"/>
  <c r="X284" i="1"/>
  <c r="X267" i="1"/>
  <c r="X278" i="1"/>
  <c r="X282" i="1"/>
  <c r="X257" i="1"/>
  <c r="X285" i="1"/>
  <c r="X262" i="1"/>
  <c r="X302" i="1"/>
  <c r="X290" i="1"/>
  <c r="X304" i="1"/>
  <c r="X308" i="1"/>
  <c r="X279" i="1"/>
  <c r="X293" i="1"/>
  <c r="X269" i="1"/>
  <c r="X263" i="1"/>
  <c r="X289" i="1"/>
  <c r="X277" i="1"/>
  <c r="X298" i="1"/>
  <c r="X272" i="1"/>
  <c r="X264" i="1"/>
  <c r="X270" i="1"/>
  <c r="X303" i="1"/>
  <c r="X311" i="1"/>
  <c r="AC209" i="1"/>
  <c r="AC187" i="1"/>
  <c r="AC232" i="1"/>
  <c r="AC218" i="1"/>
  <c r="AC161" i="1"/>
  <c r="AC200" i="1"/>
  <c r="AC194" i="1"/>
  <c r="AC222" i="1"/>
  <c r="AC174" i="1"/>
  <c r="AC199" i="1"/>
  <c r="AC244" i="1"/>
  <c r="AC252" i="1"/>
  <c r="AC162" i="1"/>
  <c r="AC191" i="1"/>
  <c r="AC188" i="1"/>
  <c r="AC245" i="1"/>
  <c r="AC189" i="1"/>
  <c r="AC58" i="1"/>
  <c r="AE58" i="1" s="1"/>
  <c r="AC48" i="1"/>
  <c r="AC43" i="1"/>
  <c r="AF43" i="1" s="1"/>
  <c r="AD42" i="1"/>
  <c r="AD46" i="1"/>
  <c r="AD54" i="1"/>
  <c r="AD61" i="1"/>
  <c r="AC40" i="1"/>
  <c r="AE40" i="1" s="1"/>
  <c r="AC63" i="1"/>
  <c r="AE63" i="1" s="1"/>
  <c r="AC47" i="1"/>
  <c r="AD49" i="1"/>
  <c r="AD45" i="1"/>
  <c r="AD57" i="1"/>
  <c r="AD22" i="1"/>
  <c r="AH55" i="1"/>
  <c r="AJ55" i="1" s="1"/>
  <c r="AF55" i="1"/>
  <c r="AE55" i="1"/>
  <c r="AH48" i="1"/>
  <c r="AJ48" i="1" s="1"/>
  <c r="AF48" i="1"/>
  <c r="AE48" i="1"/>
  <c r="AH43" i="1"/>
  <c r="AJ43" i="1" s="1"/>
  <c r="AC60" i="1"/>
  <c r="AC59" i="1"/>
  <c r="AC38" i="1"/>
  <c r="AE49" i="1"/>
  <c r="AH46" i="1"/>
  <c r="AJ46" i="1" s="1"/>
  <c r="AF47" i="1"/>
  <c r="AH47" i="1"/>
  <c r="AJ47" i="1" s="1"/>
  <c r="AE47" i="1"/>
  <c r="AC45" i="1"/>
  <c r="AC56" i="1"/>
  <c r="AC50" i="1"/>
  <c r="AH57" i="1"/>
  <c r="AJ57" i="1" s="1"/>
  <c r="AF57" i="1"/>
  <c r="AE57" i="1"/>
  <c r="AF52" i="1"/>
  <c r="AE52" i="1"/>
  <c r="AH52" i="1"/>
  <c r="AJ52" i="1" s="1"/>
  <c r="AC53" i="1"/>
  <c r="AD53" i="1"/>
  <c r="AC44" i="1"/>
  <c r="AC41" i="1"/>
  <c r="AC64" i="1"/>
  <c r="AC61" i="1"/>
  <c r="X31" i="1"/>
  <c r="AD31" i="1" s="1"/>
  <c r="X35" i="1"/>
  <c r="X34" i="1"/>
  <c r="X33" i="1"/>
  <c r="X32" i="1"/>
  <c r="X36" i="1"/>
  <c r="AF51" i="1"/>
  <c r="AH51" i="1"/>
  <c r="AJ51" i="1" s="1"/>
  <c r="AE51" i="1"/>
  <c r="AC62" i="1"/>
  <c r="AC54" i="1"/>
  <c r="AC39" i="1"/>
  <c r="AC42" i="1"/>
  <c r="X24" i="1"/>
  <c r="AD24" i="1" s="1"/>
  <c r="X26" i="1"/>
  <c r="X25" i="1"/>
  <c r="X27" i="1"/>
  <c r="X29" i="1"/>
  <c r="X28" i="1"/>
  <c r="X30" i="1"/>
  <c r="AC21" i="1"/>
  <c r="AD23" i="1"/>
  <c r="AC23" i="1"/>
  <c r="AC22" i="1"/>
  <c r="AD21" i="1"/>
  <c r="C14" i="1"/>
  <c r="D13" i="1"/>
  <c r="AF46" i="1" l="1"/>
  <c r="AH49" i="1"/>
  <c r="AJ49" i="1" s="1"/>
  <c r="AC192" i="1"/>
  <c r="AC217" i="1"/>
  <c r="AH217" i="1" s="1"/>
  <c r="AJ217" i="1" s="1"/>
  <c r="AC208" i="1"/>
  <c r="AE43" i="1"/>
  <c r="AC31" i="1"/>
  <c r="AC166" i="1"/>
  <c r="AE166" i="1" s="1"/>
  <c r="AD37" i="1"/>
  <c r="AC37" i="1"/>
  <c r="AC170" i="1"/>
  <c r="AC248" i="1"/>
  <c r="AH248" i="1" s="1"/>
  <c r="AJ248" i="1" s="1"/>
  <c r="AC184" i="1"/>
  <c r="AH184" i="1" s="1"/>
  <c r="AJ184" i="1" s="1"/>
  <c r="AC230" i="1"/>
  <c r="AF230" i="1" s="1"/>
  <c r="AC235" i="1"/>
  <c r="AC203" i="1"/>
  <c r="AH203" i="1" s="1"/>
  <c r="AJ203" i="1" s="1"/>
  <c r="AC210" i="1"/>
  <c r="AC201" i="1"/>
  <c r="AH201" i="1" s="1"/>
  <c r="AJ201" i="1" s="1"/>
  <c r="AC212" i="1"/>
  <c r="AC242" i="1"/>
  <c r="AF242" i="1" s="1"/>
  <c r="AC186" i="1"/>
  <c r="AC185" i="1"/>
  <c r="AH185" i="1" s="1"/>
  <c r="AJ185" i="1" s="1"/>
  <c r="AC163" i="1"/>
  <c r="AF245" i="1"/>
  <c r="AE245" i="1"/>
  <c r="AH245" i="1"/>
  <c r="AJ245" i="1" s="1"/>
  <c r="AH218" i="1"/>
  <c r="AJ218" i="1" s="1"/>
  <c r="AE218" i="1"/>
  <c r="AF218" i="1"/>
  <c r="AD277" i="1"/>
  <c r="AC277" i="1"/>
  <c r="AD284" i="1"/>
  <c r="AC284" i="1"/>
  <c r="AD281" i="1"/>
  <c r="AC281" i="1"/>
  <c r="AD291" i="1"/>
  <c r="AC291" i="1"/>
  <c r="AH180" i="1"/>
  <c r="AJ180" i="1" s="1"/>
  <c r="AE180" i="1"/>
  <c r="AF180" i="1"/>
  <c r="AH58" i="1"/>
  <c r="AJ58" i="1" s="1"/>
  <c r="AE217" i="1"/>
  <c r="AC207" i="1"/>
  <c r="AE194" i="1"/>
  <c r="AH194" i="1"/>
  <c r="AJ194" i="1" s="1"/>
  <c r="AF194" i="1"/>
  <c r="AD289" i="1"/>
  <c r="AC289" i="1"/>
  <c r="AD302" i="1"/>
  <c r="AC302" i="1"/>
  <c r="AD271" i="1"/>
  <c r="AC271" i="1"/>
  <c r="AD307" i="1"/>
  <c r="AC307" i="1"/>
  <c r="AD292" i="1"/>
  <c r="AC292" i="1"/>
  <c r="AD294" i="1"/>
  <c r="AC294" i="1"/>
  <c r="AH196" i="1"/>
  <c r="AJ196" i="1" s="1"/>
  <c r="AF196" i="1"/>
  <c r="AE196" i="1"/>
  <c r="AH175" i="1"/>
  <c r="AJ175" i="1" s="1"/>
  <c r="AE175" i="1"/>
  <c r="AF175" i="1"/>
  <c r="AH170" i="1"/>
  <c r="AJ170" i="1" s="1"/>
  <c r="AE170" i="1"/>
  <c r="AF170" i="1"/>
  <c r="AC157" i="1"/>
  <c r="AC237" i="1"/>
  <c r="AE184" i="1"/>
  <c r="AF184" i="1"/>
  <c r="AD131" i="1"/>
  <c r="AC131" i="1"/>
  <c r="AF58" i="1"/>
  <c r="AC240" i="1"/>
  <c r="AC214" i="1"/>
  <c r="AH192" i="1"/>
  <c r="AJ192" i="1" s="1"/>
  <c r="AE192" i="1"/>
  <c r="AF192" i="1"/>
  <c r="AF174" i="1"/>
  <c r="AH174" i="1"/>
  <c r="AJ174" i="1" s="1"/>
  <c r="AE174" i="1"/>
  <c r="AH200" i="1"/>
  <c r="AJ200" i="1" s="1"/>
  <c r="AE200" i="1"/>
  <c r="AF200" i="1"/>
  <c r="AE187" i="1"/>
  <c r="AF187" i="1"/>
  <c r="AH187" i="1"/>
  <c r="AJ187" i="1" s="1"/>
  <c r="AD311" i="1"/>
  <c r="AC311" i="1"/>
  <c r="AD272" i="1"/>
  <c r="AC272" i="1"/>
  <c r="AD263" i="1"/>
  <c r="AC263" i="1"/>
  <c r="AD308" i="1"/>
  <c r="AC308" i="1"/>
  <c r="AC262" i="1"/>
  <c r="AD262" i="1"/>
  <c r="AD278" i="1"/>
  <c r="AC278" i="1"/>
  <c r="AD266" i="1"/>
  <c r="AC266" i="1"/>
  <c r="AD299" i="1"/>
  <c r="AC299" i="1"/>
  <c r="AD260" i="1"/>
  <c r="AC260" i="1"/>
  <c r="AD276" i="1"/>
  <c r="AC276" i="1"/>
  <c r="AD286" i="1"/>
  <c r="AC286" i="1"/>
  <c r="AD301" i="1"/>
  <c r="AC301" i="1"/>
  <c r="AD274" i="1"/>
  <c r="AC274" i="1"/>
  <c r="AD258" i="1"/>
  <c r="AC258" i="1"/>
  <c r="AD310" i="1"/>
  <c r="AC310" i="1"/>
  <c r="AH219" i="1"/>
  <c r="AJ219" i="1" s="1"/>
  <c r="AE219" i="1"/>
  <c r="AF219" i="1"/>
  <c r="AH158" i="1"/>
  <c r="AJ158" i="1" s="1"/>
  <c r="AF158" i="1"/>
  <c r="AE158" i="1"/>
  <c r="AC216" i="1"/>
  <c r="AC236" i="1"/>
  <c r="AE250" i="1"/>
  <c r="AF250" i="1"/>
  <c r="AH250" i="1"/>
  <c r="AJ250" i="1" s="1"/>
  <c r="AC167" i="1"/>
  <c r="AC134" i="1"/>
  <c r="AC206" i="1"/>
  <c r="AC246" i="1"/>
  <c r="AC228" i="1"/>
  <c r="AC168" i="1"/>
  <c r="AC195" i="1"/>
  <c r="AC159" i="1"/>
  <c r="AC165" i="1"/>
  <c r="AC243" i="1"/>
  <c r="AC204" i="1"/>
  <c r="AC202" i="1"/>
  <c r="AC183" i="1"/>
  <c r="AC193" i="1"/>
  <c r="AD128" i="1"/>
  <c r="AC128" i="1"/>
  <c r="AD102" i="1"/>
  <c r="AC102" i="1"/>
  <c r="AD130" i="1"/>
  <c r="AC130" i="1"/>
  <c r="AD101" i="1"/>
  <c r="AC101" i="1"/>
  <c r="AD118" i="1"/>
  <c r="AC118" i="1"/>
  <c r="AD89" i="1"/>
  <c r="AC89" i="1"/>
  <c r="AD105" i="1"/>
  <c r="AC105" i="1"/>
  <c r="AD75" i="1"/>
  <c r="AC75" i="1"/>
  <c r="AD114" i="1"/>
  <c r="AC114" i="1"/>
  <c r="AD68" i="1"/>
  <c r="AC68" i="1"/>
  <c r="AD112" i="1"/>
  <c r="AC112" i="1"/>
  <c r="AD83" i="1"/>
  <c r="AC83" i="1"/>
  <c r="AD90" i="1"/>
  <c r="AC90" i="1"/>
  <c r="AD104" i="1"/>
  <c r="AC104" i="1"/>
  <c r="AD121" i="1"/>
  <c r="AC121" i="1"/>
  <c r="AD99" i="1"/>
  <c r="AC99" i="1"/>
  <c r="AD116" i="1"/>
  <c r="AC116" i="1"/>
  <c r="AD141" i="1"/>
  <c r="AC141" i="1"/>
  <c r="AD150" i="1"/>
  <c r="AC150" i="1"/>
  <c r="AD140" i="1"/>
  <c r="AC140" i="1"/>
  <c r="AD156" i="1"/>
  <c r="AC156" i="1"/>
  <c r="AD152" i="1"/>
  <c r="AC152" i="1"/>
  <c r="AC24" i="1"/>
  <c r="AF162" i="1"/>
  <c r="AH162" i="1"/>
  <c r="AJ162" i="1" s="1"/>
  <c r="AE162" i="1"/>
  <c r="AH209" i="1"/>
  <c r="AJ209" i="1" s="1"/>
  <c r="AE209" i="1"/>
  <c r="AF209" i="1"/>
  <c r="AD293" i="1"/>
  <c r="AC293" i="1"/>
  <c r="AD306" i="1"/>
  <c r="AC306" i="1"/>
  <c r="AD255" i="1"/>
  <c r="AC255" i="1"/>
  <c r="AD305" i="1"/>
  <c r="AC305" i="1"/>
  <c r="AE224" i="1"/>
  <c r="AH224" i="1"/>
  <c r="AJ224" i="1" s="1"/>
  <c r="AF224" i="1"/>
  <c r="AH199" i="1"/>
  <c r="AJ199" i="1" s="1"/>
  <c r="AF199" i="1"/>
  <c r="AE199" i="1"/>
  <c r="AH232" i="1"/>
  <c r="AJ232" i="1" s="1"/>
  <c r="AE232" i="1"/>
  <c r="AF232" i="1"/>
  <c r="AD264" i="1"/>
  <c r="AC264" i="1"/>
  <c r="AD279" i="1"/>
  <c r="AC279" i="1"/>
  <c r="AD259" i="1"/>
  <c r="AC259" i="1"/>
  <c r="AD288" i="1"/>
  <c r="AC288" i="1"/>
  <c r="AD283" i="1"/>
  <c r="AC283" i="1"/>
  <c r="AD287" i="1"/>
  <c r="AC287" i="1"/>
  <c r="AH181" i="1"/>
  <c r="AJ181" i="1" s="1"/>
  <c r="AF181" i="1"/>
  <c r="AE181" i="1"/>
  <c r="AC253" i="1"/>
  <c r="AC247" i="1"/>
  <c r="AC172" i="1"/>
  <c r="AC173" i="1"/>
  <c r="AH186" i="1"/>
  <c r="AJ186" i="1" s="1"/>
  <c r="AE186" i="1"/>
  <c r="AF186" i="1"/>
  <c r="AE248" i="1"/>
  <c r="AC179" i="1"/>
  <c r="AD133" i="1"/>
  <c r="AC133" i="1"/>
  <c r="AH40" i="1"/>
  <c r="AJ40" i="1" s="1"/>
  <c r="AH189" i="1"/>
  <c r="AJ189" i="1" s="1"/>
  <c r="AF189" i="1"/>
  <c r="AE189" i="1"/>
  <c r="AH191" i="1"/>
  <c r="AJ191" i="1" s="1"/>
  <c r="AF191" i="1"/>
  <c r="AE191" i="1"/>
  <c r="AH252" i="1"/>
  <c r="AJ252" i="1" s="1"/>
  <c r="AF252" i="1"/>
  <c r="AE252" i="1"/>
  <c r="AC239" i="1"/>
  <c r="AE161" i="1"/>
  <c r="AH161" i="1"/>
  <c r="AJ161" i="1" s="1"/>
  <c r="AF161" i="1"/>
  <c r="AC178" i="1"/>
  <c r="AD303" i="1"/>
  <c r="AC303" i="1"/>
  <c r="AD298" i="1"/>
  <c r="AC298" i="1"/>
  <c r="AD269" i="1"/>
  <c r="AC269" i="1"/>
  <c r="AD304" i="1"/>
  <c r="AC304" i="1"/>
  <c r="AD285" i="1"/>
  <c r="AC285" i="1"/>
  <c r="AD267" i="1"/>
  <c r="AC267" i="1"/>
  <c r="AD256" i="1"/>
  <c r="AC256" i="1"/>
  <c r="AD275" i="1"/>
  <c r="AC275" i="1"/>
  <c r="AD265" i="1"/>
  <c r="AC265" i="1"/>
  <c r="AD268" i="1"/>
  <c r="AC268" i="1"/>
  <c r="AD261" i="1"/>
  <c r="AC261" i="1"/>
  <c r="AD297" i="1"/>
  <c r="AC297" i="1"/>
  <c r="AD280" i="1"/>
  <c r="AC280" i="1"/>
  <c r="AD309" i="1"/>
  <c r="AC309" i="1"/>
  <c r="AD273" i="1"/>
  <c r="AC273" i="1"/>
  <c r="AH213" i="1"/>
  <c r="AJ213" i="1" s="1"/>
  <c r="AE213" i="1"/>
  <c r="AF213" i="1"/>
  <c r="AC176" i="1"/>
  <c r="AH225" i="1"/>
  <c r="AJ225" i="1" s="1"/>
  <c r="AE225" i="1"/>
  <c r="AF225" i="1"/>
  <c r="AC211" i="1"/>
  <c r="AH166" i="1"/>
  <c r="AJ166" i="1" s="1"/>
  <c r="AH171" i="1"/>
  <c r="AJ171" i="1" s="1"/>
  <c r="AE171" i="1"/>
  <c r="AF171" i="1"/>
  <c r="AC254" i="1"/>
  <c r="AD254" i="1"/>
  <c r="AC169" i="1"/>
  <c r="AC233" i="1"/>
  <c r="AC182" i="1"/>
  <c r="AC177" i="1"/>
  <c r="AC220" i="1"/>
  <c r="AC190" i="1"/>
  <c r="AC215" i="1"/>
  <c r="AC221" i="1"/>
  <c r="AC227" i="1"/>
  <c r="AC226" i="1"/>
  <c r="AC160" i="1"/>
  <c r="AC231" i="1"/>
  <c r="AD96" i="1"/>
  <c r="AC96" i="1"/>
  <c r="AD86" i="1"/>
  <c r="AC86" i="1"/>
  <c r="AC100" i="1"/>
  <c r="AD100" i="1"/>
  <c r="AD93" i="1"/>
  <c r="AC93" i="1"/>
  <c r="AD111" i="1"/>
  <c r="AC111" i="1"/>
  <c r="AD106" i="1"/>
  <c r="AC106" i="1"/>
  <c r="AD97" i="1"/>
  <c r="AC97" i="1"/>
  <c r="AD70" i="1"/>
  <c r="AC70" i="1"/>
  <c r="AD132" i="1"/>
  <c r="AC132" i="1"/>
  <c r="AD115" i="1"/>
  <c r="AC115" i="1"/>
  <c r="AD77" i="1"/>
  <c r="AC77" i="1"/>
  <c r="AD71" i="1"/>
  <c r="AC71" i="1"/>
  <c r="AD107" i="1"/>
  <c r="AC107" i="1"/>
  <c r="AD78" i="1"/>
  <c r="AC78" i="1"/>
  <c r="AD98" i="1"/>
  <c r="AC98" i="1"/>
  <c r="AD88" i="1"/>
  <c r="AC88" i="1"/>
  <c r="AD127" i="1"/>
  <c r="AC127" i="1"/>
  <c r="AD145" i="1"/>
  <c r="AC145" i="1"/>
  <c r="AD147" i="1"/>
  <c r="AC147" i="1"/>
  <c r="AD142" i="1"/>
  <c r="AC142" i="1"/>
  <c r="AD149" i="1"/>
  <c r="AC149" i="1"/>
  <c r="AD148" i="1"/>
  <c r="AC148" i="1"/>
  <c r="AD151" i="1"/>
  <c r="AC151" i="1"/>
  <c r="AH222" i="1"/>
  <c r="AJ222" i="1" s="1"/>
  <c r="AE222" i="1"/>
  <c r="AF222" i="1"/>
  <c r="AC290" i="1"/>
  <c r="AD290" i="1"/>
  <c r="AD295" i="1"/>
  <c r="AC295" i="1"/>
  <c r="AF229" i="1"/>
  <c r="AH229" i="1"/>
  <c r="AJ229" i="1" s="1"/>
  <c r="AE229" i="1"/>
  <c r="AF164" i="1"/>
  <c r="AH164" i="1"/>
  <c r="AJ164" i="1" s="1"/>
  <c r="AE164" i="1"/>
  <c r="AF208" i="1"/>
  <c r="AE208" i="1"/>
  <c r="AH208" i="1"/>
  <c r="AJ208" i="1" s="1"/>
  <c r="AC238" i="1"/>
  <c r="AD238" i="1"/>
  <c r="AC205" i="1"/>
  <c r="AC251" i="1"/>
  <c r="AH235" i="1"/>
  <c r="AJ235" i="1" s="1"/>
  <c r="AE235" i="1"/>
  <c r="AF235" i="1"/>
  <c r="AE201" i="1"/>
  <c r="AC197" i="1"/>
  <c r="AC249" i="1"/>
  <c r="AC198" i="1"/>
  <c r="AF203" i="1"/>
  <c r="AE212" i="1"/>
  <c r="AF212" i="1"/>
  <c r="AH212" i="1"/>
  <c r="AJ212" i="1" s="1"/>
  <c r="AE230" i="1"/>
  <c r="AE242" i="1"/>
  <c r="AD94" i="1"/>
  <c r="AC94" i="1"/>
  <c r="AD123" i="1"/>
  <c r="AC123" i="1"/>
  <c r="AD117" i="1"/>
  <c r="AC117" i="1"/>
  <c r="AD79" i="1"/>
  <c r="AC79" i="1"/>
  <c r="AD87" i="1"/>
  <c r="AC87" i="1"/>
  <c r="AD113" i="1"/>
  <c r="AC113" i="1"/>
  <c r="AD82" i="1"/>
  <c r="AC82" i="1"/>
  <c r="AD76" i="1"/>
  <c r="AC76" i="1"/>
  <c r="AD129" i="1"/>
  <c r="AC129" i="1"/>
  <c r="AD119" i="1"/>
  <c r="AC119" i="1"/>
  <c r="AD80" i="1"/>
  <c r="AC80" i="1"/>
  <c r="AD110" i="1"/>
  <c r="AC110" i="1"/>
  <c r="AD72" i="1"/>
  <c r="AC72" i="1"/>
  <c r="AD103" i="1"/>
  <c r="AC103" i="1"/>
  <c r="AD124" i="1"/>
  <c r="AC124" i="1"/>
  <c r="AD92" i="1"/>
  <c r="AC92" i="1"/>
  <c r="AD84" i="1"/>
  <c r="AC84" i="1"/>
  <c r="AD137" i="1"/>
  <c r="AC137" i="1"/>
  <c r="AD154" i="1"/>
  <c r="AC154" i="1"/>
  <c r="AD138" i="1"/>
  <c r="AC138" i="1"/>
  <c r="AD135" i="1"/>
  <c r="AC135" i="1"/>
  <c r="AD153" i="1"/>
  <c r="AC153" i="1"/>
  <c r="AD155" i="1"/>
  <c r="AC155" i="1"/>
  <c r="AH244" i="1"/>
  <c r="AJ244" i="1" s="1"/>
  <c r="AE244" i="1"/>
  <c r="AF244" i="1"/>
  <c r="AC270" i="1"/>
  <c r="AD270" i="1"/>
  <c r="AD257" i="1"/>
  <c r="AC257" i="1"/>
  <c r="AD296" i="1"/>
  <c r="AC296" i="1"/>
  <c r="AD300" i="1"/>
  <c r="AC300" i="1"/>
  <c r="AH223" i="1"/>
  <c r="AJ223" i="1" s="1"/>
  <c r="AF223" i="1"/>
  <c r="AE223" i="1"/>
  <c r="AH241" i="1"/>
  <c r="AJ241" i="1" s="1"/>
  <c r="AE241" i="1"/>
  <c r="AF241" i="1"/>
  <c r="AH188" i="1"/>
  <c r="AJ188" i="1" s="1"/>
  <c r="AE188" i="1"/>
  <c r="AF188" i="1"/>
  <c r="AD282" i="1"/>
  <c r="AC282" i="1"/>
  <c r="AD312" i="1"/>
  <c r="AC312" i="1"/>
  <c r="AC234" i="1"/>
  <c r="AD234" i="1"/>
  <c r="AH210" i="1"/>
  <c r="AJ210" i="1" s="1"/>
  <c r="AF210" i="1"/>
  <c r="AE210" i="1"/>
  <c r="AH163" i="1"/>
  <c r="AJ163" i="1" s="1"/>
  <c r="AF163" i="1"/>
  <c r="AE163" i="1"/>
  <c r="AD85" i="1"/>
  <c r="AC85" i="1"/>
  <c r="AD120" i="1"/>
  <c r="AC120" i="1"/>
  <c r="AD126" i="1"/>
  <c r="AC126" i="1"/>
  <c r="AD65" i="1"/>
  <c r="AC65" i="1"/>
  <c r="AD81" i="1"/>
  <c r="AC81" i="1"/>
  <c r="AD95" i="1"/>
  <c r="AC95" i="1"/>
  <c r="AD125" i="1"/>
  <c r="AC125" i="1"/>
  <c r="AD74" i="1"/>
  <c r="AC74" i="1"/>
  <c r="AD122" i="1"/>
  <c r="AC122" i="1"/>
  <c r="AD73" i="1"/>
  <c r="AC73" i="1"/>
  <c r="AD91" i="1"/>
  <c r="AC91" i="1"/>
  <c r="AD109" i="1"/>
  <c r="AC109" i="1"/>
  <c r="AD108" i="1"/>
  <c r="AC108" i="1"/>
  <c r="AD69" i="1"/>
  <c r="AC69" i="1"/>
  <c r="AD67" i="1"/>
  <c r="AC67" i="1"/>
  <c r="AD66" i="1"/>
  <c r="AC66" i="1"/>
  <c r="AD139" i="1"/>
  <c r="AC139" i="1"/>
  <c r="AD143" i="1"/>
  <c r="AC143" i="1"/>
  <c r="AD136" i="1"/>
  <c r="AC136" i="1"/>
  <c r="AD146" i="1"/>
  <c r="AC146" i="1"/>
  <c r="AD144" i="1"/>
  <c r="AC144" i="1"/>
  <c r="AH63" i="1"/>
  <c r="AJ63" i="1" s="1"/>
  <c r="AF63" i="1"/>
  <c r="AF40" i="1"/>
  <c r="V485" i="1"/>
  <c r="AF62" i="1"/>
  <c r="AH62" i="1"/>
  <c r="AJ62" i="1" s="1"/>
  <c r="AE62" i="1"/>
  <c r="AD33" i="1"/>
  <c r="AC33" i="1"/>
  <c r="AH61" i="1"/>
  <c r="AJ61" i="1" s="1"/>
  <c r="AE61" i="1"/>
  <c r="AF61" i="1"/>
  <c r="AE38" i="1"/>
  <c r="AH38" i="1"/>
  <c r="AJ38" i="1" s="1"/>
  <c r="AF38" i="1"/>
  <c r="AH64" i="1"/>
  <c r="AJ64" i="1" s="1"/>
  <c r="AE64" i="1"/>
  <c r="AF64" i="1"/>
  <c r="AH53" i="1"/>
  <c r="AJ53" i="1" s="1"/>
  <c r="AE53" i="1"/>
  <c r="AF53" i="1"/>
  <c r="AF50" i="1"/>
  <c r="AH50" i="1"/>
  <c r="AJ50" i="1" s="1"/>
  <c r="AE50" i="1"/>
  <c r="AH59" i="1"/>
  <c r="AJ59" i="1" s="1"/>
  <c r="AF59" i="1"/>
  <c r="AE59" i="1"/>
  <c r="AE42" i="1"/>
  <c r="AH42" i="1"/>
  <c r="AJ42" i="1" s="1"/>
  <c r="AF42" i="1"/>
  <c r="AH39" i="1"/>
  <c r="AJ39" i="1" s="1"/>
  <c r="AE39" i="1"/>
  <c r="AF39" i="1"/>
  <c r="AD36" i="1"/>
  <c r="AC36" i="1"/>
  <c r="AD35" i="1"/>
  <c r="AC35" i="1"/>
  <c r="AF41" i="1"/>
  <c r="AE41" i="1"/>
  <c r="AH41" i="1"/>
  <c r="AJ41" i="1" s="1"/>
  <c r="AH56" i="1"/>
  <c r="AJ56" i="1" s="1"/>
  <c r="AF56" i="1"/>
  <c r="AE56" i="1"/>
  <c r="AH60" i="1"/>
  <c r="AJ60" i="1" s="1"/>
  <c r="AF60" i="1"/>
  <c r="AE60" i="1"/>
  <c r="AD34" i="1"/>
  <c r="AC34" i="1"/>
  <c r="AE54" i="1"/>
  <c r="AH54" i="1"/>
  <c r="AJ54" i="1" s="1"/>
  <c r="AF54" i="1"/>
  <c r="AD32" i="1"/>
  <c r="AC32" i="1"/>
  <c r="AF44" i="1"/>
  <c r="AE44" i="1"/>
  <c r="AH44" i="1"/>
  <c r="AJ44" i="1" s="1"/>
  <c r="AE45" i="1"/>
  <c r="AH45" i="1"/>
  <c r="AJ45" i="1" s="1"/>
  <c r="AF45" i="1"/>
  <c r="AF31" i="1"/>
  <c r="AE31" i="1"/>
  <c r="AH31" i="1"/>
  <c r="AJ31" i="1" s="1"/>
  <c r="AD27" i="1"/>
  <c r="AC27" i="1"/>
  <c r="AD30" i="1"/>
  <c r="AC30" i="1"/>
  <c r="AD25" i="1"/>
  <c r="AC25" i="1"/>
  <c r="AD28" i="1"/>
  <c r="AC28" i="1"/>
  <c r="AD26" i="1"/>
  <c r="AC26" i="1"/>
  <c r="AD29" i="1"/>
  <c r="AC29" i="1"/>
  <c r="AH23" i="1"/>
  <c r="AJ23" i="1" s="1"/>
  <c r="AE23" i="1"/>
  <c r="AF23" i="1"/>
  <c r="AH24" i="1"/>
  <c r="AJ24" i="1" s="1"/>
  <c r="AE24" i="1"/>
  <c r="AF24" i="1"/>
  <c r="AE22" i="1"/>
  <c r="AH22" i="1"/>
  <c r="AJ22" i="1" s="1"/>
  <c r="AF22" i="1"/>
  <c r="AH21" i="1"/>
  <c r="AJ21" i="1" s="1"/>
  <c r="AE21" i="1"/>
  <c r="AF21" i="1"/>
  <c r="C11" i="1"/>
  <c r="D11" i="1"/>
  <c r="C12" i="1"/>
  <c r="AH242" i="1" l="1"/>
  <c r="AJ242" i="1" s="1"/>
  <c r="AF166" i="1"/>
  <c r="AF217" i="1"/>
  <c r="AE203" i="1"/>
  <c r="AF248" i="1"/>
  <c r="AE185" i="1"/>
  <c r="AH230" i="1"/>
  <c r="AJ230" i="1" s="1"/>
  <c r="AF201" i="1"/>
  <c r="AF185" i="1"/>
  <c r="AH37" i="1"/>
  <c r="AJ37" i="1" s="1"/>
  <c r="AF37" i="1"/>
  <c r="AE37" i="1"/>
  <c r="AH146" i="1"/>
  <c r="AJ146" i="1" s="1"/>
  <c r="AF146" i="1"/>
  <c r="AE146" i="1"/>
  <c r="AH143" i="1"/>
  <c r="AJ143" i="1" s="1"/>
  <c r="AE143" i="1"/>
  <c r="AF143" i="1"/>
  <c r="AF66" i="1"/>
  <c r="AH66" i="1"/>
  <c r="AJ66" i="1" s="1"/>
  <c r="AE66" i="1"/>
  <c r="AH69" i="1"/>
  <c r="AJ69" i="1" s="1"/>
  <c r="AE69" i="1"/>
  <c r="AF69" i="1"/>
  <c r="AH109" i="1"/>
  <c r="AJ109" i="1" s="1"/>
  <c r="AF109" i="1"/>
  <c r="AE109" i="1"/>
  <c r="AF73" i="1"/>
  <c r="AH73" i="1"/>
  <c r="AJ73" i="1" s="1"/>
  <c r="AE73" i="1"/>
  <c r="AF74" i="1"/>
  <c r="AE74" i="1"/>
  <c r="AH74" i="1"/>
  <c r="AJ74" i="1" s="1"/>
  <c r="AH95" i="1"/>
  <c r="AJ95" i="1" s="1"/>
  <c r="AF95" i="1"/>
  <c r="AE95" i="1"/>
  <c r="AH65" i="1"/>
  <c r="AJ65" i="1" s="1"/>
  <c r="AE65" i="1"/>
  <c r="AF65" i="1"/>
  <c r="AH120" i="1"/>
  <c r="AJ120" i="1" s="1"/>
  <c r="AF120" i="1"/>
  <c r="AE120" i="1"/>
  <c r="AH300" i="1"/>
  <c r="AJ300" i="1" s="1"/>
  <c r="AE300" i="1"/>
  <c r="AF300" i="1"/>
  <c r="AH257" i="1"/>
  <c r="AJ257" i="1" s="1"/>
  <c r="AF257" i="1"/>
  <c r="AE257" i="1"/>
  <c r="AF148" i="1"/>
  <c r="AE148" i="1"/>
  <c r="AH148" i="1"/>
  <c r="AJ148" i="1" s="1"/>
  <c r="AH142" i="1"/>
  <c r="AJ142" i="1" s="1"/>
  <c r="AF142" i="1"/>
  <c r="AE142" i="1"/>
  <c r="AE145" i="1"/>
  <c r="AF145" i="1"/>
  <c r="AH145" i="1"/>
  <c r="AJ145" i="1" s="1"/>
  <c r="AH88" i="1"/>
  <c r="AJ88" i="1" s="1"/>
  <c r="AE88" i="1"/>
  <c r="AF88" i="1"/>
  <c r="AF78" i="1"/>
  <c r="AH78" i="1"/>
  <c r="AJ78" i="1" s="1"/>
  <c r="AE78" i="1"/>
  <c r="AH71" i="1"/>
  <c r="AJ71" i="1" s="1"/>
  <c r="AE71" i="1"/>
  <c r="AF71" i="1"/>
  <c r="AF115" i="1"/>
  <c r="AE115" i="1"/>
  <c r="AH115" i="1"/>
  <c r="AJ115" i="1" s="1"/>
  <c r="AE70" i="1"/>
  <c r="AH70" i="1"/>
  <c r="AJ70" i="1" s="1"/>
  <c r="AF70" i="1"/>
  <c r="AF106" i="1"/>
  <c r="AH106" i="1"/>
  <c r="AJ106" i="1" s="1"/>
  <c r="AE106" i="1"/>
  <c r="AE93" i="1"/>
  <c r="AF93" i="1"/>
  <c r="AH93" i="1"/>
  <c r="AJ93" i="1" s="1"/>
  <c r="AH86" i="1"/>
  <c r="AJ86" i="1" s="1"/>
  <c r="AE86" i="1"/>
  <c r="AF86" i="1"/>
  <c r="AH231" i="1"/>
  <c r="AJ231" i="1" s="1"/>
  <c r="AE231" i="1"/>
  <c r="AF231" i="1"/>
  <c r="AE221" i="1"/>
  <c r="AH221" i="1"/>
  <c r="AJ221" i="1" s="1"/>
  <c r="AF221" i="1"/>
  <c r="AE177" i="1"/>
  <c r="AH177" i="1"/>
  <c r="AJ177" i="1" s="1"/>
  <c r="AF177" i="1"/>
  <c r="AH211" i="1"/>
  <c r="AJ211" i="1" s="1"/>
  <c r="AE211" i="1"/>
  <c r="AF211" i="1"/>
  <c r="AE176" i="1"/>
  <c r="AF176" i="1"/>
  <c r="AH176" i="1"/>
  <c r="AJ176" i="1" s="1"/>
  <c r="AH273" i="1"/>
  <c r="AJ273" i="1" s="1"/>
  <c r="AE273" i="1"/>
  <c r="AF273" i="1"/>
  <c r="AH280" i="1"/>
  <c r="AJ280" i="1" s="1"/>
  <c r="AE280" i="1"/>
  <c r="AF280" i="1"/>
  <c r="AH261" i="1"/>
  <c r="AJ261" i="1" s="1"/>
  <c r="AF261" i="1"/>
  <c r="AE261" i="1"/>
  <c r="AH265" i="1"/>
  <c r="AJ265" i="1" s="1"/>
  <c r="AE265" i="1"/>
  <c r="AF265" i="1"/>
  <c r="AF256" i="1"/>
  <c r="AH256" i="1"/>
  <c r="AJ256" i="1" s="1"/>
  <c r="AE256" i="1"/>
  <c r="AH285" i="1"/>
  <c r="AJ285" i="1" s="1"/>
  <c r="AF285" i="1"/>
  <c r="AE285" i="1"/>
  <c r="AH269" i="1"/>
  <c r="AJ269" i="1" s="1"/>
  <c r="AE269" i="1"/>
  <c r="AF269" i="1"/>
  <c r="AH303" i="1"/>
  <c r="AJ303" i="1" s="1"/>
  <c r="AE303" i="1"/>
  <c r="AF303" i="1"/>
  <c r="AH247" i="1"/>
  <c r="AJ247" i="1" s="1"/>
  <c r="AE247" i="1"/>
  <c r="AF247" i="1"/>
  <c r="AE255" i="1"/>
  <c r="AH255" i="1"/>
  <c r="AJ255" i="1" s="1"/>
  <c r="AF255" i="1"/>
  <c r="AF293" i="1"/>
  <c r="AE293" i="1"/>
  <c r="AH293" i="1"/>
  <c r="AJ293" i="1" s="1"/>
  <c r="AH204" i="1"/>
  <c r="AJ204" i="1" s="1"/>
  <c r="AF204" i="1"/>
  <c r="AE204" i="1"/>
  <c r="AE195" i="1"/>
  <c r="AH195" i="1"/>
  <c r="AJ195" i="1" s="1"/>
  <c r="AF195" i="1"/>
  <c r="AE206" i="1"/>
  <c r="AF206" i="1"/>
  <c r="AH206" i="1"/>
  <c r="AJ206" i="1" s="1"/>
  <c r="AF258" i="1"/>
  <c r="AH258" i="1"/>
  <c r="AJ258" i="1" s="1"/>
  <c r="AE258" i="1"/>
  <c r="AF301" i="1"/>
  <c r="AH301" i="1"/>
  <c r="AJ301" i="1" s="1"/>
  <c r="AE301" i="1"/>
  <c r="AF276" i="1"/>
  <c r="AE276" i="1"/>
  <c r="AH276" i="1"/>
  <c r="AJ276" i="1" s="1"/>
  <c r="AH299" i="1"/>
  <c r="AJ299" i="1" s="1"/>
  <c r="AF299" i="1"/>
  <c r="AE299" i="1"/>
  <c r="AH278" i="1"/>
  <c r="AJ278" i="1" s="1"/>
  <c r="AF278" i="1"/>
  <c r="AE278" i="1"/>
  <c r="AF308" i="1"/>
  <c r="AE308" i="1"/>
  <c r="AH308" i="1"/>
  <c r="AJ308" i="1" s="1"/>
  <c r="AH272" i="1"/>
  <c r="AJ272" i="1" s="1"/>
  <c r="AE272" i="1"/>
  <c r="AF272" i="1"/>
  <c r="AH214" i="1"/>
  <c r="AJ214" i="1" s="1"/>
  <c r="AE214" i="1"/>
  <c r="AF214" i="1"/>
  <c r="AH237" i="1"/>
  <c r="AJ237" i="1" s="1"/>
  <c r="AE237" i="1"/>
  <c r="AF237" i="1"/>
  <c r="AH281" i="1"/>
  <c r="AJ281" i="1" s="1"/>
  <c r="AF281" i="1"/>
  <c r="AE281" i="1"/>
  <c r="AH277" i="1"/>
  <c r="AJ277" i="1" s="1"/>
  <c r="AE277" i="1"/>
  <c r="AF277" i="1"/>
  <c r="AH282" i="1"/>
  <c r="AJ282" i="1" s="1"/>
  <c r="AF282" i="1"/>
  <c r="AE282" i="1"/>
  <c r="AH153" i="1"/>
  <c r="AJ153" i="1" s="1"/>
  <c r="AE153" i="1"/>
  <c r="AF153" i="1"/>
  <c r="AH138" i="1"/>
  <c r="AJ138" i="1" s="1"/>
  <c r="AE138" i="1"/>
  <c r="AF138" i="1"/>
  <c r="AE137" i="1"/>
  <c r="AH137" i="1"/>
  <c r="AJ137" i="1" s="1"/>
  <c r="AF137" i="1"/>
  <c r="AH92" i="1"/>
  <c r="AJ92" i="1" s="1"/>
  <c r="AE92" i="1"/>
  <c r="AF92" i="1"/>
  <c r="AH103" i="1"/>
  <c r="AJ103" i="1" s="1"/>
  <c r="AE103" i="1"/>
  <c r="AF103" i="1"/>
  <c r="AF110" i="1"/>
  <c r="AH110" i="1"/>
  <c r="AJ110" i="1" s="1"/>
  <c r="AE110" i="1"/>
  <c r="AH119" i="1"/>
  <c r="AJ119" i="1" s="1"/>
  <c r="AF119" i="1"/>
  <c r="AE119" i="1"/>
  <c r="AF76" i="1"/>
  <c r="AE76" i="1"/>
  <c r="AH76" i="1"/>
  <c r="AJ76" i="1" s="1"/>
  <c r="AF113" i="1"/>
  <c r="AH113" i="1"/>
  <c r="AJ113" i="1" s="1"/>
  <c r="AE113" i="1"/>
  <c r="AE79" i="1"/>
  <c r="AF79" i="1"/>
  <c r="AH79" i="1"/>
  <c r="AJ79" i="1" s="1"/>
  <c r="AH123" i="1"/>
  <c r="AJ123" i="1" s="1"/>
  <c r="AE123" i="1"/>
  <c r="AF123" i="1"/>
  <c r="AF198" i="1"/>
  <c r="AH198" i="1"/>
  <c r="AJ198" i="1" s="1"/>
  <c r="AE198" i="1"/>
  <c r="AH238" i="1"/>
  <c r="AJ238" i="1" s="1"/>
  <c r="AE238" i="1"/>
  <c r="AF238" i="1"/>
  <c r="AE160" i="1"/>
  <c r="AF160" i="1"/>
  <c r="AH160" i="1"/>
  <c r="AJ160" i="1" s="1"/>
  <c r="AH215" i="1"/>
  <c r="AJ215" i="1" s="1"/>
  <c r="AF215" i="1"/>
  <c r="AE215" i="1"/>
  <c r="AE182" i="1"/>
  <c r="AF182" i="1"/>
  <c r="AH182" i="1"/>
  <c r="AJ182" i="1" s="1"/>
  <c r="AH254" i="1"/>
  <c r="AJ254" i="1" s="1"/>
  <c r="AE254" i="1"/>
  <c r="AF254" i="1"/>
  <c r="AF133" i="1"/>
  <c r="AH133" i="1"/>
  <c r="AJ133" i="1" s="1"/>
  <c r="AE133" i="1"/>
  <c r="AH253" i="1"/>
  <c r="AJ253" i="1" s="1"/>
  <c r="AF253" i="1"/>
  <c r="AE253" i="1"/>
  <c r="AH287" i="1"/>
  <c r="AJ287" i="1" s="1"/>
  <c r="AF287" i="1"/>
  <c r="AE287" i="1"/>
  <c r="AE288" i="1"/>
  <c r="AH288" i="1"/>
  <c r="AJ288" i="1" s="1"/>
  <c r="AF288" i="1"/>
  <c r="AH279" i="1"/>
  <c r="AJ279" i="1" s="1"/>
  <c r="AE279" i="1"/>
  <c r="AF279" i="1"/>
  <c r="AH152" i="1"/>
  <c r="AJ152" i="1" s="1"/>
  <c r="AE152" i="1"/>
  <c r="AF152" i="1"/>
  <c r="AH140" i="1"/>
  <c r="AJ140" i="1" s="1"/>
  <c r="AF140" i="1"/>
  <c r="AE140" i="1"/>
  <c r="AH141" i="1"/>
  <c r="AJ141" i="1" s="1"/>
  <c r="AE141" i="1"/>
  <c r="AF141" i="1"/>
  <c r="AH99" i="1"/>
  <c r="AJ99" i="1" s="1"/>
  <c r="AF99" i="1"/>
  <c r="AE99" i="1"/>
  <c r="AH104" i="1"/>
  <c r="AJ104" i="1" s="1"/>
  <c r="AE104" i="1"/>
  <c r="AF104" i="1"/>
  <c r="AF83" i="1"/>
  <c r="AH83" i="1"/>
  <c r="AJ83" i="1" s="1"/>
  <c r="AE83" i="1"/>
  <c r="AH68" i="1"/>
  <c r="AJ68" i="1" s="1"/>
  <c r="AE68" i="1"/>
  <c r="AF68" i="1"/>
  <c r="AH75" i="1"/>
  <c r="AJ75" i="1" s="1"/>
  <c r="AE75" i="1"/>
  <c r="AF75" i="1"/>
  <c r="AH89" i="1"/>
  <c r="AJ89" i="1" s="1"/>
  <c r="AF89" i="1"/>
  <c r="AE89" i="1"/>
  <c r="AH101" i="1"/>
  <c r="AJ101" i="1" s="1"/>
  <c r="AE101" i="1"/>
  <c r="AF101" i="1"/>
  <c r="AE102" i="1"/>
  <c r="AF102" i="1"/>
  <c r="AH102" i="1"/>
  <c r="AJ102" i="1" s="1"/>
  <c r="AH193" i="1"/>
  <c r="AJ193" i="1" s="1"/>
  <c r="AE193" i="1"/>
  <c r="AF193" i="1"/>
  <c r="AE243" i="1"/>
  <c r="AH243" i="1"/>
  <c r="AJ243" i="1" s="1"/>
  <c r="AF243" i="1"/>
  <c r="AE168" i="1"/>
  <c r="AF168" i="1"/>
  <c r="AH168" i="1"/>
  <c r="AJ168" i="1" s="1"/>
  <c r="AH134" i="1"/>
  <c r="AJ134" i="1" s="1"/>
  <c r="AF134" i="1"/>
  <c r="AE134" i="1"/>
  <c r="AF240" i="1"/>
  <c r="AH240" i="1"/>
  <c r="AJ240" i="1" s="1"/>
  <c r="AE240" i="1"/>
  <c r="AH157" i="1"/>
  <c r="AJ157" i="1" s="1"/>
  <c r="AF157" i="1"/>
  <c r="AE157" i="1"/>
  <c r="AH292" i="1"/>
  <c r="AJ292" i="1" s="1"/>
  <c r="AE292" i="1"/>
  <c r="AF292" i="1"/>
  <c r="AF271" i="1"/>
  <c r="AE271" i="1"/>
  <c r="AH271" i="1"/>
  <c r="AJ271" i="1" s="1"/>
  <c r="AE289" i="1"/>
  <c r="AF289" i="1"/>
  <c r="AH289" i="1"/>
  <c r="AJ289" i="1" s="1"/>
  <c r="AH144" i="1"/>
  <c r="AJ144" i="1" s="1"/>
  <c r="AF144" i="1"/>
  <c r="AE144" i="1"/>
  <c r="AH136" i="1"/>
  <c r="AJ136" i="1" s="1"/>
  <c r="AE136" i="1"/>
  <c r="AF136" i="1"/>
  <c r="AH139" i="1"/>
  <c r="AJ139" i="1" s="1"/>
  <c r="AE139" i="1"/>
  <c r="AF139" i="1"/>
  <c r="AH67" i="1"/>
  <c r="AJ67" i="1" s="1"/>
  <c r="AE67" i="1"/>
  <c r="AF67" i="1"/>
  <c r="AH108" i="1"/>
  <c r="AJ108" i="1" s="1"/>
  <c r="AE108" i="1"/>
  <c r="AF108" i="1"/>
  <c r="AH91" i="1"/>
  <c r="AJ91" i="1" s="1"/>
  <c r="AE91" i="1"/>
  <c r="AF91" i="1"/>
  <c r="AH122" i="1"/>
  <c r="AJ122" i="1" s="1"/>
  <c r="AF122" i="1"/>
  <c r="AE122" i="1"/>
  <c r="AF125" i="1"/>
  <c r="AH125" i="1"/>
  <c r="AJ125" i="1" s="1"/>
  <c r="AE125" i="1"/>
  <c r="AH81" i="1"/>
  <c r="AJ81" i="1" s="1"/>
  <c r="AE81" i="1"/>
  <c r="AF81" i="1"/>
  <c r="AH126" i="1"/>
  <c r="AJ126" i="1" s="1"/>
  <c r="AF126" i="1"/>
  <c r="AE126" i="1"/>
  <c r="AF85" i="1"/>
  <c r="AE85" i="1"/>
  <c r="AH85" i="1"/>
  <c r="AJ85" i="1" s="1"/>
  <c r="AH234" i="1"/>
  <c r="AJ234" i="1" s="1"/>
  <c r="AE234" i="1"/>
  <c r="AF234" i="1"/>
  <c r="AE296" i="1"/>
  <c r="AF296" i="1"/>
  <c r="AH296" i="1"/>
  <c r="AJ296" i="1" s="1"/>
  <c r="AF249" i="1"/>
  <c r="AE249" i="1"/>
  <c r="AH249" i="1"/>
  <c r="AJ249" i="1" s="1"/>
  <c r="AE251" i="1"/>
  <c r="AH251" i="1"/>
  <c r="AJ251" i="1" s="1"/>
  <c r="AF251" i="1"/>
  <c r="AE290" i="1"/>
  <c r="AF290" i="1"/>
  <c r="AH290" i="1"/>
  <c r="AJ290" i="1" s="1"/>
  <c r="AH151" i="1"/>
  <c r="AJ151" i="1" s="1"/>
  <c r="AF151" i="1"/>
  <c r="AE151" i="1"/>
  <c r="AE149" i="1"/>
  <c r="AF149" i="1"/>
  <c r="AH149" i="1"/>
  <c r="AJ149" i="1" s="1"/>
  <c r="AF147" i="1"/>
  <c r="AE147" i="1"/>
  <c r="AH147" i="1"/>
  <c r="AJ147" i="1" s="1"/>
  <c r="AF127" i="1"/>
  <c r="AH127" i="1"/>
  <c r="AJ127" i="1" s="1"/>
  <c r="AE127" i="1"/>
  <c r="AH98" i="1"/>
  <c r="AJ98" i="1" s="1"/>
  <c r="AE98" i="1"/>
  <c r="AF98" i="1"/>
  <c r="AH107" i="1"/>
  <c r="AJ107" i="1" s="1"/>
  <c r="AF107" i="1"/>
  <c r="AE107" i="1"/>
  <c r="AF77" i="1"/>
  <c r="AE77" i="1"/>
  <c r="AH77" i="1"/>
  <c r="AJ77" i="1" s="1"/>
  <c r="AE132" i="1"/>
  <c r="AH132" i="1"/>
  <c r="AJ132" i="1" s="1"/>
  <c r="AF132" i="1"/>
  <c r="AE97" i="1"/>
  <c r="AF97" i="1"/>
  <c r="AH97" i="1"/>
  <c r="AJ97" i="1" s="1"/>
  <c r="AH111" i="1"/>
  <c r="AJ111" i="1" s="1"/>
  <c r="AF111" i="1"/>
  <c r="AE111" i="1"/>
  <c r="AE96" i="1"/>
  <c r="AH96" i="1"/>
  <c r="AJ96" i="1" s="1"/>
  <c r="AF96" i="1"/>
  <c r="AF226" i="1"/>
  <c r="AH226" i="1"/>
  <c r="AJ226" i="1" s="1"/>
  <c r="AE226" i="1"/>
  <c r="AH190" i="1"/>
  <c r="AJ190" i="1" s="1"/>
  <c r="AE190" i="1"/>
  <c r="AF190" i="1"/>
  <c r="AE233" i="1"/>
  <c r="AH233" i="1"/>
  <c r="AJ233" i="1" s="1"/>
  <c r="AF233" i="1"/>
  <c r="AE309" i="1"/>
  <c r="AH309" i="1"/>
  <c r="AJ309" i="1" s="1"/>
  <c r="AF309" i="1"/>
  <c r="AF297" i="1"/>
  <c r="AH297" i="1"/>
  <c r="AJ297" i="1" s="1"/>
  <c r="AE297" i="1"/>
  <c r="AF268" i="1"/>
  <c r="AH268" i="1"/>
  <c r="AJ268" i="1" s="1"/>
  <c r="AE268" i="1"/>
  <c r="AF275" i="1"/>
  <c r="AE275" i="1"/>
  <c r="AH275" i="1"/>
  <c r="AJ275" i="1" s="1"/>
  <c r="AF267" i="1"/>
  <c r="AE267" i="1"/>
  <c r="AH267" i="1"/>
  <c r="AJ267" i="1" s="1"/>
  <c r="AH304" i="1"/>
  <c r="AJ304" i="1" s="1"/>
  <c r="AF304" i="1"/>
  <c r="AE304" i="1"/>
  <c r="AH298" i="1"/>
  <c r="AJ298" i="1" s="1"/>
  <c r="AE298" i="1"/>
  <c r="AF298" i="1"/>
  <c r="AH178" i="1"/>
  <c r="AJ178" i="1" s="1"/>
  <c r="AE178" i="1"/>
  <c r="AF178" i="1"/>
  <c r="AH239" i="1"/>
  <c r="AJ239" i="1" s="1"/>
  <c r="AE239" i="1"/>
  <c r="AF239" i="1"/>
  <c r="AH173" i="1"/>
  <c r="AJ173" i="1" s="1"/>
  <c r="AE173" i="1"/>
  <c r="AF173" i="1"/>
  <c r="AF305" i="1"/>
  <c r="AH305" i="1"/>
  <c r="AJ305" i="1" s="1"/>
  <c r="AE305" i="1"/>
  <c r="AH306" i="1"/>
  <c r="AJ306" i="1" s="1"/>
  <c r="AE306" i="1"/>
  <c r="AF306" i="1"/>
  <c r="AH183" i="1"/>
  <c r="AJ183" i="1" s="1"/>
  <c r="AE183" i="1"/>
  <c r="AF183" i="1"/>
  <c r="AF165" i="1"/>
  <c r="AE165" i="1"/>
  <c r="AH165" i="1"/>
  <c r="AJ165" i="1" s="1"/>
  <c r="AF228" i="1"/>
  <c r="AH228" i="1"/>
  <c r="AJ228" i="1" s="1"/>
  <c r="AE228" i="1"/>
  <c r="AH167" i="1"/>
  <c r="AJ167" i="1" s="1"/>
  <c r="AE167" i="1"/>
  <c r="AF167" i="1"/>
  <c r="AH236" i="1"/>
  <c r="AJ236" i="1" s="1"/>
  <c r="AE236" i="1"/>
  <c r="AF236" i="1"/>
  <c r="AH310" i="1"/>
  <c r="AJ310" i="1" s="1"/>
  <c r="AF310" i="1"/>
  <c r="AE310" i="1"/>
  <c r="AH274" i="1"/>
  <c r="AJ274" i="1" s="1"/>
  <c r="AE274" i="1"/>
  <c r="AF274" i="1"/>
  <c r="AH286" i="1"/>
  <c r="AJ286" i="1" s="1"/>
  <c r="AE286" i="1"/>
  <c r="AF286" i="1"/>
  <c r="AH260" i="1"/>
  <c r="AJ260" i="1" s="1"/>
  <c r="AE260" i="1"/>
  <c r="AF260" i="1"/>
  <c r="AF266" i="1"/>
  <c r="AH266" i="1"/>
  <c r="AJ266" i="1" s="1"/>
  <c r="AE266" i="1"/>
  <c r="AH263" i="1"/>
  <c r="AJ263" i="1" s="1"/>
  <c r="AF263" i="1"/>
  <c r="AE263" i="1"/>
  <c r="AH311" i="1"/>
  <c r="AJ311" i="1" s="1"/>
  <c r="AF311" i="1"/>
  <c r="AE311" i="1"/>
  <c r="AE207" i="1"/>
  <c r="AH207" i="1"/>
  <c r="AJ207" i="1" s="1"/>
  <c r="AF207" i="1"/>
  <c r="AE291" i="1"/>
  <c r="AH291" i="1"/>
  <c r="AJ291" i="1" s="1"/>
  <c r="AF291" i="1"/>
  <c r="AF284" i="1"/>
  <c r="AE284" i="1"/>
  <c r="AH284" i="1"/>
  <c r="AJ284" i="1" s="1"/>
  <c r="AF312" i="1"/>
  <c r="AE312" i="1"/>
  <c r="AH312" i="1"/>
  <c r="AJ312" i="1" s="1"/>
  <c r="AH270" i="1"/>
  <c r="AJ270" i="1" s="1"/>
  <c r="AF270" i="1"/>
  <c r="AE270" i="1"/>
  <c r="AF155" i="1"/>
  <c r="AH155" i="1"/>
  <c r="AJ155" i="1" s="1"/>
  <c r="AE155" i="1"/>
  <c r="AH135" i="1"/>
  <c r="AJ135" i="1" s="1"/>
  <c r="AF135" i="1"/>
  <c r="AE135" i="1"/>
  <c r="AH154" i="1"/>
  <c r="AJ154" i="1" s="1"/>
  <c r="AF154" i="1"/>
  <c r="AE154" i="1"/>
  <c r="AF84" i="1"/>
  <c r="AE84" i="1"/>
  <c r="AH84" i="1"/>
  <c r="AJ84" i="1" s="1"/>
  <c r="AF124" i="1"/>
  <c r="AE124" i="1"/>
  <c r="AH124" i="1"/>
  <c r="AJ124" i="1" s="1"/>
  <c r="AE72" i="1"/>
  <c r="AF72" i="1"/>
  <c r="AH72" i="1"/>
  <c r="AJ72" i="1" s="1"/>
  <c r="AE80" i="1"/>
  <c r="AH80" i="1"/>
  <c r="AJ80" i="1" s="1"/>
  <c r="AF80" i="1"/>
  <c r="AE129" i="1"/>
  <c r="AH129" i="1"/>
  <c r="AJ129" i="1" s="1"/>
  <c r="AF129" i="1"/>
  <c r="AH82" i="1"/>
  <c r="AJ82" i="1" s="1"/>
  <c r="AE82" i="1"/>
  <c r="AF82" i="1"/>
  <c r="AH87" i="1"/>
  <c r="AJ87" i="1" s="1"/>
  <c r="AF87" i="1"/>
  <c r="AE87" i="1"/>
  <c r="AE117" i="1"/>
  <c r="AF117" i="1"/>
  <c r="AH117" i="1"/>
  <c r="AJ117" i="1" s="1"/>
  <c r="AE94" i="1"/>
  <c r="AF94" i="1"/>
  <c r="AH94" i="1"/>
  <c r="AJ94" i="1" s="1"/>
  <c r="AH197" i="1"/>
  <c r="AJ197" i="1" s="1"/>
  <c r="AE197" i="1"/>
  <c r="AF197" i="1"/>
  <c r="AE205" i="1"/>
  <c r="AH205" i="1"/>
  <c r="AJ205" i="1" s="1"/>
  <c r="AF205" i="1"/>
  <c r="AH295" i="1"/>
  <c r="AJ295" i="1" s="1"/>
  <c r="AF295" i="1"/>
  <c r="AE295" i="1"/>
  <c r="AF100" i="1"/>
  <c r="AE100" i="1"/>
  <c r="AH100" i="1"/>
  <c r="AJ100" i="1" s="1"/>
  <c r="AF227" i="1"/>
  <c r="AE227" i="1"/>
  <c r="AH227" i="1"/>
  <c r="AJ227" i="1" s="1"/>
  <c r="AH220" i="1"/>
  <c r="AJ220" i="1" s="1"/>
  <c r="AE220" i="1"/>
  <c r="AF220" i="1"/>
  <c r="AH169" i="1"/>
  <c r="AJ169" i="1" s="1"/>
  <c r="AE169" i="1"/>
  <c r="AF169" i="1"/>
  <c r="AH179" i="1"/>
  <c r="AJ179" i="1" s="1"/>
  <c r="AE179" i="1"/>
  <c r="AF179" i="1"/>
  <c r="AH172" i="1"/>
  <c r="AJ172" i="1" s="1"/>
  <c r="AE172" i="1"/>
  <c r="AF172" i="1"/>
  <c r="AE283" i="1"/>
  <c r="AH283" i="1"/>
  <c r="AJ283" i="1" s="1"/>
  <c r="AF283" i="1"/>
  <c r="AE259" i="1"/>
  <c r="AF259" i="1"/>
  <c r="AH259" i="1"/>
  <c r="AJ259" i="1" s="1"/>
  <c r="AH264" i="1"/>
  <c r="AJ264" i="1" s="1"/>
  <c r="AE264" i="1"/>
  <c r="AF264" i="1"/>
  <c r="AH156" i="1"/>
  <c r="AJ156" i="1" s="1"/>
  <c r="AF156" i="1"/>
  <c r="AE156" i="1"/>
  <c r="AH150" i="1"/>
  <c r="AJ150" i="1" s="1"/>
  <c r="AE150" i="1"/>
  <c r="AF150" i="1"/>
  <c r="AH116" i="1"/>
  <c r="AJ116" i="1" s="1"/>
  <c r="AE116" i="1"/>
  <c r="AF116" i="1"/>
  <c r="AH121" i="1"/>
  <c r="AJ121" i="1" s="1"/>
  <c r="AF121" i="1"/>
  <c r="AE121" i="1"/>
  <c r="AF90" i="1"/>
  <c r="AE90" i="1"/>
  <c r="AH90" i="1"/>
  <c r="AJ90" i="1" s="1"/>
  <c r="AE112" i="1"/>
  <c r="AH112" i="1"/>
  <c r="AJ112" i="1" s="1"/>
  <c r="AF112" i="1"/>
  <c r="AH114" i="1"/>
  <c r="AJ114" i="1" s="1"/>
  <c r="AE114" i="1"/>
  <c r="AF114" i="1"/>
  <c r="AF105" i="1"/>
  <c r="AH105" i="1"/>
  <c r="AJ105" i="1" s="1"/>
  <c r="AE105" i="1"/>
  <c r="AH118" i="1"/>
  <c r="AJ118" i="1" s="1"/>
  <c r="AF118" i="1"/>
  <c r="AE118" i="1"/>
  <c r="AH130" i="1"/>
  <c r="AJ130" i="1" s="1"/>
  <c r="AF130" i="1"/>
  <c r="AE130" i="1"/>
  <c r="AE128" i="1"/>
  <c r="AH128" i="1"/>
  <c r="AJ128" i="1" s="1"/>
  <c r="AF128" i="1"/>
  <c r="AH202" i="1"/>
  <c r="AJ202" i="1" s="1"/>
  <c r="AE202" i="1"/>
  <c r="AF202" i="1"/>
  <c r="AH159" i="1"/>
  <c r="AJ159" i="1" s="1"/>
  <c r="AF159" i="1"/>
  <c r="AE159" i="1"/>
  <c r="AF246" i="1"/>
  <c r="AH246" i="1"/>
  <c r="AJ246" i="1" s="1"/>
  <c r="AE246" i="1"/>
  <c r="AH216" i="1"/>
  <c r="AJ216" i="1" s="1"/>
  <c r="AE216" i="1"/>
  <c r="AF216" i="1"/>
  <c r="AH262" i="1"/>
  <c r="AJ262" i="1" s="1"/>
  <c r="AE262" i="1"/>
  <c r="AF262" i="1"/>
  <c r="AH131" i="1"/>
  <c r="AJ131" i="1" s="1"/>
  <c r="AE131" i="1"/>
  <c r="AF131" i="1"/>
  <c r="AH294" i="1"/>
  <c r="AJ294" i="1" s="1"/>
  <c r="AE294" i="1"/>
  <c r="AF294" i="1"/>
  <c r="AH307" i="1"/>
  <c r="AJ307" i="1" s="1"/>
  <c r="AF307" i="1"/>
  <c r="AE307" i="1"/>
  <c r="AH302" i="1"/>
  <c r="AJ302" i="1" s="1"/>
  <c r="AF302" i="1"/>
  <c r="AE302" i="1"/>
  <c r="AH32" i="1"/>
  <c r="AJ32" i="1" s="1"/>
  <c r="AE32" i="1"/>
  <c r="AF32" i="1"/>
  <c r="AH35" i="1"/>
  <c r="AJ35" i="1" s="1"/>
  <c r="AF35" i="1"/>
  <c r="AE35" i="1"/>
  <c r="AH33" i="1"/>
  <c r="AJ33" i="1" s="1"/>
  <c r="AF33" i="1"/>
  <c r="AE33" i="1"/>
  <c r="AH34" i="1"/>
  <c r="AJ34" i="1" s="1"/>
  <c r="AF34" i="1"/>
  <c r="AE34" i="1"/>
  <c r="W485" i="1"/>
  <c r="Y485" i="1"/>
  <c r="X485" i="1"/>
  <c r="Z485" i="1"/>
  <c r="AH36" i="1"/>
  <c r="AJ36" i="1" s="1"/>
  <c r="AF36" i="1"/>
  <c r="AE36" i="1"/>
  <c r="AH29" i="1"/>
  <c r="AJ29" i="1" s="1"/>
  <c r="AE29" i="1"/>
  <c r="AF29" i="1"/>
  <c r="AH28" i="1"/>
  <c r="AJ28" i="1" s="1"/>
  <c r="AE28" i="1"/>
  <c r="AF28" i="1"/>
  <c r="AF30" i="1"/>
  <c r="AH30" i="1"/>
  <c r="AJ30" i="1" s="1"/>
  <c r="AE30" i="1"/>
  <c r="AE26" i="1"/>
  <c r="AH26" i="1"/>
  <c r="AJ26" i="1" s="1"/>
  <c r="AF26" i="1"/>
  <c r="AE25" i="1"/>
  <c r="AH25" i="1"/>
  <c r="AJ25" i="1" s="1"/>
  <c r="AF25" i="1"/>
  <c r="AH27" i="1"/>
  <c r="AJ27" i="1" s="1"/>
  <c r="AF27" i="1"/>
  <c r="AE27" i="1"/>
  <c r="AE314" i="1" l="1"/>
  <c r="AF315" i="1"/>
  <c r="AF314" i="1"/>
  <c r="AE315" i="1"/>
  <c r="AA485" i="1"/>
  <c r="AI485" i="1" s="1"/>
  <c r="AB485" i="1"/>
  <c r="AC485" i="1" l="1"/>
  <c r="AF485" i="1" s="1"/>
  <c r="AD485" i="1"/>
  <c r="AE485" i="1" l="1"/>
  <c r="AH485" i="1"/>
  <c r="AJ48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iexyz31_1" description="Connection to the 'ciexyz31_1' query in the workbook." type="5" refreshedVersion="6" background="1" saveData="1">
    <dbPr connection="Provider=Microsoft.Mashup.OleDb.1;Data Source=$Workbook$;Location=ciexyz31_1;Extended Properties=&quot;&quot;" command="SELECT * FROM [ciexyz31_1]"/>
  </connection>
</connections>
</file>

<file path=xl/sharedStrings.xml><?xml version="1.0" encoding="utf-8"?>
<sst xmlns="http://schemas.openxmlformats.org/spreadsheetml/2006/main" count="117" uniqueCount="93">
  <si>
    <t>Test1</t>
  </si>
  <si>
    <t>Lightjams</t>
  </si>
  <si>
    <t>Byte1</t>
  </si>
  <si>
    <t>Byte2</t>
  </si>
  <si>
    <t>Byte3</t>
  </si>
  <si>
    <t>Byte4</t>
  </si>
  <si>
    <t>Byte5</t>
  </si>
  <si>
    <t>Byte6</t>
  </si>
  <si>
    <t>E131</t>
  </si>
  <si>
    <t>Hue</t>
  </si>
  <si>
    <t>Saturation</t>
  </si>
  <si>
    <t>Lightness</t>
  </si>
  <si>
    <t>HSI-Translated</t>
  </si>
  <si>
    <t>Intensity</t>
  </si>
  <si>
    <t>x</t>
  </si>
  <si>
    <t>y</t>
  </si>
  <si>
    <t>red</t>
  </si>
  <si>
    <t>amber</t>
  </si>
  <si>
    <t>green</t>
  </si>
  <si>
    <t>cyan</t>
  </si>
  <si>
    <t>blue</t>
  </si>
  <si>
    <t>ustar</t>
  </si>
  <si>
    <t>vstar</t>
  </si>
  <si>
    <t>slope</t>
  </si>
  <si>
    <t>Wavelength</t>
  </si>
  <si>
    <t>TriX</t>
  </si>
  <si>
    <t>TriY</t>
  </si>
  <si>
    <t>TriZ</t>
  </si>
  <si>
    <t>trix</t>
  </si>
  <si>
    <t>triy</t>
  </si>
  <si>
    <t>triz</t>
  </si>
  <si>
    <t>cie_x</t>
  </si>
  <si>
    <t>cie_y</t>
  </si>
  <si>
    <t>cie_uprime</t>
  </si>
  <si>
    <t>cie_vprime</t>
  </si>
  <si>
    <t>wl</t>
  </si>
  <si>
    <t>white</t>
  </si>
  <si>
    <t>slope-to-next</t>
  </si>
  <si>
    <t>hue</t>
  </si>
  <si>
    <t>sat</t>
  </si>
  <si>
    <t>int</t>
  </si>
  <si>
    <t>tanh</t>
  </si>
  <si>
    <t>angle(rad)</t>
  </si>
  <si>
    <t>angle(deg)</t>
  </si>
  <si>
    <t>start_angle</t>
  </si>
  <si>
    <t>end_angle</t>
  </si>
  <si>
    <t>startu</t>
  </si>
  <si>
    <t>startv</t>
  </si>
  <si>
    <t>endu</t>
  </si>
  <si>
    <t>endv</t>
  </si>
  <si>
    <t>cie_xyz_x</t>
  </si>
  <si>
    <t>cie_xyz_y</t>
  </si>
  <si>
    <t>cie_xyz_z</t>
  </si>
  <si>
    <t>cie_luv_l</t>
  </si>
  <si>
    <t>cie_luv_u</t>
  </si>
  <si>
    <t>cie_luv_v</t>
  </si>
  <si>
    <t>D65</t>
  </si>
  <si>
    <t>Epsilon</t>
  </si>
  <si>
    <t>Kappa</t>
  </si>
  <si>
    <t>cie_luv_yr</t>
  </si>
  <si>
    <t>cie_lchuv_l</t>
  </si>
  <si>
    <t>cie_lchuv_c</t>
  </si>
  <si>
    <t>cie_lchuv_h</t>
  </si>
  <si>
    <t>CIE 1931 xyY (Y=1)</t>
  </si>
  <si>
    <t>CIE XYZ</t>
  </si>
  <si>
    <t>CIE 1976 LUV</t>
  </si>
  <si>
    <t>CIE 1976 LCHuv</t>
  </si>
  <si>
    <t>u'</t>
  </si>
  <si>
    <t>v'</t>
  </si>
  <si>
    <t>Force Hue</t>
  </si>
  <si>
    <t>Type</t>
  </si>
  <si>
    <t>color</t>
  </si>
  <si>
    <t>LED</t>
  </si>
  <si>
    <t>Scaled</t>
  </si>
  <si>
    <t>Scaled(rad)</t>
  </si>
  <si>
    <t>LCHuv-Translated</t>
  </si>
  <si>
    <t>L</t>
  </si>
  <si>
    <t>C</t>
  </si>
  <si>
    <t>H</t>
  </si>
  <si>
    <t>E131-Decoded-HSL</t>
  </si>
  <si>
    <t>e1</t>
  </si>
  <si>
    <t>e2</t>
  </si>
  <si>
    <t>e1ustar</t>
  </si>
  <si>
    <t>e1vstar</t>
  </si>
  <si>
    <t>e2ustar</t>
  </si>
  <si>
    <t>e2vstar</t>
  </si>
  <si>
    <t>tanH</t>
  </si>
  <si>
    <t>e1power</t>
  </si>
  <si>
    <t>e2power</t>
  </si>
  <si>
    <t>ipower</t>
  </si>
  <si>
    <t>abs(u-e2u)</t>
  </si>
  <si>
    <t>abs(e2u-e1u)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</si>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</sst>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0000000000000_);_(* \(#,##0.000000000000000000\);_(* &quot;-&quot;??_);_(@_)"/>
    <numFmt numFmtId="166" formatCode="_(* #,##0.00000_);_(* \(#,##0.00000\);_(* &quot;-&quot;??_);_(@_)"/>
    <numFmt numFmtId="167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Border="1" applyAlignment="1">
      <alignment horizontal="center"/>
    </xf>
    <xf numFmtId="16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Wavelength" tableColumnId="1"/>
      <queryTableField id="2" name="TriX" tableColumnId="2"/>
      <queryTableField id="3" name="TriY" tableColumnId="3"/>
      <queryTableField id="4" name="TriZ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E996C-FB12-4057-ACED-641B42871356}" name="ciexyz31_1" displayName="ciexyz31_1" ref="A1:D472" tableType="queryTable" totalsRowShown="0">
  <autoFilter ref="A1:D472" xr:uid="{6C0F3D15-220D-4805-B143-B1B50CA44449}"/>
  <tableColumns count="4">
    <tableColumn id="1" xr3:uid="{F03415AA-8F20-45FF-8D9E-C81DD39A47E0}" uniqueName="1" name="Wavelength" queryTableFieldId="1"/>
    <tableColumn id="2" xr3:uid="{2886A1E1-8C9F-457C-82CD-32926BD78278}" uniqueName="2" name="TriX" queryTableFieldId="2"/>
    <tableColumn id="3" xr3:uid="{43910281-68D3-46B1-BCF5-B08E72A76E49}" uniqueName="3" name="TriY" queryTableFieldId="3"/>
    <tableColumn id="4" xr3:uid="{4A37FDE2-AC8D-4754-8BB1-13AF3874DA85}" uniqueName="4" name="TriZ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D901-00A1-4C1C-AA98-052ACB19E7C2}">
  <sheetPr codeName="Sheet1"/>
  <dimension ref="A1:AJ486"/>
  <sheetViews>
    <sheetView tabSelected="1" topLeftCell="T1" workbookViewId="0">
      <pane ySplit="20" topLeftCell="A291" activePane="bottomLeft" state="frozen"/>
      <selection pane="bottomLeft" activeCell="W21" sqref="W21:W312"/>
    </sheetView>
  </sheetViews>
  <sheetFormatPr defaultRowHeight="14.25" x14ac:dyDescent="0.45"/>
  <cols>
    <col min="2" max="2" width="11.73046875" customWidth="1"/>
    <col min="3" max="3" width="11.59765625" customWidth="1"/>
    <col min="10" max="10" width="12" customWidth="1"/>
    <col min="23" max="23" width="12.19921875" bestFit="1" customWidth="1"/>
    <col min="35" max="35" width="11.73046875" customWidth="1"/>
  </cols>
  <sheetData>
    <row r="1" spans="1:15" x14ac:dyDescent="0.45">
      <c r="A1" t="s">
        <v>70</v>
      </c>
      <c r="B1" t="s">
        <v>72</v>
      </c>
      <c r="C1" s="14" t="s">
        <v>35</v>
      </c>
      <c r="D1" s="14" t="s">
        <v>14</v>
      </c>
      <c r="E1" s="14" t="s">
        <v>15</v>
      </c>
      <c r="F1" s="14" t="s">
        <v>67</v>
      </c>
      <c r="G1" s="14" t="s">
        <v>68</v>
      </c>
      <c r="H1" s="14" t="s">
        <v>21</v>
      </c>
      <c r="I1" s="14" t="s">
        <v>22</v>
      </c>
      <c r="J1" s="14" t="s">
        <v>37</v>
      </c>
      <c r="K1" s="14" t="s">
        <v>42</v>
      </c>
      <c r="L1" s="14" t="s">
        <v>43</v>
      </c>
      <c r="M1" s="14" t="s">
        <v>69</v>
      </c>
      <c r="N1" s="14" t="s">
        <v>73</v>
      </c>
      <c r="O1" s="14" t="s">
        <v>74</v>
      </c>
    </row>
    <row r="2" spans="1:15" x14ac:dyDescent="0.45">
      <c r="A2" t="s">
        <v>36</v>
      </c>
      <c r="B2" t="s">
        <v>36</v>
      </c>
      <c r="C2" s="12" t="s">
        <v>56</v>
      </c>
      <c r="D2">
        <f>VLOOKUP($C$2,wavelength_table!$A$5:$R$5,2,FALSE)</f>
        <v>0.31270999999999999</v>
      </c>
      <c r="E2">
        <f>VLOOKUP($C$2,wavelength_table!$A$5:$R$5,3,FALSE)</f>
        <v>0.32901999999999998</v>
      </c>
      <c r="F2">
        <f>VLOOKUP($C$2,wavelength_table!$A$5:$R$5,14,FALSE)</f>
        <v>0.19782944951777845</v>
      </c>
      <c r="G2">
        <f>VLOOKUP($C$2,wavelength_table!$A$5:$R$5,15,FALSE)</f>
        <v>0.4683321682413859</v>
      </c>
      <c r="H2" s="13"/>
      <c r="I2" s="13"/>
      <c r="J2" s="13"/>
      <c r="K2" s="13"/>
      <c r="L2" s="13">
        <v>-999</v>
      </c>
    </row>
    <row r="3" spans="1:15" x14ac:dyDescent="0.45">
      <c r="A3" t="s">
        <v>71</v>
      </c>
      <c r="B3" t="s">
        <v>16</v>
      </c>
      <c r="C3">
        <v>623</v>
      </c>
      <c r="D3">
        <f>VLOOKUP(Sheet1!$C3,wavelength_table!$A10:$O480,2,FALSE)</f>
        <v>0.69720556977869075</v>
      </c>
      <c r="E3">
        <f>VLOOKUP(Sheet1!$C3,wavelength_table!$A10:$O480,3,FALSE)</f>
        <v>0.30267507270396826</v>
      </c>
      <c r="F3">
        <f>VLOOKUP(Sheet1!$C3,wavelength_table!$A10:$O480,14,FALSE)</f>
        <v>0.53245274564513922</v>
      </c>
      <c r="G3">
        <f>VLOOKUP(Sheet1!$C3,wavelength_table!$A10:$O480,15,FALSE)</f>
        <v>0.52009106939454541</v>
      </c>
      <c r="H3">
        <f t="shared" ref="H3:I7" si="0">F3-F$2</f>
        <v>0.33462329612736075</v>
      </c>
      <c r="I3">
        <f t="shared" si="0"/>
        <v>5.1758901153159509E-2</v>
      </c>
      <c r="J3">
        <f t="shared" ref="J3:J7" si="1">(I4-I3)/(H4-H3)</f>
        <v>-0.14929589372675056</v>
      </c>
      <c r="K3">
        <f t="shared" ref="K3:K7" si="2">ATAN2(H3,I3)</f>
        <v>0.1534619530488979</v>
      </c>
      <c r="L3">
        <f>VLOOKUP(Sheet1!$C3,wavelength_table!$A10:$O480,13,FALSE)</f>
        <v>8.7927222255366448</v>
      </c>
      <c r="M3">
        <f>L3</f>
        <v>8.7927222255366448</v>
      </c>
      <c r="N3">
        <f>IF(M3&gt;=0,M3,(L3-L2)/(L4-L2)*(M4-M2))</f>
        <v>8.7927222255366448</v>
      </c>
      <c r="O3">
        <f>RADIANS(N3)</f>
        <v>0.1534619530488979</v>
      </c>
    </row>
    <row r="4" spans="1:15" x14ac:dyDescent="0.45">
      <c r="A4" t="s">
        <v>71</v>
      </c>
      <c r="B4" t="s">
        <v>17</v>
      </c>
      <c r="C4">
        <v>595</v>
      </c>
      <c r="D4">
        <f>VLOOKUP(Sheet1!$C4,wavelength_table!$A11:$O481,2,FALSE)</f>
        <v>0.60293278557571617</v>
      </c>
      <c r="E4">
        <f>VLOOKUP(Sheet1!$C4,wavelength_table!$A11:$O481,3,FALSE)</f>
        <v>0.39649663357297732</v>
      </c>
      <c r="F4">
        <f>VLOOKUP(Sheet1!$C4,wavelength_table!$A11:$O481,14,FALSE)</f>
        <v>0.36808555106590501</v>
      </c>
      <c r="G4">
        <f>VLOOKUP(Sheet1!$C4,wavelength_table!$A11:$O481,15,FALSE)</f>
        <v>0.54463041660861089</v>
      </c>
      <c r="H4">
        <f t="shared" ref="H4:H7" si="3">F4-F$2</f>
        <v>0.17025610154812656</v>
      </c>
      <c r="I4">
        <f t="shared" ref="I4:I7" si="4">G4-G$2</f>
        <v>7.6298248367224986E-2</v>
      </c>
      <c r="J4">
        <f t="shared" si="1"/>
        <v>-0.12105922992920035</v>
      </c>
      <c r="K4">
        <f t="shared" si="2"/>
        <v>0.42130450245483586</v>
      </c>
      <c r="L4">
        <f>VLOOKUP(Sheet1!$C4,wavelength_table!$A11:$O481,13,FALSE)</f>
        <v>24.138969880521127</v>
      </c>
      <c r="M4">
        <f t="shared" ref="M4:M7" si="5">L4</f>
        <v>24.138969880521127</v>
      </c>
      <c r="N4">
        <f>IF(M4&gt;=0,M4,M3+(L4-L3)/(L5-L3)*(M5-M3))</f>
        <v>24.138969880521127</v>
      </c>
      <c r="O4">
        <f t="shared" ref="O4:O8" si="6">RADIANS(N4)</f>
        <v>0.42130450245483592</v>
      </c>
    </row>
    <row r="5" spans="1:15" x14ac:dyDescent="0.45">
      <c r="A5" t="s">
        <v>71</v>
      </c>
      <c r="B5" t="s">
        <v>18</v>
      </c>
      <c r="C5">
        <v>523</v>
      </c>
      <c r="D5">
        <f>VLOOKUP(Sheet1!$C5,wavelength_table!$A12:$O482,2,FALSE)</f>
        <v>9.7939750110556056E-2</v>
      </c>
      <c r="E5">
        <f>VLOOKUP(Sheet1!$C5,wavelength_table!$A12:$O482,3,FALSE)</f>
        <v>0.83159266649874075</v>
      </c>
      <c r="F5">
        <f>VLOOKUP(Sheet1!$C5,wavelength_table!$A12:$O482,14,FALSE)</f>
        <v>3.064631739356663E-2</v>
      </c>
      <c r="G5">
        <f>VLOOKUP(Sheet1!$C5,wavelength_table!$A12:$O482,15,FALSE)</f>
        <v>0.58548055038488367</v>
      </c>
      <c r="H5">
        <f t="shared" si="3"/>
        <v>-0.16718313212421182</v>
      </c>
      <c r="I5">
        <f t="shared" si="4"/>
        <v>0.11714838214349776</v>
      </c>
      <c r="J5">
        <f t="shared" si="1"/>
        <v>2.6634445242714877</v>
      </c>
      <c r="K5">
        <f t="shared" si="2"/>
        <v>2.5303843620831579</v>
      </c>
      <c r="L5">
        <f>VLOOKUP(Sheet1!$C5,wavelength_table!$A12:$O482,13,FALSE)</f>
        <v>144.98034449326809</v>
      </c>
      <c r="M5">
        <f t="shared" si="5"/>
        <v>144.98034449326809</v>
      </c>
      <c r="N5">
        <f t="shared" ref="N5:N6" si="7">IF(M5&gt;=0,M5,M4+(L5-L4)/(L6-L4)*(M6-M4))</f>
        <v>144.98034449326809</v>
      </c>
      <c r="O5">
        <f t="shared" si="6"/>
        <v>2.5303843620831583</v>
      </c>
    </row>
    <row r="6" spans="1:15" x14ac:dyDescent="0.45">
      <c r="A6" t="s">
        <v>71</v>
      </c>
      <c r="B6" t="s">
        <v>19</v>
      </c>
      <c r="C6">
        <v>500</v>
      </c>
      <c r="D6">
        <f>VLOOKUP(Sheet1!$C6,wavelength_table!$A13:$O483,2,FALSE)</f>
        <v>8.1680280046674426E-3</v>
      </c>
      <c r="E6">
        <f>VLOOKUP(Sheet1!$C6,wavelength_table!$A13:$O483,3,FALSE)</f>
        <v>0.53842307051175187</v>
      </c>
      <c r="F6">
        <f>VLOOKUP(Sheet1!$C6,wavelength_table!$A13:$O483,14,FALSE)</f>
        <v>3.4592915512098692E-3</v>
      </c>
      <c r="G6">
        <f>VLOOKUP(Sheet1!$C6,wavelength_table!$A13:$O483,15,FALSE)</f>
        <v>0.5130694152738311</v>
      </c>
      <c r="H6">
        <f t="shared" si="3"/>
        <v>-0.19437015796656859</v>
      </c>
      <c r="I6">
        <f t="shared" si="4"/>
        <v>4.4737247032445193E-2</v>
      </c>
      <c r="J6">
        <f t="shared" si="1"/>
        <v>-2.2561401218395378</v>
      </c>
      <c r="K6">
        <f t="shared" si="2"/>
        <v>2.9153673676038649</v>
      </c>
      <c r="L6">
        <f>VLOOKUP(Sheet1!$C6,wavelength_table!$A13:$O483,13,FALSE)</f>
        <v>167.03824589386628</v>
      </c>
      <c r="M6">
        <f t="shared" si="5"/>
        <v>167.03824589386628</v>
      </c>
      <c r="N6">
        <f t="shared" si="7"/>
        <v>167.03824589386628</v>
      </c>
      <c r="O6">
        <f t="shared" si="6"/>
        <v>2.9153673676038649</v>
      </c>
    </row>
    <row r="7" spans="1:15" x14ac:dyDescent="0.45">
      <c r="A7" t="s">
        <v>71</v>
      </c>
      <c r="B7" t="s">
        <v>20</v>
      </c>
      <c r="C7">
        <v>457</v>
      </c>
      <c r="D7">
        <f>VLOOKUP(Sheet1!$C7,wavelength_table!$A14:$O484,2,FALSE)</f>
        <v>0.14833681706794871</v>
      </c>
      <c r="E7">
        <f>VLOOKUP(Sheet1!$C7,wavelength_table!$A14:$O484,3,FALSE)</f>
        <v>2.5247398431728255E-2</v>
      </c>
      <c r="F7">
        <f>VLOOKUP(Sheet1!$C7,wavelength_table!$A14:$O484,14,FALSE)</f>
        <v>0.19736826866618512</v>
      </c>
      <c r="G7">
        <f>VLOOKUP(Sheet1!$C7,wavelength_table!$A14:$O484,15,FALSE)</f>
        <v>7.5583592019870624E-2</v>
      </c>
      <c r="H7">
        <f t="shared" si="3"/>
        <v>-4.6118085159332911E-4</v>
      </c>
      <c r="I7">
        <f t="shared" si="4"/>
        <v>-0.39274857622151527</v>
      </c>
      <c r="J7">
        <f t="shared" si="1"/>
        <v>1.3265534750587487</v>
      </c>
      <c r="K7">
        <f t="shared" ref="K7" si="8">ATAN2(H7,I7)</f>
        <v>-1.5719705656529104</v>
      </c>
      <c r="L7">
        <f>VLOOKUP(Sheet1!$C7,wavelength_table!$A14:$O484,13,FALSE)</f>
        <v>269.93272106929555</v>
      </c>
      <c r="M7">
        <f t="shared" si="5"/>
        <v>269.93272106929555</v>
      </c>
      <c r="N7">
        <f t="shared" ref="N7" si="9">IF(M7&gt;=0,M7,M6+(L7-L6)/(L8-L6)*(M8-M6))</f>
        <v>269.93272106929555</v>
      </c>
      <c r="O7">
        <f t="shared" ref="O7" si="10">RADIANS(N7)</f>
        <v>4.7112147415266756</v>
      </c>
    </row>
    <row r="8" spans="1:15" x14ac:dyDescent="0.45">
      <c r="A8" t="s">
        <v>71</v>
      </c>
      <c r="B8" s="15" t="str">
        <f>B3</f>
        <v>red</v>
      </c>
      <c r="C8" s="15">
        <f>C3</f>
        <v>623</v>
      </c>
      <c r="D8" s="15">
        <f>D3</f>
        <v>0.69720556977869075</v>
      </c>
      <c r="E8" s="15">
        <f>E3</f>
        <v>0.30267507270396826</v>
      </c>
      <c r="F8" s="15">
        <f>F3</f>
        <v>0.53245274564513922</v>
      </c>
      <c r="G8" s="15">
        <f>G3</f>
        <v>0.52009106939454541</v>
      </c>
      <c r="H8" s="15">
        <f t="shared" ref="H8:I8" si="11">F8-F$2</f>
        <v>0.33462329612736075</v>
      </c>
      <c r="I8" s="15">
        <f t="shared" si="11"/>
        <v>5.1758901153159509E-2</v>
      </c>
      <c r="J8" s="15">
        <f t="shared" ref="J8" si="12">(I9-I8)/(H9-H8)</f>
        <v>0.15467811641380638</v>
      </c>
      <c r="K8" s="15">
        <f t="shared" ref="K8" si="13">ATAN2(H8,I8)</f>
        <v>0.1534619530488979</v>
      </c>
      <c r="L8" s="15">
        <f t="shared" ref="L8" si="14">DEGREES(K8)</f>
        <v>8.7927222255366448</v>
      </c>
      <c r="M8" s="15">
        <f>M3+360</f>
        <v>368.79272222553664</v>
      </c>
      <c r="N8" s="15">
        <f>M8</f>
        <v>368.79272222553664</v>
      </c>
      <c r="O8">
        <f t="shared" si="6"/>
        <v>6.4366472602284839</v>
      </c>
    </row>
    <row r="9" spans="1:15" x14ac:dyDescent="0.45">
      <c r="H9" s="8"/>
      <c r="I9" s="8"/>
    </row>
    <row r="10" spans="1:15" x14ac:dyDescent="0.45"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23</v>
      </c>
    </row>
    <row r="11" spans="1:15" x14ac:dyDescent="0.45">
      <c r="B11" t="str">
        <f>_xlfn.CONCAT(B3," - ",B4)</f>
        <v>red - amber</v>
      </c>
      <c r="C11">
        <f>L3</f>
        <v>8.7927222255366448</v>
      </c>
      <c r="D11">
        <f>L4</f>
        <v>24.138969880521127</v>
      </c>
      <c r="E11">
        <f>F2</f>
        <v>0.19782944951777845</v>
      </c>
      <c r="F11">
        <f>G2</f>
        <v>0.4683321682413859</v>
      </c>
      <c r="G11">
        <f>F3</f>
        <v>0.53245274564513922</v>
      </c>
      <c r="H11">
        <f>G3</f>
        <v>0.52009106939454541</v>
      </c>
      <c r="I11">
        <f>(H11-F11)/(G11-E11)</f>
        <v>0.15467811641380638</v>
      </c>
    </row>
    <row r="12" spans="1:15" x14ac:dyDescent="0.45">
      <c r="B12" t="str">
        <f>_xlfn.CONCAT(B4," - ",B5)</f>
        <v>amber - green</v>
      </c>
      <c r="C12">
        <f>L4</f>
        <v>24.138969880521127</v>
      </c>
      <c r="D12">
        <f>L5</f>
        <v>144.98034449326809</v>
      </c>
      <c r="E12">
        <f>F3</f>
        <v>0.53245274564513922</v>
      </c>
      <c r="F12">
        <f>G3</f>
        <v>0.52009106939454541</v>
      </c>
      <c r="G12">
        <f>F4</f>
        <v>0.36808555106590501</v>
      </c>
      <c r="H12">
        <f>G4</f>
        <v>0.54463041660861089</v>
      </c>
      <c r="I12">
        <f>(H12-F12)/(G12-E12)</f>
        <v>-0.14929589372675053</v>
      </c>
    </row>
    <row r="13" spans="1:15" x14ac:dyDescent="0.45">
      <c r="B13" t="str">
        <f>_xlfn.CONCAT(B5," - ",B6)</f>
        <v>green - cyan</v>
      </c>
      <c r="C13">
        <f>L5</f>
        <v>144.98034449326809</v>
      </c>
      <c r="D13">
        <f>L6</f>
        <v>167.03824589386628</v>
      </c>
      <c r="E13">
        <f>F4</f>
        <v>0.36808555106590501</v>
      </c>
      <c r="F13">
        <f>G4</f>
        <v>0.54463041660861089</v>
      </c>
      <c r="G13">
        <f>F5</f>
        <v>3.064631739356663E-2</v>
      </c>
      <c r="H13">
        <f>G5</f>
        <v>0.58548055038488367</v>
      </c>
      <c r="I13">
        <f>(H13-F13)/(G13-E13)</f>
        <v>-0.12105922992920035</v>
      </c>
    </row>
    <row r="14" spans="1:15" x14ac:dyDescent="0.45">
      <c r="B14" t="str">
        <f>_xlfn.CONCAT(B6," - ",B7)</f>
        <v>cyan - blue</v>
      </c>
      <c r="C14">
        <f>L6</f>
        <v>167.03824589386628</v>
      </c>
      <c r="D14">
        <f>L7</f>
        <v>269.93272106929555</v>
      </c>
      <c r="E14">
        <f>F5</f>
        <v>3.064631739356663E-2</v>
      </c>
      <c r="F14">
        <f>G5</f>
        <v>0.58548055038488367</v>
      </c>
      <c r="G14">
        <f>F6</f>
        <v>3.4592915512098692E-3</v>
      </c>
      <c r="H14">
        <f>G6</f>
        <v>0.5130694152738311</v>
      </c>
      <c r="I14">
        <f t="shared" ref="I14:I16" si="15">(H14-F14)/(G14-E14)</f>
        <v>2.6634445242714886</v>
      </c>
    </row>
    <row r="15" spans="1:15" x14ac:dyDescent="0.45">
      <c r="B15" t="str">
        <f>_xlfn.CONCAT(B7," - ",B8)</f>
        <v>blue - red</v>
      </c>
      <c r="C15">
        <f>L7</f>
        <v>269.93272106929555</v>
      </c>
      <c r="D15">
        <f>L8</f>
        <v>8.7927222255366448</v>
      </c>
      <c r="E15">
        <f>F6</f>
        <v>3.4592915512098692E-3</v>
      </c>
      <c r="F15">
        <f>G6</f>
        <v>0.5130694152738311</v>
      </c>
      <c r="G15">
        <f>F7</f>
        <v>0.19736826866618512</v>
      </c>
      <c r="H15">
        <f>G7</f>
        <v>7.5583592019870624E-2</v>
      </c>
      <c r="I15">
        <f t="shared" ref="I15" si="16">(H15-F15)/(G15-E15)</f>
        <v>-2.2561401218395378</v>
      </c>
    </row>
    <row r="19" spans="2:36" x14ac:dyDescent="0.45">
      <c r="C19" s="19" t="s">
        <v>1</v>
      </c>
      <c r="D19" s="19"/>
      <c r="E19" s="20"/>
      <c r="F19" s="18" t="s">
        <v>8</v>
      </c>
      <c r="G19" s="19"/>
      <c r="H19" s="19"/>
      <c r="I19" s="19"/>
      <c r="J19" s="19"/>
      <c r="K19" s="20"/>
      <c r="L19" s="18" t="s">
        <v>79</v>
      </c>
      <c r="M19" s="19"/>
      <c r="N19" s="20"/>
      <c r="O19" s="18" t="s">
        <v>12</v>
      </c>
      <c r="P19" s="19"/>
      <c r="Q19" s="20"/>
      <c r="R19" s="18" t="s">
        <v>75</v>
      </c>
      <c r="S19" s="19"/>
      <c r="T19" s="20"/>
      <c r="U19" s="9"/>
      <c r="V19" s="1"/>
      <c r="W19" s="1"/>
    </row>
    <row r="20" spans="2:36" x14ac:dyDescent="0.45">
      <c r="C20" s="2" t="s">
        <v>9</v>
      </c>
      <c r="D20" s="2" t="s">
        <v>10</v>
      </c>
      <c r="E20" s="3" t="s">
        <v>11</v>
      </c>
      <c r="F20" s="4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3" t="s">
        <v>7</v>
      </c>
      <c r="L20" s="4" t="s">
        <v>9</v>
      </c>
      <c r="M20" s="2" t="s">
        <v>10</v>
      </c>
      <c r="N20" s="3" t="s">
        <v>11</v>
      </c>
      <c r="O20" s="4" t="s">
        <v>9</v>
      </c>
      <c r="P20" s="2" t="s">
        <v>10</v>
      </c>
      <c r="Q20" s="3" t="s">
        <v>13</v>
      </c>
      <c r="R20" s="16" t="s">
        <v>76</v>
      </c>
      <c r="S20" s="16" t="s">
        <v>77</v>
      </c>
      <c r="T20" s="17" t="s">
        <v>78</v>
      </c>
      <c r="U20" s="16" t="s">
        <v>86</v>
      </c>
      <c r="V20" s="16" t="s">
        <v>80</v>
      </c>
      <c r="W20" s="16" t="s">
        <v>81</v>
      </c>
      <c r="X20" s="16" t="s">
        <v>23</v>
      </c>
      <c r="Y20" s="16" t="s">
        <v>82</v>
      </c>
      <c r="Z20" s="16" t="s">
        <v>83</v>
      </c>
      <c r="AA20" s="16" t="s">
        <v>84</v>
      </c>
      <c r="AB20" s="16" t="s">
        <v>85</v>
      </c>
      <c r="AC20" s="16" t="s">
        <v>21</v>
      </c>
      <c r="AD20" s="16" t="s">
        <v>22</v>
      </c>
      <c r="AE20" s="16" t="s">
        <v>87</v>
      </c>
      <c r="AF20" s="16" t="s">
        <v>88</v>
      </c>
      <c r="AG20" s="16" t="s">
        <v>89</v>
      </c>
      <c r="AH20" s="16" t="s">
        <v>90</v>
      </c>
      <c r="AI20" s="16" t="s">
        <v>91</v>
      </c>
      <c r="AJ20" s="16" t="s">
        <v>92</v>
      </c>
    </row>
    <row r="21" spans="2:36" x14ac:dyDescent="0.45">
      <c r="B21" t="s">
        <v>0</v>
      </c>
      <c r="C21">
        <v>60</v>
      </c>
      <c r="D21">
        <v>0.5</v>
      </c>
      <c r="E21">
        <v>0.5</v>
      </c>
      <c r="L21">
        <f t="shared" ref="L21:N22" si="17">C21</f>
        <v>60</v>
      </c>
      <c r="M21">
        <f t="shared" si="17"/>
        <v>0.5</v>
      </c>
      <c r="N21">
        <f t="shared" si="17"/>
        <v>0.5</v>
      </c>
      <c r="O21">
        <f>L21</f>
        <v>60</v>
      </c>
      <c r="P21">
        <f>IF(Q21=0,0,2*(Q21-N21)/Q21)</f>
        <v>0.66666666666666663</v>
      </c>
      <c r="Q21">
        <f>((2*N21)+M21*(1-ABS(2*N21-1)))/2</f>
        <v>0.75</v>
      </c>
      <c r="R21" s="2"/>
      <c r="S21" s="2"/>
      <c r="T21" s="3">
        <f>RADIANS(O21)</f>
        <v>1.0471975511965976</v>
      </c>
      <c r="U21" s="2">
        <f>TAN(PI()*MOD(O21,360)/180)</f>
        <v>1.7320508075688767</v>
      </c>
      <c r="V21">
        <f>MATCH(O21,N$3:N$7,1)</f>
        <v>2</v>
      </c>
      <c r="W21">
        <f>MAX(MOD(V21+1,6),1)</f>
        <v>3</v>
      </c>
      <c r="X21">
        <f>INDEX(J$3:J$7,V21)</f>
        <v>-0.12105922992920035</v>
      </c>
      <c r="Y21">
        <f>INDEX(H$3:H$7,V21)</f>
        <v>0.17025610154812656</v>
      </c>
      <c r="Z21">
        <f>INDEX(I$3:I$7,V21)</f>
        <v>7.6298248367224986E-2</v>
      </c>
      <c r="AA21">
        <f>INDEX(H$3:H$7,W21)</f>
        <v>-0.16718313212421182</v>
      </c>
      <c r="AB21">
        <f>INDEX(I$3:I$7,W21)</f>
        <v>0.11714838214349776</v>
      </c>
      <c r="AC21">
        <f>(AB21-X21*AA21)/(U21-X21)</f>
        <v>5.2295502668707278E-2</v>
      </c>
      <c r="AD21">
        <f>U21/(X21-U21)*(X21*AA21-AB21)</f>
        <v>9.0578467629554779E-2</v>
      </c>
      <c r="AE21">
        <f>Q21*P21*ABS(AC21-AA21)/ABS(AA21-Y21)</f>
        <v>0.32521208693538894</v>
      </c>
      <c r="AF21">
        <f>Q21*P21*ABS(AC21-Y21)/ABS(AA21-Y21)</f>
        <v>0.174787913064611</v>
      </c>
      <c r="AG21">
        <f>Q21*(1-P21)</f>
        <v>0.25</v>
      </c>
      <c r="AH21">
        <f>ABS(AC21-AA21)</f>
        <v>0.2194786347929191</v>
      </c>
      <c r="AI21">
        <f>ABS(AA21-Y21)</f>
        <v>0.33743923367233841</v>
      </c>
      <c r="AJ21">
        <f>AH21/AI21</f>
        <v>0.65042417387077789</v>
      </c>
    </row>
    <row r="22" spans="2:36" x14ac:dyDescent="0.45">
      <c r="C22">
        <v>75</v>
      </c>
      <c r="D22">
        <v>0.2</v>
      </c>
      <c r="E22">
        <v>0.2</v>
      </c>
      <c r="L22">
        <f t="shared" si="17"/>
        <v>75</v>
      </c>
      <c r="M22">
        <f t="shared" si="17"/>
        <v>0.2</v>
      </c>
      <c r="N22">
        <f t="shared" si="17"/>
        <v>0.2</v>
      </c>
      <c r="O22">
        <f>L22</f>
        <v>75</v>
      </c>
      <c r="P22">
        <f>IF(Q22=0,0,2*(Q22-N22)/Q22)</f>
        <v>0.33333333333333337</v>
      </c>
      <c r="Q22">
        <f>((2*N22)+M22*(1-ABS(2*N22-1)))/2</f>
        <v>0.24000000000000002</v>
      </c>
      <c r="R22" s="2"/>
      <c r="S22" s="2"/>
      <c r="T22" s="3">
        <f>RADIANS(O22)</f>
        <v>1.3089969389957472</v>
      </c>
      <c r="U22" s="2">
        <f>TAN(PI()*MOD(O22,360)/180)</f>
        <v>3.7320508075688776</v>
      </c>
      <c r="V22">
        <f>MATCH(O22,N$3:N$7,1)</f>
        <v>2</v>
      </c>
      <c r="W22">
        <f t="shared" ref="W22:W85" si="18">MAX(MOD(V22+1,6),1)</f>
        <v>3</v>
      </c>
      <c r="X22">
        <f>INDEX(J$3:J$7,V22)</f>
        <v>-0.12105922992920035</v>
      </c>
      <c r="Y22">
        <f>INDEX(H$3:H$7,V22)</f>
        <v>0.17025610154812656</v>
      </c>
      <c r="Z22">
        <f>INDEX(I$3:I$7,V22)</f>
        <v>7.6298248367224986E-2</v>
      </c>
      <c r="AA22">
        <f>INDEX(H$3:H$7,W22)</f>
        <v>-0.16718313212421182</v>
      </c>
      <c r="AB22">
        <f>INDEX(I$3:I$7,W22)</f>
        <v>0.11714838214349776</v>
      </c>
      <c r="AC22">
        <f>(AB22-X22*AA22)/(U22-X22)</f>
        <v>2.5150935210330669E-2</v>
      </c>
      <c r="AD22">
        <f>U22/(X22-U22)*(X22*AA22-AB22)</f>
        <v>9.3864568062827086E-2</v>
      </c>
      <c r="AE22">
        <f>Q22*P22*ABS(AC22-AA22)/ABS(AA22-Y22)</f>
        <v>4.5598507379566548E-2</v>
      </c>
      <c r="AF22">
        <f>Q22*P22*ABS(AC22-Y22)/ABS(AA22-Y22)</f>
        <v>3.4401492620433467E-2</v>
      </c>
      <c r="AG22">
        <f>Q22*(1-P22)</f>
        <v>0.16</v>
      </c>
      <c r="AH22">
        <f t="shared" ref="AH22:AH25" si="19">ABS(AC22-AA22)</f>
        <v>0.1923340673345425</v>
      </c>
      <c r="AI22">
        <f t="shared" ref="AI22:AI25" si="20">ABS(AA22-Y22)</f>
        <v>0.33743923367233841</v>
      </c>
      <c r="AJ22">
        <f t="shared" ref="AJ22:AJ25" si="21">AH22/AI22</f>
        <v>0.56998134224458175</v>
      </c>
    </row>
    <row r="23" spans="2:36" x14ac:dyDescent="0.45">
      <c r="C23">
        <v>120</v>
      </c>
      <c r="D23">
        <v>1</v>
      </c>
      <c r="E23">
        <v>0.5</v>
      </c>
      <c r="L23">
        <f t="shared" ref="L23" si="22">C23</f>
        <v>120</v>
      </c>
      <c r="M23">
        <f t="shared" ref="M23" si="23">D23</f>
        <v>1</v>
      </c>
      <c r="N23">
        <f t="shared" ref="N23" si="24">E23</f>
        <v>0.5</v>
      </c>
      <c r="O23">
        <f>L23</f>
        <v>120</v>
      </c>
      <c r="P23">
        <f>IF(Q23=0,0,2*(Q23-N23)/Q23)</f>
        <v>1</v>
      </c>
      <c r="Q23">
        <f>((2*N23)+M23*(1-ABS(2*N23-1)))/2</f>
        <v>1</v>
      </c>
      <c r="R23" s="2"/>
      <c r="S23" s="2"/>
      <c r="T23" s="3">
        <f>RADIANS(O23)</f>
        <v>2.0943951023931953</v>
      </c>
      <c r="U23" s="2">
        <f>TAN(PI()*MOD(O23,360)/180)</f>
        <v>-1.7320508075688783</v>
      </c>
      <c r="V23">
        <f>MATCH(O23,N$3:N$7,1)</f>
        <v>2</v>
      </c>
      <c r="W23">
        <f t="shared" si="18"/>
        <v>3</v>
      </c>
      <c r="X23">
        <f>INDEX(J$3:J$7,V23)</f>
        <v>-0.12105922992920035</v>
      </c>
      <c r="Y23">
        <f>INDEX(H$3:H$7,V23)</f>
        <v>0.17025610154812656</v>
      </c>
      <c r="Z23">
        <f>INDEX(I$3:I$7,V23)</f>
        <v>7.6298248367224986E-2</v>
      </c>
      <c r="AA23">
        <f>INDEX(H$3:H$7,W23)</f>
        <v>-0.16718313212421182</v>
      </c>
      <c r="AB23">
        <f>INDEX(I$3:I$7,W23)</f>
        <v>0.11714838214349776</v>
      </c>
      <c r="AC23">
        <f>(AB23-X23*AA23)/(U23-X23)</f>
        <v>-6.0155076076421385E-2</v>
      </c>
      <c r="AD23">
        <f>U23/(X23-U23)*(X23*AA23-AB23)</f>
        <v>0.10419164809753297</v>
      </c>
      <c r="AE23">
        <f>Q23*P23*ABS(AC23-AA23)/ABS(AA23-Y23)</f>
        <v>0.31717727332120854</v>
      </c>
      <c r="AF23">
        <f>Q23*P23*ABS(AC23-Y23)/ABS(AA23-Y23)</f>
        <v>0.68282272667879129</v>
      </c>
      <c r="AG23">
        <f>Q23*(1-P23)</f>
        <v>0</v>
      </c>
      <c r="AH23">
        <f t="shared" si="19"/>
        <v>0.10702805604779043</v>
      </c>
      <c r="AI23">
        <f t="shared" si="20"/>
        <v>0.33743923367233841</v>
      </c>
      <c r="AJ23">
        <f t="shared" si="21"/>
        <v>0.31717727332120854</v>
      </c>
    </row>
    <row r="24" spans="2:36" x14ac:dyDescent="0.45">
      <c r="C24">
        <v>9</v>
      </c>
      <c r="D24">
        <v>1</v>
      </c>
      <c r="E24">
        <v>0.5</v>
      </c>
      <c r="L24">
        <f t="shared" ref="L24:L25" si="25">C24</f>
        <v>9</v>
      </c>
      <c r="M24">
        <f t="shared" ref="M24:M25" si="26">D24</f>
        <v>1</v>
      </c>
      <c r="N24">
        <f t="shared" ref="N24:N25" si="27">E24</f>
        <v>0.5</v>
      </c>
      <c r="O24">
        <f>L24</f>
        <v>9</v>
      </c>
      <c r="P24">
        <f>IF(Q24=0,0,2*(Q24-N24)/Q24)</f>
        <v>1</v>
      </c>
      <c r="Q24">
        <f>((2*N24)+M24*(1-ABS(2*N24-1)))/2</f>
        <v>1</v>
      </c>
      <c r="R24" s="2"/>
      <c r="S24" s="2"/>
      <c r="T24" s="3">
        <f>RADIANS(O24)</f>
        <v>0.15707963267948966</v>
      </c>
      <c r="U24" s="2">
        <f>TAN(PI()*MOD(O24,360)/180)</f>
        <v>0.15838444032453627</v>
      </c>
      <c r="V24">
        <f>MATCH(O24,N$3:N$7,1)</f>
        <v>1</v>
      </c>
      <c r="W24">
        <f t="shared" si="18"/>
        <v>2</v>
      </c>
      <c r="X24">
        <f>INDEX(J$3:J$7,V24)</f>
        <v>-0.14929589372675056</v>
      </c>
      <c r="Y24">
        <f>INDEX(H$3:H$7,V24)</f>
        <v>0.33462329612736075</v>
      </c>
      <c r="Z24">
        <f>INDEX(I$3:I$7,V24)</f>
        <v>5.1758901153159509E-2</v>
      </c>
      <c r="AA24">
        <f>INDEX(H$3:H$7,W24)</f>
        <v>0.17025610154812656</v>
      </c>
      <c r="AB24">
        <f>INDEX(I$3:I$7,W24)</f>
        <v>7.6298248367224986E-2</v>
      </c>
      <c r="AC24">
        <f>(AB24-X24*AA24)/(U24-X24)</f>
        <v>0.33059241671692252</v>
      </c>
      <c r="AD24">
        <f>U24/(X24-U24)*(X24*AA24-AB24)</f>
        <v>5.2360694897245638E-2</v>
      </c>
      <c r="AE24">
        <f>Q24*P24*ABS(AC24-AA24)/ABS(AA24-Y24)</f>
        <v>0.97547637519301267</v>
      </c>
      <c r="AF24">
        <f>Q24*P24*ABS(AC24-Y24)/ABS(AA24-Y24)</f>
        <v>2.4523624806987363E-2</v>
      </c>
      <c r="AG24">
        <f>Q24*(1-P24)</f>
        <v>0</v>
      </c>
      <c r="AH24">
        <f t="shared" si="19"/>
        <v>0.16033631516879596</v>
      </c>
      <c r="AI24">
        <f t="shared" si="20"/>
        <v>0.16436719457923418</v>
      </c>
      <c r="AJ24">
        <f t="shared" si="21"/>
        <v>0.97547637519301267</v>
      </c>
    </row>
    <row r="25" spans="2:36" x14ac:dyDescent="0.45">
      <c r="C25">
        <v>10</v>
      </c>
      <c r="D25">
        <v>1</v>
      </c>
      <c r="E25">
        <v>0.5</v>
      </c>
      <c r="L25" s="16">
        <f t="shared" si="25"/>
        <v>10</v>
      </c>
      <c r="M25">
        <f t="shared" si="26"/>
        <v>1</v>
      </c>
      <c r="N25" s="16">
        <f t="shared" si="27"/>
        <v>0.5</v>
      </c>
      <c r="O25" s="16">
        <f>L25</f>
        <v>10</v>
      </c>
      <c r="P25">
        <f>IF(Q25=0,0,2*(Q25-N25)/Q25)</f>
        <v>1</v>
      </c>
      <c r="Q25" s="16">
        <f>((2*N25)+M25*(1-ABS(2*N25-1)))/2</f>
        <v>1</v>
      </c>
      <c r="T25" s="17">
        <f>RADIANS(O25)</f>
        <v>0.17453292519943295</v>
      </c>
      <c r="U25" s="16">
        <f>TAN(PI()*MOD(O25,360)/180)</f>
        <v>0.17632698070846498</v>
      </c>
      <c r="V25">
        <f>MATCH(O25,N$3:N$7,1)</f>
        <v>1</v>
      </c>
      <c r="W25">
        <f t="shared" si="18"/>
        <v>2</v>
      </c>
      <c r="X25">
        <f>INDEX(J$3:J$7,V25)</f>
        <v>-0.14929589372675056</v>
      </c>
      <c r="Y25">
        <f>INDEX(H$3:H$7,V25)</f>
        <v>0.33462329612736075</v>
      </c>
      <c r="Z25">
        <f>INDEX(I$3:I$7,V25)</f>
        <v>5.1758901153159509E-2</v>
      </c>
      <c r="AA25">
        <f>INDEX(H$3:H$7,W25)</f>
        <v>0.17025610154812656</v>
      </c>
      <c r="AB25">
        <f>INDEX(I$3:I$7,W25)</f>
        <v>7.6298248367224986E-2</v>
      </c>
      <c r="AC25">
        <f>(AB25-X25*AA25)/(U25-X25)</f>
        <v>0.312376043564845</v>
      </c>
      <c r="AD25">
        <f>U25/(X25-U25)*(X25*AA25-AB25)</f>
        <v>5.5080324607445032E-2</v>
      </c>
      <c r="AE25">
        <f>Q25*P25*ABS(AC25-AA25)/ABS(AA25-Y25)</f>
        <v>0.86464907051880524</v>
      </c>
      <c r="AF25">
        <f>Q25*P25*ABS(AC25-Y25)/ABS(AA25-Y25)</f>
        <v>0.13535092948119481</v>
      </c>
      <c r="AG25">
        <f>Q25*(1-P25)</f>
        <v>0</v>
      </c>
      <c r="AH25">
        <f t="shared" si="19"/>
        <v>0.14211994201671843</v>
      </c>
      <c r="AI25">
        <f t="shared" si="20"/>
        <v>0.16436719457923418</v>
      </c>
      <c r="AJ25">
        <f t="shared" si="21"/>
        <v>0.86464907051880524</v>
      </c>
    </row>
    <row r="26" spans="2:36" x14ac:dyDescent="0.45">
      <c r="C26">
        <v>11</v>
      </c>
      <c r="D26">
        <v>1</v>
      </c>
      <c r="E26">
        <v>0.5</v>
      </c>
      <c r="L26" s="16">
        <f t="shared" ref="L26:L31" si="28">C26</f>
        <v>11</v>
      </c>
      <c r="M26">
        <f t="shared" ref="M26:M31" si="29">D26</f>
        <v>1</v>
      </c>
      <c r="N26" s="16">
        <f t="shared" ref="N26:N31" si="30">E26</f>
        <v>0.5</v>
      </c>
      <c r="O26" s="16">
        <f t="shared" ref="O26:O31" si="31">L26</f>
        <v>11</v>
      </c>
      <c r="P26">
        <f t="shared" ref="P26:P31" si="32">IF(Q26=0,0,2*(Q26-N26)/Q26)</f>
        <v>1</v>
      </c>
      <c r="Q26" s="16">
        <f t="shared" ref="Q26:Q31" si="33">((2*N26)+M26*(1-ABS(2*N26-1)))/2</f>
        <v>1</v>
      </c>
      <c r="T26" s="17">
        <f t="shared" ref="T26:T31" si="34">RADIANS(O26)</f>
        <v>0.19198621771937624</v>
      </c>
      <c r="U26" s="16">
        <f t="shared" ref="U26:U31" si="35">TAN(PI()*MOD(O26,360)/180)</f>
        <v>0.19438030913771848</v>
      </c>
      <c r="V26">
        <f>MATCH(O26,N$3:N$7,1)</f>
        <v>1</v>
      </c>
      <c r="W26">
        <f t="shared" si="18"/>
        <v>2</v>
      </c>
      <c r="X26">
        <f>INDEX(J$3:J$7,V26)</f>
        <v>-0.14929589372675056</v>
      </c>
      <c r="Y26">
        <f>INDEX(H$3:H$7,V26)</f>
        <v>0.33462329612736075</v>
      </c>
      <c r="Z26">
        <f>INDEX(I$3:I$7,V26)</f>
        <v>5.1758901153159509E-2</v>
      </c>
      <c r="AA26">
        <f>INDEX(H$3:H$7,W26)</f>
        <v>0.17025610154812656</v>
      </c>
      <c r="AB26">
        <f>INDEX(I$3:I$7,W26)</f>
        <v>7.6298248367224986E-2</v>
      </c>
      <c r="AC26">
        <f t="shared" ref="AC26:AC31" si="36">(AB26-X26*AA26)/(U26-X26)</f>
        <v>0.29596691409674825</v>
      </c>
      <c r="AD26">
        <f t="shared" ref="AD26:AD31" si="37">U26/(X26-U26)*(X26*AA26-AB26)</f>
        <v>5.7530140256662497E-2</v>
      </c>
      <c r="AE26">
        <f t="shared" ref="AE26:AE31" si="38">Q26*P26*ABS(AC26-AA26)/ABS(AA26-Y26)</f>
        <v>0.76481692633636844</v>
      </c>
      <c r="AF26">
        <f t="shared" ref="AF26:AF31" si="39">Q26*P26*ABS(AC26-Y26)/ABS(AA26-Y26)</f>
        <v>0.23518307366363161</v>
      </c>
      <c r="AG26">
        <f t="shared" ref="AG26:AG31" si="40">Q26*(1-P26)</f>
        <v>0</v>
      </c>
      <c r="AH26">
        <f t="shared" ref="AH26:AH31" si="41">ABS(AC26-AA26)</f>
        <v>0.12571081254862168</v>
      </c>
      <c r="AI26">
        <f t="shared" ref="AI26:AI31" si="42">ABS(AA26-Y26)</f>
        <v>0.16436719457923418</v>
      </c>
      <c r="AJ26">
        <f t="shared" ref="AJ26:AJ31" si="43">AH26/AI26</f>
        <v>0.76481692633636844</v>
      </c>
    </row>
    <row r="27" spans="2:36" x14ac:dyDescent="0.45">
      <c r="C27">
        <v>12</v>
      </c>
      <c r="D27">
        <v>1</v>
      </c>
      <c r="E27">
        <v>0.5</v>
      </c>
      <c r="L27" s="16">
        <f t="shared" si="28"/>
        <v>12</v>
      </c>
      <c r="M27">
        <f t="shared" si="29"/>
        <v>1</v>
      </c>
      <c r="N27" s="16">
        <f t="shared" si="30"/>
        <v>0.5</v>
      </c>
      <c r="O27" s="16">
        <f t="shared" si="31"/>
        <v>12</v>
      </c>
      <c r="P27">
        <f t="shared" si="32"/>
        <v>1</v>
      </c>
      <c r="Q27" s="16">
        <f t="shared" si="33"/>
        <v>1</v>
      </c>
      <c r="T27" s="17">
        <f t="shared" si="34"/>
        <v>0.20943951023931956</v>
      </c>
      <c r="U27" s="16">
        <f t="shared" si="35"/>
        <v>0.2125565616700221</v>
      </c>
      <c r="V27">
        <f>MATCH(O27,N$3:N$7,1)</f>
        <v>1</v>
      </c>
      <c r="W27">
        <f t="shared" si="18"/>
        <v>2</v>
      </c>
      <c r="X27">
        <f>INDEX(J$3:J$7,V27)</f>
        <v>-0.14929589372675056</v>
      </c>
      <c r="Y27">
        <f>INDEX(H$3:H$7,V27)</f>
        <v>0.33462329612736075</v>
      </c>
      <c r="Z27">
        <f>INDEX(I$3:I$7,V27)</f>
        <v>5.1758901153159509E-2</v>
      </c>
      <c r="AA27">
        <f>INDEX(H$3:H$7,W27)</f>
        <v>0.17025610154812656</v>
      </c>
      <c r="AB27">
        <f>INDEX(I$3:I$7,W27)</f>
        <v>7.6298248367224986E-2</v>
      </c>
      <c r="AC27">
        <f t="shared" si="36"/>
        <v>0.28110016580860853</v>
      </c>
      <c r="AD27">
        <f t="shared" si="37"/>
        <v>5.9749684729150938E-2</v>
      </c>
      <c r="AE27">
        <f t="shared" si="38"/>
        <v>0.67436853530434215</v>
      </c>
      <c r="AF27">
        <f t="shared" si="39"/>
        <v>0.32563146469565785</v>
      </c>
      <c r="AG27">
        <f t="shared" si="40"/>
        <v>0</v>
      </c>
      <c r="AH27">
        <f t="shared" si="41"/>
        <v>0.11084406426048196</v>
      </c>
      <c r="AI27">
        <f t="shared" si="42"/>
        <v>0.16436719457923418</v>
      </c>
      <c r="AJ27">
        <f t="shared" si="43"/>
        <v>0.67436853530434215</v>
      </c>
    </row>
    <row r="28" spans="2:36" x14ac:dyDescent="0.45">
      <c r="C28">
        <v>13</v>
      </c>
      <c r="D28">
        <v>1</v>
      </c>
      <c r="E28">
        <v>0.5</v>
      </c>
      <c r="L28" s="16">
        <f t="shared" si="28"/>
        <v>13</v>
      </c>
      <c r="M28">
        <f t="shared" si="29"/>
        <v>1</v>
      </c>
      <c r="N28" s="16">
        <f t="shared" si="30"/>
        <v>0.5</v>
      </c>
      <c r="O28" s="16">
        <f t="shared" si="31"/>
        <v>13</v>
      </c>
      <c r="P28">
        <f t="shared" si="32"/>
        <v>1</v>
      </c>
      <c r="Q28" s="16">
        <f t="shared" si="33"/>
        <v>1</v>
      </c>
      <c r="T28" s="17">
        <f t="shared" si="34"/>
        <v>0.22689280275926285</v>
      </c>
      <c r="U28" s="16">
        <f t="shared" si="35"/>
        <v>0.23086819112556312</v>
      </c>
      <c r="V28">
        <f>MATCH(O28,N$3:N$7,1)</f>
        <v>1</v>
      </c>
      <c r="W28">
        <f t="shared" si="18"/>
        <v>2</v>
      </c>
      <c r="X28">
        <f>INDEX(J$3:J$7,V28)</f>
        <v>-0.14929589372675056</v>
      </c>
      <c r="Y28">
        <f>INDEX(H$3:H$7,V28)</f>
        <v>0.33462329612736075</v>
      </c>
      <c r="Z28">
        <f>INDEX(I$3:I$7,V28)</f>
        <v>5.1758901153159509E-2</v>
      </c>
      <c r="AA28">
        <f>INDEX(H$3:H$7,W28)</f>
        <v>0.17025610154812656</v>
      </c>
      <c r="AB28">
        <f>INDEX(I$3:I$7,W28)</f>
        <v>7.6298248367224986E-2</v>
      </c>
      <c r="AC28">
        <f t="shared" si="36"/>
        <v>0.26756021745136688</v>
      </c>
      <c r="AD28">
        <f t="shared" si="37"/>
        <v>6.1771143420159394E-2</v>
      </c>
      <c r="AE28">
        <f t="shared" si="38"/>
        <v>0.5919923142347866</v>
      </c>
      <c r="AF28">
        <f t="shared" si="39"/>
        <v>0.4080076857652134</v>
      </c>
      <c r="AG28">
        <f t="shared" si="40"/>
        <v>0</v>
      </c>
      <c r="AH28">
        <f t="shared" si="41"/>
        <v>9.7304115903240312E-2</v>
      </c>
      <c r="AI28">
        <f t="shared" si="42"/>
        <v>0.16436719457923418</v>
      </c>
      <c r="AJ28">
        <f t="shared" si="43"/>
        <v>0.5919923142347866</v>
      </c>
    </row>
    <row r="29" spans="2:36" x14ac:dyDescent="0.45">
      <c r="C29">
        <v>14</v>
      </c>
      <c r="D29">
        <v>1</v>
      </c>
      <c r="E29">
        <v>0.5</v>
      </c>
      <c r="L29" s="16">
        <f t="shared" si="28"/>
        <v>14</v>
      </c>
      <c r="M29">
        <f t="shared" si="29"/>
        <v>1</v>
      </c>
      <c r="N29" s="16">
        <f t="shared" si="30"/>
        <v>0.5</v>
      </c>
      <c r="O29" s="16">
        <f t="shared" si="31"/>
        <v>14</v>
      </c>
      <c r="P29">
        <f t="shared" si="32"/>
        <v>1</v>
      </c>
      <c r="Q29" s="16">
        <f t="shared" si="33"/>
        <v>1</v>
      </c>
      <c r="T29" s="17">
        <f t="shared" si="34"/>
        <v>0.24434609527920614</v>
      </c>
      <c r="U29" s="16">
        <f t="shared" si="35"/>
        <v>0.24932800284318068</v>
      </c>
      <c r="V29">
        <f>MATCH(O29,N$3:N$7,1)</f>
        <v>1</v>
      </c>
      <c r="W29">
        <f t="shared" si="18"/>
        <v>2</v>
      </c>
      <c r="X29">
        <f>INDEX(J$3:J$7,V29)</f>
        <v>-0.14929589372675056</v>
      </c>
      <c r="Y29">
        <f>INDEX(H$3:H$7,V29)</f>
        <v>0.33462329612736075</v>
      </c>
      <c r="Z29">
        <f>INDEX(I$3:I$7,V29)</f>
        <v>5.1758901153159509E-2</v>
      </c>
      <c r="AA29">
        <f>INDEX(H$3:H$7,W29)</f>
        <v>0.17025610154812656</v>
      </c>
      <c r="AB29">
        <f>INDEX(I$3:I$7,W29)</f>
        <v>7.6298248367224986E-2</v>
      </c>
      <c r="AC29">
        <f t="shared" si="36"/>
        <v>0.25516981316357334</v>
      </c>
      <c r="AD29">
        <f t="shared" si="37"/>
        <v>6.3620979901941294E-2</v>
      </c>
      <c r="AE29">
        <f t="shared" si="38"/>
        <v>0.51660984926352571</v>
      </c>
      <c r="AF29">
        <f t="shared" si="39"/>
        <v>0.48339015073647423</v>
      </c>
      <c r="AG29">
        <f t="shared" si="40"/>
        <v>0</v>
      </c>
      <c r="AH29">
        <f t="shared" si="41"/>
        <v>8.491371161544678E-2</v>
      </c>
      <c r="AI29">
        <f t="shared" si="42"/>
        <v>0.16436719457923418</v>
      </c>
      <c r="AJ29">
        <f t="shared" si="43"/>
        <v>0.51660984926352571</v>
      </c>
    </row>
    <row r="30" spans="2:36" x14ac:dyDescent="0.45">
      <c r="C30">
        <v>15</v>
      </c>
      <c r="D30">
        <v>1</v>
      </c>
      <c r="E30">
        <v>0.5</v>
      </c>
      <c r="L30" s="16">
        <f t="shared" si="28"/>
        <v>15</v>
      </c>
      <c r="M30">
        <f t="shared" si="29"/>
        <v>1</v>
      </c>
      <c r="N30" s="16">
        <f t="shared" si="30"/>
        <v>0.5</v>
      </c>
      <c r="O30" s="16">
        <f t="shared" si="31"/>
        <v>15</v>
      </c>
      <c r="P30">
        <f t="shared" si="32"/>
        <v>1</v>
      </c>
      <c r="Q30" s="16">
        <f t="shared" si="33"/>
        <v>1</v>
      </c>
      <c r="T30" s="17">
        <f t="shared" si="34"/>
        <v>0.26179938779914941</v>
      </c>
      <c r="U30" s="16">
        <f t="shared" si="35"/>
        <v>0.2679491924311227</v>
      </c>
      <c r="V30">
        <f>MATCH(O30,N$3:N$7,1)</f>
        <v>1</v>
      </c>
      <c r="W30">
        <f t="shared" si="18"/>
        <v>2</v>
      </c>
      <c r="X30">
        <f>INDEX(J$3:J$7,V30)</f>
        <v>-0.14929589372675056</v>
      </c>
      <c r="Y30">
        <f>INDEX(H$3:H$7,V30)</f>
        <v>0.33462329612736075</v>
      </c>
      <c r="Z30">
        <f>INDEX(I$3:I$7,V30)</f>
        <v>5.1758901153159509E-2</v>
      </c>
      <c r="AA30">
        <f>INDEX(H$3:H$7,W30)</f>
        <v>0.17025610154812656</v>
      </c>
      <c r="AB30">
        <f>INDEX(I$3:I$7,W30)</f>
        <v>7.6298248367224986E-2</v>
      </c>
      <c r="AC30">
        <f t="shared" si="36"/>
        <v>0.24378186486730319</v>
      </c>
      <c r="AD30">
        <f t="shared" si="37"/>
        <v>6.5321153820546971E-2</v>
      </c>
      <c r="AE30">
        <f t="shared" si="38"/>
        <v>0.44732626548379212</v>
      </c>
      <c r="AF30">
        <f t="shared" si="39"/>
        <v>0.55267373451620794</v>
      </c>
      <c r="AG30">
        <f t="shared" si="40"/>
        <v>0</v>
      </c>
      <c r="AH30">
        <f t="shared" si="41"/>
        <v>7.3525763319176624E-2</v>
      </c>
      <c r="AI30">
        <f t="shared" si="42"/>
        <v>0.16436719457923418</v>
      </c>
      <c r="AJ30">
        <f t="shared" si="43"/>
        <v>0.44732626548379212</v>
      </c>
    </row>
    <row r="31" spans="2:36" x14ac:dyDescent="0.45">
      <c r="C31">
        <v>16</v>
      </c>
      <c r="D31">
        <v>1</v>
      </c>
      <c r="E31">
        <v>0.5</v>
      </c>
      <c r="L31" s="16">
        <f t="shared" si="28"/>
        <v>16</v>
      </c>
      <c r="M31">
        <f t="shared" si="29"/>
        <v>1</v>
      </c>
      <c r="N31" s="16">
        <f t="shared" si="30"/>
        <v>0.5</v>
      </c>
      <c r="O31" s="16">
        <f t="shared" si="31"/>
        <v>16</v>
      </c>
      <c r="P31">
        <f t="shared" si="32"/>
        <v>1</v>
      </c>
      <c r="Q31" s="16">
        <f t="shared" si="33"/>
        <v>1</v>
      </c>
      <c r="T31" s="17">
        <f t="shared" si="34"/>
        <v>0.27925268031909273</v>
      </c>
      <c r="U31" s="16">
        <f t="shared" si="35"/>
        <v>0.28674538575880792</v>
      </c>
      <c r="V31">
        <f>MATCH(O31,N$3:N$7,1)</f>
        <v>1</v>
      </c>
      <c r="W31">
        <f t="shared" si="18"/>
        <v>2</v>
      </c>
      <c r="X31">
        <f>INDEX(J$3:J$7,V31)</f>
        <v>-0.14929589372675056</v>
      </c>
      <c r="Y31">
        <f>INDEX(H$3:H$7,V31)</f>
        <v>0.33462329612736075</v>
      </c>
      <c r="Z31">
        <f>INDEX(I$3:I$7,V31)</f>
        <v>5.1758901153159509E-2</v>
      </c>
      <c r="AA31">
        <f>INDEX(H$3:H$7,W31)</f>
        <v>0.17025610154812656</v>
      </c>
      <c r="AB31">
        <f>INDEX(I$3:I$7,W31)</f>
        <v>7.6298248367224986E-2</v>
      </c>
      <c r="AC31">
        <f t="shared" si="36"/>
        <v>0.23327329313933395</v>
      </c>
      <c r="AD31">
        <f t="shared" si="37"/>
        <v>6.6890040428465802E-2</v>
      </c>
      <c r="AE31">
        <f t="shared" si="38"/>
        <v>0.3833927551816283</v>
      </c>
      <c r="AF31">
        <f t="shared" si="39"/>
        <v>0.6166072448183717</v>
      </c>
      <c r="AG31">
        <f t="shared" si="40"/>
        <v>0</v>
      </c>
      <c r="AH31">
        <f t="shared" si="41"/>
        <v>6.3017191591207389E-2</v>
      </c>
      <c r="AI31">
        <f t="shared" si="42"/>
        <v>0.16436719457923418</v>
      </c>
      <c r="AJ31">
        <f t="shared" si="43"/>
        <v>0.3833927551816283</v>
      </c>
    </row>
    <row r="32" spans="2:36" x14ac:dyDescent="0.45">
      <c r="C32">
        <v>17</v>
      </c>
      <c r="D32">
        <v>1</v>
      </c>
      <c r="E32">
        <v>0.5</v>
      </c>
      <c r="L32" s="16">
        <f t="shared" ref="L32:L61" si="44">C32</f>
        <v>17</v>
      </c>
      <c r="M32">
        <f t="shared" ref="M32:M61" si="45">D32</f>
        <v>1</v>
      </c>
      <c r="N32" s="16">
        <f t="shared" ref="N32:N61" si="46">E32</f>
        <v>0.5</v>
      </c>
      <c r="O32" s="16">
        <f t="shared" ref="O32:O61" si="47">L32</f>
        <v>17</v>
      </c>
      <c r="P32">
        <f t="shared" ref="P32:P61" si="48">IF(Q32=0,0,2*(Q32-N32)/Q32)</f>
        <v>1</v>
      </c>
      <c r="Q32" s="16">
        <f t="shared" ref="Q32:Q61" si="49">((2*N32)+M32*(1-ABS(2*N32-1)))/2</f>
        <v>1</v>
      </c>
      <c r="T32" s="17">
        <f t="shared" ref="T32:T61" si="50">RADIANS(O32)</f>
        <v>0.29670597283903605</v>
      </c>
      <c r="U32" s="16">
        <f t="shared" ref="U32:U61" si="51">TAN(PI()*MOD(O32,360)/180)</f>
        <v>0.30573068145866039</v>
      </c>
      <c r="V32">
        <f>MATCH(O32,N$3:N$7,1)</f>
        <v>1</v>
      </c>
      <c r="W32">
        <f t="shared" si="18"/>
        <v>2</v>
      </c>
      <c r="X32">
        <f>INDEX(J$3:J$7,V32)</f>
        <v>-0.14929589372675056</v>
      </c>
      <c r="Y32">
        <f>INDEX(H$3:H$7,V32)</f>
        <v>0.33462329612736075</v>
      </c>
      <c r="Z32">
        <f>INDEX(I$3:I$7,V32)</f>
        <v>5.1758901153159509E-2</v>
      </c>
      <c r="AA32">
        <f>INDEX(H$3:H$7,W32)</f>
        <v>0.17025610154812656</v>
      </c>
      <c r="AB32">
        <f>INDEX(I$3:I$7,W32)</f>
        <v>7.6298248367224986E-2</v>
      </c>
      <c r="AC32">
        <f t="shared" ref="AC32:AC61" si="52">(AB32-X32*AA32)/(U32-X32)</f>
        <v>0.22354031776899647</v>
      </c>
      <c r="AD32">
        <f t="shared" ref="AD32:AD61" si="53">U32/(X32-U32)*(X32*AA32-AB32)</f>
        <v>6.8343133685000779E-2</v>
      </c>
      <c r="AE32">
        <f t="shared" ref="AE32:AE61" si="54">Q32*P32*ABS(AC32-AA32)/ABS(AA32-Y32)</f>
        <v>0.3241779258767109</v>
      </c>
      <c r="AF32">
        <f t="shared" ref="AF32:AF61" si="55">Q32*P32*ABS(AC32-Y32)/ABS(AA32-Y32)</f>
        <v>0.6758220741232891</v>
      </c>
      <c r="AG32">
        <f t="shared" ref="AG32:AG61" si="56">Q32*(1-P32)</f>
        <v>0</v>
      </c>
      <c r="AH32">
        <f t="shared" ref="AH32:AH61" si="57">ABS(AC32-AA32)</f>
        <v>5.3284216220869901E-2</v>
      </c>
      <c r="AI32">
        <f t="shared" ref="AI32:AI61" si="58">ABS(AA32-Y32)</f>
        <v>0.16436719457923418</v>
      </c>
      <c r="AJ32">
        <f t="shared" ref="AJ32:AJ61" si="59">AH32/AI32</f>
        <v>0.3241779258767109</v>
      </c>
    </row>
    <row r="33" spans="3:36" x14ac:dyDescent="0.45">
      <c r="C33">
        <v>18</v>
      </c>
      <c r="D33">
        <v>1</v>
      </c>
      <c r="E33">
        <v>0.5</v>
      </c>
      <c r="L33" s="16">
        <f t="shared" si="44"/>
        <v>18</v>
      </c>
      <c r="M33">
        <f t="shared" si="45"/>
        <v>1</v>
      </c>
      <c r="N33" s="16">
        <f t="shared" si="46"/>
        <v>0.5</v>
      </c>
      <c r="O33" s="16">
        <f t="shared" si="47"/>
        <v>18</v>
      </c>
      <c r="P33">
        <f t="shared" si="48"/>
        <v>1</v>
      </c>
      <c r="Q33" s="16">
        <f t="shared" si="49"/>
        <v>1</v>
      </c>
      <c r="T33" s="17">
        <f t="shared" si="50"/>
        <v>0.31415926535897931</v>
      </c>
      <c r="U33" s="16">
        <f t="shared" si="51"/>
        <v>0.32491969623290629</v>
      </c>
      <c r="V33">
        <f>MATCH(O33,N$3:N$7,1)</f>
        <v>1</v>
      </c>
      <c r="W33">
        <f t="shared" si="18"/>
        <v>2</v>
      </c>
      <c r="X33">
        <f>INDEX(J$3:J$7,V33)</f>
        <v>-0.14929589372675056</v>
      </c>
      <c r="Y33">
        <f>INDEX(H$3:H$7,V33)</f>
        <v>0.33462329612736075</v>
      </c>
      <c r="Z33">
        <f>INDEX(I$3:I$7,V33)</f>
        <v>5.1758901153159509E-2</v>
      </c>
      <c r="AA33">
        <f>INDEX(H$3:H$7,W33)</f>
        <v>0.17025610154812656</v>
      </c>
      <c r="AB33">
        <f>INDEX(I$3:I$7,W33)</f>
        <v>7.6298248367224986E-2</v>
      </c>
      <c r="AC33">
        <f t="shared" si="52"/>
        <v>0.21449481494047534</v>
      </c>
      <c r="AD33">
        <f t="shared" si="53"/>
        <v>6.9693590113992704E-2</v>
      </c>
      <c r="AE33">
        <f t="shared" si="54"/>
        <v>0.26914563764135574</v>
      </c>
      <c r="AF33">
        <f t="shared" si="55"/>
        <v>0.73085436235864421</v>
      </c>
      <c r="AG33">
        <f t="shared" si="56"/>
        <v>0</v>
      </c>
      <c r="AH33">
        <f t="shared" si="57"/>
        <v>4.4238713392348777E-2</v>
      </c>
      <c r="AI33">
        <f t="shared" si="58"/>
        <v>0.16436719457923418</v>
      </c>
      <c r="AJ33">
        <f t="shared" si="59"/>
        <v>0.26914563764135574</v>
      </c>
    </row>
    <row r="34" spans="3:36" x14ac:dyDescent="0.45">
      <c r="C34">
        <v>19</v>
      </c>
      <c r="D34">
        <v>1</v>
      </c>
      <c r="E34">
        <v>0.5</v>
      </c>
      <c r="L34" s="16">
        <f t="shared" si="44"/>
        <v>19</v>
      </c>
      <c r="M34">
        <f t="shared" si="45"/>
        <v>1</v>
      </c>
      <c r="N34" s="16">
        <f t="shared" si="46"/>
        <v>0.5</v>
      </c>
      <c r="O34" s="16">
        <f t="shared" si="47"/>
        <v>19</v>
      </c>
      <c r="P34">
        <f t="shared" si="48"/>
        <v>1</v>
      </c>
      <c r="Q34" s="16">
        <f t="shared" si="49"/>
        <v>1</v>
      </c>
      <c r="T34" s="17">
        <f t="shared" si="50"/>
        <v>0.33161255787892263</v>
      </c>
      <c r="U34" s="16">
        <f t="shared" si="51"/>
        <v>0.34432761328966521</v>
      </c>
      <c r="V34">
        <f>MATCH(O34,N$3:N$7,1)</f>
        <v>1</v>
      </c>
      <c r="W34">
        <f t="shared" si="18"/>
        <v>2</v>
      </c>
      <c r="X34">
        <f>INDEX(J$3:J$7,V34)</f>
        <v>-0.14929589372675056</v>
      </c>
      <c r="Y34">
        <f>INDEX(H$3:H$7,V34)</f>
        <v>0.33462329612736075</v>
      </c>
      <c r="Z34">
        <f>INDEX(I$3:I$7,V34)</f>
        <v>5.1758901153159509E-2</v>
      </c>
      <c r="AA34">
        <f>INDEX(H$3:H$7,W34)</f>
        <v>0.17025610154812656</v>
      </c>
      <c r="AB34">
        <f>INDEX(I$3:I$7,W34)</f>
        <v>7.6298248367224986E-2</v>
      </c>
      <c r="AC34">
        <f t="shared" si="52"/>
        <v>0.20606146944882484</v>
      </c>
      <c r="AD34">
        <f t="shared" si="53"/>
        <v>7.095265396627512E-2</v>
      </c>
      <c r="AE34">
        <f t="shared" si="54"/>
        <v>0.21783767735622014</v>
      </c>
      <c r="AF34">
        <f t="shared" si="55"/>
        <v>0.78216232264377983</v>
      </c>
      <c r="AG34">
        <f t="shared" si="56"/>
        <v>0</v>
      </c>
      <c r="AH34">
        <f t="shared" si="57"/>
        <v>3.5805367900698271E-2</v>
      </c>
      <c r="AI34">
        <f t="shared" si="58"/>
        <v>0.16436719457923418</v>
      </c>
      <c r="AJ34">
        <f t="shared" si="59"/>
        <v>0.21783767735622014</v>
      </c>
    </row>
    <row r="35" spans="3:36" x14ac:dyDescent="0.45">
      <c r="C35">
        <v>20</v>
      </c>
      <c r="D35">
        <v>1</v>
      </c>
      <c r="E35">
        <v>0.5</v>
      </c>
      <c r="L35" s="16">
        <f t="shared" si="44"/>
        <v>20</v>
      </c>
      <c r="M35">
        <f t="shared" si="45"/>
        <v>1</v>
      </c>
      <c r="N35" s="16">
        <f t="shared" si="46"/>
        <v>0.5</v>
      </c>
      <c r="O35" s="16">
        <f t="shared" si="47"/>
        <v>20</v>
      </c>
      <c r="P35">
        <f t="shared" si="48"/>
        <v>1</v>
      </c>
      <c r="Q35" s="16">
        <f t="shared" si="49"/>
        <v>1</v>
      </c>
      <c r="T35" s="17">
        <f t="shared" si="50"/>
        <v>0.3490658503988659</v>
      </c>
      <c r="U35" s="16">
        <f t="shared" si="51"/>
        <v>0.36397023426620234</v>
      </c>
      <c r="V35">
        <f>MATCH(O35,N$3:N$7,1)</f>
        <v>1</v>
      </c>
      <c r="W35">
        <f t="shared" si="18"/>
        <v>2</v>
      </c>
      <c r="X35">
        <f>INDEX(J$3:J$7,V35)</f>
        <v>-0.14929589372675056</v>
      </c>
      <c r="Y35">
        <f>INDEX(H$3:H$7,V35)</f>
        <v>0.33462329612736075</v>
      </c>
      <c r="Z35">
        <f>INDEX(I$3:I$7,V35)</f>
        <v>5.1758901153159509E-2</v>
      </c>
      <c r="AA35">
        <f>INDEX(H$3:H$7,W35)</f>
        <v>0.17025610154812656</v>
      </c>
      <c r="AB35">
        <f>INDEX(I$3:I$7,W35)</f>
        <v>7.6298248367224986E-2</v>
      </c>
      <c r="AC35">
        <f t="shared" si="52"/>
        <v>0.19817552661819424</v>
      </c>
      <c r="AD35">
        <f t="shared" si="53"/>
        <v>7.212999284905218E-2</v>
      </c>
      <c r="AE35">
        <f t="shared" si="54"/>
        <v>0.16986008151772006</v>
      </c>
      <c r="AF35">
        <f t="shared" si="55"/>
        <v>0.83013991848227997</v>
      </c>
      <c r="AG35">
        <f t="shared" si="56"/>
        <v>0</v>
      </c>
      <c r="AH35">
        <f t="shared" si="57"/>
        <v>2.7919425070067672E-2</v>
      </c>
      <c r="AI35">
        <f t="shared" si="58"/>
        <v>0.16436719457923418</v>
      </c>
      <c r="AJ35">
        <f t="shared" si="59"/>
        <v>0.16986008151772006</v>
      </c>
    </row>
    <row r="36" spans="3:36" x14ac:dyDescent="0.45">
      <c r="C36">
        <v>21</v>
      </c>
      <c r="D36">
        <v>1</v>
      </c>
      <c r="E36">
        <v>0.5</v>
      </c>
      <c r="L36" s="16">
        <f t="shared" si="44"/>
        <v>21</v>
      </c>
      <c r="M36">
        <f t="shared" si="45"/>
        <v>1</v>
      </c>
      <c r="N36" s="16">
        <f t="shared" si="46"/>
        <v>0.5</v>
      </c>
      <c r="O36" s="16">
        <f t="shared" si="47"/>
        <v>21</v>
      </c>
      <c r="P36">
        <f t="shared" si="48"/>
        <v>1</v>
      </c>
      <c r="Q36" s="16">
        <f t="shared" si="49"/>
        <v>1</v>
      </c>
      <c r="T36" s="17">
        <f t="shared" si="50"/>
        <v>0.36651914291880922</v>
      </c>
      <c r="U36" s="16">
        <f t="shared" si="51"/>
        <v>0.38386403503541577</v>
      </c>
      <c r="V36">
        <f>MATCH(O36,N$3:N$7,1)</f>
        <v>1</v>
      </c>
      <c r="W36">
        <f t="shared" si="18"/>
        <v>2</v>
      </c>
      <c r="X36">
        <f>INDEX(J$3:J$7,V36)</f>
        <v>-0.14929589372675056</v>
      </c>
      <c r="Y36">
        <f>INDEX(H$3:H$7,V36)</f>
        <v>0.33462329612736075</v>
      </c>
      <c r="Z36">
        <f>INDEX(I$3:I$7,V36)</f>
        <v>5.1758901153159509E-2</v>
      </c>
      <c r="AA36">
        <f>INDEX(H$3:H$7,W36)</f>
        <v>0.17025610154812656</v>
      </c>
      <c r="AB36">
        <f>INDEX(I$3:I$7,W36)</f>
        <v>7.6298248367224986E-2</v>
      </c>
      <c r="AC36">
        <f t="shared" si="52"/>
        <v>0.19078100157759431</v>
      </c>
      <c r="AD36">
        <f t="shared" si="53"/>
        <v>7.3233965073673371E-2</v>
      </c>
      <c r="AE36">
        <f t="shared" si="54"/>
        <v>0.12487224158086847</v>
      </c>
      <c r="AF36">
        <f t="shared" si="55"/>
        <v>0.87512775841913149</v>
      </c>
      <c r="AG36">
        <f t="shared" si="56"/>
        <v>0</v>
      </c>
      <c r="AH36">
        <f t="shared" si="57"/>
        <v>2.0524900029467746E-2</v>
      </c>
      <c r="AI36">
        <f t="shared" si="58"/>
        <v>0.16436719457923418</v>
      </c>
      <c r="AJ36">
        <f t="shared" si="59"/>
        <v>0.12487224158086847</v>
      </c>
    </row>
    <row r="37" spans="3:36" x14ac:dyDescent="0.45">
      <c r="C37">
        <v>22</v>
      </c>
      <c r="D37">
        <v>1</v>
      </c>
      <c r="E37">
        <v>0.5</v>
      </c>
      <c r="L37" s="16">
        <f t="shared" si="44"/>
        <v>22</v>
      </c>
      <c r="M37">
        <f t="shared" si="45"/>
        <v>1</v>
      </c>
      <c r="N37" s="16">
        <f t="shared" si="46"/>
        <v>0.5</v>
      </c>
      <c r="O37" s="16">
        <f t="shared" si="47"/>
        <v>22</v>
      </c>
      <c r="P37">
        <f t="shared" si="48"/>
        <v>1</v>
      </c>
      <c r="Q37" s="16">
        <f t="shared" si="49"/>
        <v>1</v>
      </c>
      <c r="T37" s="17">
        <f t="shared" si="50"/>
        <v>0.38397243543875248</v>
      </c>
      <c r="U37" s="16">
        <f t="shared" si="51"/>
        <v>0.40402622583515679</v>
      </c>
      <c r="V37">
        <f>MATCH(O37,N$3:N$7,1)</f>
        <v>1</v>
      </c>
      <c r="W37">
        <f t="shared" si="18"/>
        <v>2</v>
      </c>
      <c r="X37">
        <f>INDEX(J$3:J$7,V37)</f>
        <v>-0.14929589372675056</v>
      </c>
      <c r="Y37">
        <f>INDEX(H$3:H$7,V37)</f>
        <v>0.33462329612736075</v>
      </c>
      <c r="Z37">
        <f>INDEX(I$3:I$7,V37)</f>
        <v>5.1758901153159509E-2</v>
      </c>
      <c r="AA37">
        <f>INDEX(H$3:H$7,W37)</f>
        <v>0.17025610154812656</v>
      </c>
      <c r="AB37">
        <f>INDEX(I$3:I$7,W37)</f>
        <v>7.6298248367224986E-2</v>
      </c>
      <c r="AC37">
        <f t="shared" si="52"/>
        <v>0.18382924089645861</v>
      </c>
      <c r="AD37">
        <f t="shared" si="53"/>
        <v>7.4271834397538011E-2</v>
      </c>
      <c r="AE37">
        <f t="shared" si="54"/>
        <v>8.2578153037642973E-2</v>
      </c>
      <c r="AF37">
        <f t="shared" si="55"/>
        <v>0.91742184696235707</v>
      </c>
      <c r="AG37">
        <f t="shared" si="56"/>
        <v>0</v>
      </c>
      <c r="AH37">
        <f t="shared" si="57"/>
        <v>1.3573139348332042E-2</v>
      </c>
      <c r="AI37">
        <f t="shared" si="58"/>
        <v>0.16436719457923418</v>
      </c>
      <c r="AJ37">
        <f t="shared" si="59"/>
        <v>8.2578153037642973E-2</v>
      </c>
    </row>
    <row r="38" spans="3:36" x14ac:dyDescent="0.45">
      <c r="C38">
        <v>23</v>
      </c>
      <c r="D38">
        <v>1</v>
      </c>
      <c r="E38">
        <v>0.5</v>
      </c>
      <c r="L38" s="16">
        <f t="shared" si="44"/>
        <v>23</v>
      </c>
      <c r="M38">
        <f t="shared" si="45"/>
        <v>1</v>
      </c>
      <c r="N38" s="16">
        <f t="shared" si="46"/>
        <v>0.5</v>
      </c>
      <c r="O38" s="16">
        <f t="shared" si="47"/>
        <v>23</v>
      </c>
      <c r="P38">
        <f t="shared" si="48"/>
        <v>1</v>
      </c>
      <c r="Q38" s="16">
        <f t="shared" si="49"/>
        <v>1</v>
      </c>
      <c r="T38" s="17">
        <f t="shared" si="50"/>
        <v>0.4014257279586958</v>
      </c>
      <c r="U38" s="16">
        <f t="shared" si="51"/>
        <v>0.4244748162096047</v>
      </c>
      <c r="V38">
        <f>MATCH(O38,N$3:N$7,1)</f>
        <v>1</v>
      </c>
      <c r="W38">
        <f t="shared" si="18"/>
        <v>2</v>
      </c>
      <c r="X38">
        <f>INDEX(J$3:J$7,V38)</f>
        <v>-0.14929589372675056</v>
      </c>
      <c r="Y38">
        <f>INDEX(H$3:H$7,V38)</f>
        <v>0.33462329612736075</v>
      </c>
      <c r="Z38">
        <f>INDEX(I$3:I$7,V38)</f>
        <v>5.1758901153159509E-2</v>
      </c>
      <c r="AA38">
        <f>INDEX(H$3:H$7,W38)</f>
        <v>0.17025610154812656</v>
      </c>
      <c r="AB38">
        <f>INDEX(I$3:I$7,W38)</f>
        <v>7.6298248367224986E-2</v>
      </c>
      <c r="AC38">
        <f t="shared" si="52"/>
        <v>0.17727775825567627</v>
      </c>
      <c r="AD38">
        <f t="shared" si="53"/>
        <v>7.5249943853628917E-2</v>
      </c>
      <c r="AE38">
        <f t="shared" si="54"/>
        <v>4.2719331710470175E-2</v>
      </c>
      <c r="AF38">
        <f t="shared" si="55"/>
        <v>0.95728066828952985</v>
      </c>
      <c r="AG38">
        <f t="shared" si="56"/>
        <v>0</v>
      </c>
      <c r="AH38">
        <f t="shared" si="57"/>
        <v>7.0216567075497005E-3</v>
      </c>
      <c r="AI38">
        <f t="shared" si="58"/>
        <v>0.16436719457923418</v>
      </c>
      <c r="AJ38">
        <f t="shared" si="59"/>
        <v>4.2719331710470175E-2</v>
      </c>
    </row>
    <row r="39" spans="3:36" x14ac:dyDescent="0.45">
      <c r="C39">
        <v>24</v>
      </c>
      <c r="D39">
        <v>1</v>
      </c>
      <c r="E39">
        <v>0.5</v>
      </c>
      <c r="L39" s="16">
        <f t="shared" si="44"/>
        <v>24</v>
      </c>
      <c r="M39">
        <f t="shared" si="45"/>
        <v>1</v>
      </c>
      <c r="N39" s="16">
        <f t="shared" si="46"/>
        <v>0.5</v>
      </c>
      <c r="O39" s="16">
        <f t="shared" si="47"/>
        <v>24</v>
      </c>
      <c r="P39">
        <f t="shared" si="48"/>
        <v>1</v>
      </c>
      <c r="Q39" s="16">
        <f t="shared" si="49"/>
        <v>1</v>
      </c>
      <c r="T39" s="17">
        <f t="shared" si="50"/>
        <v>0.41887902047863912</v>
      </c>
      <c r="U39" s="16">
        <f t="shared" si="51"/>
        <v>0.4452286853085361</v>
      </c>
      <c r="V39">
        <f>MATCH(O39,N$3:N$7,1)</f>
        <v>1</v>
      </c>
      <c r="W39">
        <f t="shared" si="18"/>
        <v>2</v>
      </c>
      <c r="X39">
        <f>INDEX(J$3:J$7,V39)</f>
        <v>-0.14929589372675056</v>
      </c>
      <c r="Y39">
        <f>INDEX(H$3:H$7,V39)</f>
        <v>0.33462329612736075</v>
      </c>
      <c r="Z39">
        <f>INDEX(I$3:I$7,V39)</f>
        <v>5.1758901153159509E-2</v>
      </c>
      <c r="AA39">
        <f>INDEX(H$3:H$7,W39)</f>
        <v>0.17025610154812656</v>
      </c>
      <c r="AB39">
        <f>INDEX(I$3:I$7,W39)</f>
        <v>7.6298248367224986E-2</v>
      </c>
      <c r="AC39">
        <f t="shared" si="52"/>
        <v>0.17108928511473326</v>
      </c>
      <c r="AD39">
        <f t="shared" si="53"/>
        <v>7.6173857482009985E-2</v>
      </c>
      <c r="AE39">
        <f t="shared" si="54"/>
        <v>5.0690380689380954E-3</v>
      </c>
      <c r="AF39">
        <f t="shared" si="55"/>
        <v>0.9949309619310619</v>
      </c>
      <c r="AG39">
        <f t="shared" si="56"/>
        <v>0</v>
      </c>
      <c r="AH39">
        <f t="shared" si="57"/>
        <v>8.3318356660669335E-4</v>
      </c>
      <c r="AI39">
        <f t="shared" si="58"/>
        <v>0.16436719457923418</v>
      </c>
      <c r="AJ39">
        <f t="shared" si="59"/>
        <v>5.0690380689380954E-3</v>
      </c>
    </row>
    <row r="40" spans="3:36" x14ac:dyDescent="0.45">
      <c r="C40">
        <v>25</v>
      </c>
      <c r="D40">
        <v>1</v>
      </c>
      <c r="E40">
        <v>0.5</v>
      </c>
      <c r="L40" s="16">
        <f t="shared" si="44"/>
        <v>25</v>
      </c>
      <c r="M40">
        <f t="shared" si="45"/>
        <v>1</v>
      </c>
      <c r="N40" s="16">
        <f t="shared" si="46"/>
        <v>0.5</v>
      </c>
      <c r="O40" s="16">
        <f t="shared" si="47"/>
        <v>25</v>
      </c>
      <c r="P40">
        <f t="shared" si="48"/>
        <v>1</v>
      </c>
      <c r="Q40" s="16">
        <f t="shared" si="49"/>
        <v>1</v>
      </c>
      <c r="T40" s="17">
        <f t="shared" si="50"/>
        <v>0.43633231299858238</v>
      </c>
      <c r="U40" s="16">
        <f t="shared" si="51"/>
        <v>0.46630765815499858</v>
      </c>
      <c r="V40">
        <f>MATCH(O40,N$3:N$7,1)</f>
        <v>2</v>
      </c>
      <c r="W40">
        <f t="shared" si="18"/>
        <v>3</v>
      </c>
      <c r="X40">
        <f>INDEX(J$3:J$7,V40)</f>
        <v>-0.12105922992920035</v>
      </c>
      <c r="Y40">
        <f>INDEX(H$3:H$7,V40)</f>
        <v>0.17025610154812656</v>
      </c>
      <c r="Z40">
        <f>INDEX(I$3:I$7,V40)</f>
        <v>7.6298248367224986E-2</v>
      </c>
      <c r="AA40">
        <f>INDEX(H$3:H$7,W40)</f>
        <v>-0.16718313212421182</v>
      </c>
      <c r="AB40">
        <f>INDEX(I$3:I$7,W40)</f>
        <v>0.11714838214349776</v>
      </c>
      <c r="AC40">
        <f t="shared" si="52"/>
        <v>0.16498941781937324</v>
      </c>
      <c r="AD40">
        <f t="shared" si="53"/>
        <v>7.693582904370852E-2</v>
      </c>
      <c r="AE40">
        <f t="shared" si="54"/>
        <v>0.98439220101516867</v>
      </c>
      <c r="AF40">
        <f t="shared" si="55"/>
        <v>1.5607798984831165E-2</v>
      </c>
      <c r="AG40">
        <f t="shared" si="56"/>
        <v>0</v>
      </c>
      <c r="AH40">
        <f t="shared" si="57"/>
        <v>0.33217254994358503</v>
      </c>
      <c r="AI40">
        <f t="shared" si="58"/>
        <v>0.33743923367233841</v>
      </c>
      <c r="AJ40">
        <f t="shared" si="59"/>
        <v>0.98439220101516867</v>
      </c>
    </row>
    <row r="41" spans="3:36" x14ac:dyDescent="0.45">
      <c r="C41">
        <v>26</v>
      </c>
      <c r="D41">
        <v>1</v>
      </c>
      <c r="E41">
        <v>0.5</v>
      </c>
      <c r="L41" s="16">
        <f t="shared" si="44"/>
        <v>26</v>
      </c>
      <c r="M41">
        <f t="shared" si="45"/>
        <v>1</v>
      </c>
      <c r="N41" s="16">
        <f t="shared" si="46"/>
        <v>0.5</v>
      </c>
      <c r="O41" s="16">
        <f t="shared" si="47"/>
        <v>26</v>
      </c>
      <c r="P41">
        <f t="shared" si="48"/>
        <v>1</v>
      </c>
      <c r="Q41" s="16">
        <f t="shared" si="49"/>
        <v>1</v>
      </c>
      <c r="T41" s="17">
        <f t="shared" si="50"/>
        <v>0.4537856055185257</v>
      </c>
      <c r="U41" s="16">
        <f t="shared" si="51"/>
        <v>0.48773258856586144</v>
      </c>
      <c r="V41">
        <f>MATCH(O41,N$3:N$7,1)</f>
        <v>2</v>
      </c>
      <c r="W41">
        <f t="shared" si="18"/>
        <v>3</v>
      </c>
      <c r="X41">
        <f>INDEX(J$3:J$7,V41)</f>
        <v>-0.12105922992920035</v>
      </c>
      <c r="Y41">
        <f>INDEX(H$3:H$7,V41)</f>
        <v>0.17025610154812656</v>
      </c>
      <c r="Z41">
        <f>INDEX(I$3:I$7,V41)</f>
        <v>7.6298248367224986E-2</v>
      </c>
      <c r="AA41">
        <f>INDEX(H$3:H$7,W41)</f>
        <v>-0.16718313212421182</v>
      </c>
      <c r="AB41">
        <f>INDEX(I$3:I$7,W41)</f>
        <v>0.11714838214349776</v>
      </c>
      <c r="AC41">
        <f t="shared" si="52"/>
        <v>0.15918302113676483</v>
      </c>
      <c r="AD41">
        <f t="shared" si="53"/>
        <v>7.763874695476855E-2</v>
      </c>
      <c r="AE41">
        <f t="shared" si="54"/>
        <v>0.9671849645613112</v>
      </c>
      <c r="AF41">
        <f t="shared" si="55"/>
        <v>3.2815035438688682E-2</v>
      </c>
      <c r="AG41">
        <f t="shared" si="56"/>
        <v>0</v>
      </c>
      <c r="AH41">
        <f t="shared" si="57"/>
        <v>0.32636615326097662</v>
      </c>
      <c r="AI41">
        <f t="shared" si="58"/>
        <v>0.33743923367233841</v>
      </c>
      <c r="AJ41">
        <f t="shared" si="59"/>
        <v>0.9671849645613112</v>
      </c>
    </row>
    <row r="42" spans="3:36" x14ac:dyDescent="0.45">
      <c r="C42">
        <v>27</v>
      </c>
      <c r="D42">
        <v>1</v>
      </c>
      <c r="E42">
        <v>0.5</v>
      </c>
      <c r="L42" s="16">
        <f t="shared" si="44"/>
        <v>27</v>
      </c>
      <c r="M42">
        <f t="shared" si="45"/>
        <v>1</v>
      </c>
      <c r="N42" s="16">
        <f t="shared" si="46"/>
        <v>0.5</v>
      </c>
      <c r="O42" s="16">
        <f t="shared" si="47"/>
        <v>27</v>
      </c>
      <c r="P42">
        <f t="shared" si="48"/>
        <v>1</v>
      </c>
      <c r="Q42" s="16">
        <f t="shared" si="49"/>
        <v>1</v>
      </c>
      <c r="T42" s="17">
        <f t="shared" si="50"/>
        <v>0.47123889803846897</v>
      </c>
      <c r="U42" s="16">
        <f t="shared" si="51"/>
        <v>0.50952544949442879</v>
      </c>
      <c r="V42">
        <f>MATCH(O42,N$3:N$7,1)</f>
        <v>2</v>
      </c>
      <c r="W42">
        <f t="shared" si="18"/>
        <v>3</v>
      </c>
      <c r="X42">
        <f>INDEX(J$3:J$7,V42)</f>
        <v>-0.12105922992920035</v>
      </c>
      <c r="Y42">
        <f>INDEX(H$3:H$7,V42)</f>
        <v>0.17025610154812656</v>
      </c>
      <c r="Z42">
        <f>INDEX(I$3:I$7,V42)</f>
        <v>7.6298248367224986E-2</v>
      </c>
      <c r="AA42">
        <f>INDEX(H$3:H$7,W42)</f>
        <v>-0.16718313212421182</v>
      </c>
      <c r="AB42">
        <f>INDEX(I$3:I$7,W42)</f>
        <v>0.11714838214349776</v>
      </c>
      <c r="AC42">
        <f t="shared" si="52"/>
        <v>0.15368169267919191</v>
      </c>
      <c r="AD42">
        <f t="shared" si="53"/>
        <v>7.830473354142993E-2</v>
      </c>
      <c r="AE42">
        <f t="shared" si="54"/>
        <v>0.95088179673550099</v>
      </c>
      <c r="AF42">
        <f t="shared" si="55"/>
        <v>4.9118203264498901E-2</v>
      </c>
      <c r="AG42">
        <f t="shared" si="56"/>
        <v>0</v>
      </c>
      <c r="AH42">
        <f t="shared" si="57"/>
        <v>0.32086482480340373</v>
      </c>
      <c r="AI42">
        <f t="shared" si="58"/>
        <v>0.33743923367233841</v>
      </c>
      <c r="AJ42">
        <f t="shared" si="59"/>
        <v>0.95088179673550099</v>
      </c>
    </row>
    <row r="43" spans="3:36" x14ac:dyDescent="0.45">
      <c r="C43">
        <v>28</v>
      </c>
      <c r="D43">
        <v>1</v>
      </c>
      <c r="E43">
        <v>0.5</v>
      </c>
      <c r="L43" s="16">
        <f t="shared" si="44"/>
        <v>28</v>
      </c>
      <c r="M43">
        <f t="shared" si="45"/>
        <v>1</v>
      </c>
      <c r="N43" s="16">
        <f t="shared" si="46"/>
        <v>0.5</v>
      </c>
      <c r="O43" s="16">
        <f t="shared" si="47"/>
        <v>28</v>
      </c>
      <c r="P43">
        <f t="shared" si="48"/>
        <v>1</v>
      </c>
      <c r="Q43" s="16">
        <f t="shared" si="49"/>
        <v>1</v>
      </c>
      <c r="T43" s="17">
        <f t="shared" si="50"/>
        <v>0.48869219055841229</v>
      </c>
      <c r="U43" s="16">
        <f t="shared" si="51"/>
        <v>0.53170943166147877</v>
      </c>
      <c r="V43">
        <f>MATCH(O43,N$3:N$7,1)</f>
        <v>2</v>
      </c>
      <c r="W43">
        <f t="shared" si="18"/>
        <v>3</v>
      </c>
      <c r="X43">
        <f>INDEX(J$3:J$7,V43)</f>
        <v>-0.12105922992920035</v>
      </c>
      <c r="Y43">
        <f>INDEX(H$3:H$7,V43)</f>
        <v>0.17025610154812656</v>
      </c>
      <c r="Z43">
        <f>INDEX(I$3:I$7,V43)</f>
        <v>7.6298248367224986E-2</v>
      </c>
      <c r="AA43">
        <f>INDEX(H$3:H$7,W43)</f>
        <v>-0.16718313212421182</v>
      </c>
      <c r="AB43">
        <f>INDEX(I$3:I$7,W43)</f>
        <v>0.11714838214349776</v>
      </c>
      <c r="AC43">
        <f t="shared" si="52"/>
        <v>0.14845890529615569</v>
      </c>
      <c r="AD43">
        <f t="shared" si="53"/>
        <v>7.8937000160104243E-2</v>
      </c>
      <c r="AE43">
        <f t="shared" si="54"/>
        <v>0.93540408441913281</v>
      </c>
      <c r="AF43">
        <f t="shared" si="55"/>
        <v>6.4595915580867164E-2</v>
      </c>
      <c r="AG43">
        <f t="shared" si="56"/>
        <v>0</v>
      </c>
      <c r="AH43">
        <f t="shared" si="57"/>
        <v>0.3156420374203675</v>
      </c>
      <c r="AI43">
        <f t="shared" si="58"/>
        <v>0.33743923367233841</v>
      </c>
      <c r="AJ43">
        <f t="shared" si="59"/>
        <v>0.93540408441913281</v>
      </c>
    </row>
    <row r="44" spans="3:36" x14ac:dyDescent="0.45">
      <c r="C44">
        <v>29</v>
      </c>
      <c r="D44">
        <v>1</v>
      </c>
      <c r="E44">
        <v>0.5</v>
      </c>
      <c r="L44" s="16">
        <f t="shared" si="44"/>
        <v>29</v>
      </c>
      <c r="M44">
        <f t="shared" si="45"/>
        <v>1</v>
      </c>
      <c r="N44" s="16">
        <f t="shared" si="46"/>
        <v>0.5</v>
      </c>
      <c r="O44" s="16">
        <f t="shared" si="47"/>
        <v>29</v>
      </c>
      <c r="P44">
        <f t="shared" si="48"/>
        <v>1</v>
      </c>
      <c r="Q44" s="16">
        <f t="shared" si="49"/>
        <v>1</v>
      </c>
      <c r="T44" s="17">
        <f t="shared" si="50"/>
        <v>0.50614548307835561</v>
      </c>
      <c r="U44" s="16">
        <f t="shared" si="51"/>
        <v>0.55430905145276899</v>
      </c>
      <c r="V44">
        <f>MATCH(O44,N$3:N$7,1)</f>
        <v>2</v>
      </c>
      <c r="W44">
        <f t="shared" si="18"/>
        <v>3</v>
      </c>
      <c r="X44">
        <f>INDEX(J$3:J$7,V44)</f>
        <v>-0.12105922992920035</v>
      </c>
      <c r="Y44">
        <f>INDEX(H$3:H$7,V44)</f>
        <v>0.17025610154812656</v>
      </c>
      <c r="Z44">
        <f>INDEX(I$3:I$7,V44)</f>
        <v>7.6298248367224986E-2</v>
      </c>
      <c r="AA44">
        <f>INDEX(H$3:H$7,W44)</f>
        <v>-0.16718313212421182</v>
      </c>
      <c r="AB44">
        <f>INDEX(I$3:I$7,W44)</f>
        <v>0.11714838214349776</v>
      </c>
      <c r="AC44">
        <f t="shared" si="52"/>
        <v>0.14349107528871308</v>
      </c>
      <c r="AD44">
        <f t="shared" si="53"/>
        <v>7.9538401835224412E-2</v>
      </c>
      <c r="AE44">
        <f t="shared" si="54"/>
        <v>0.92068193740208937</v>
      </c>
      <c r="AF44">
        <f t="shared" si="55"/>
        <v>7.9318062597910508E-2</v>
      </c>
      <c r="AG44">
        <f t="shared" si="56"/>
        <v>0</v>
      </c>
      <c r="AH44">
        <f t="shared" si="57"/>
        <v>0.3106742074129249</v>
      </c>
      <c r="AI44">
        <f t="shared" si="58"/>
        <v>0.33743923367233841</v>
      </c>
      <c r="AJ44">
        <f t="shared" si="59"/>
        <v>0.92068193740208937</v>
      </c>
    </row>
    <row r="45" spans="3:36" x14ac:dyDescent="0.45">
      <c r="C45">
        <v>30</v>
      </c>
      <c r="D45">
        <v>1</v>
      </c>
      <c r="E45">
        <v>0.5</v>
      </c>
      <c r="L45" s="16">
        <f t="shared" si="44"/>
        <v>30</v>
      </c>
      <c r="M45">
        <f t="shared" si="45"/>
        <v>1</v>
      </c>
      <c r="N45" s="16">
        <f t="shared" si="46"/>
        <v>0.5</v>
      </c>
      <c r="O45" s="16">
        <f t="shared" si="47"/>
        <v>30</v>
      </c>
      <c r="P45">
        <f t="shared" si="48"/>
        <v>1</v>
      </c>
      <c r="Q45" s="16">
        <f t="shared" si="49"/>
        <v>1</v>
      </c>
      <c r="T45" s="17">
        <f t="shared" si="50"/>
        <v>0.52359877559829882</v>
      </c>
      <c r="U45" s="16">
        <f t="shared" si="51"/>
        <v>0.57735026918962573</v>
      </c>
      <c r="V45">
        <f>MATCH(O45,N$3:N$7,1)</f>
        <v>2</v>
      </c>
      <c r="W45">
        <f t="shared" si="18"/>
        <v>3</v>
      </c>
      <c r="X45">
        <f>INDEX(J$3:J$7,V45)</f>
        <v>-0.12105922992920035</v>
      </c>
      <c r="Y45">
        <f>INDEX(H$3:H$7,V45)</f>
        <v>0.17025610154812656</v>
      </c>
      <c r="Z45">
        <f>INDEX(I$3:I$7,V45)</f>
        <v>7.6298248367224986E-2</v>
      </c>
      <c r="AA45">
        <f>INDEX(H$3:H$7,W45)</f>
        <v>-0.16718313212421182</v>
      </c>
      <c r="AB45">
        <f>INDEX(I$3:I$7,W45)</f>
        <v>0.11714838214349776</v>
      </c>
      <c r="AC45">
        <f t="shared" si="52"/>
        <v>0.13875716328838328</v>
      </c>
      <c r="AD45">
        <f t="shared" si="53"/>
        <v>8.0111485576536939E-2</v>
      </c>
      <c r="AE45">
        <f t="shared" si="54"/>
        <v>0.9066530055887646</v>
      </c>
      <c r="AF45">
        <f t="shared" si="55"/>
        <v>9.3346994411235271E-2</v>
      </c>
      <c r="AG45">
        <f t="shared" si="56"/>
        <v>0</v>
      </c>
      <c r="AH45">
        <f t="shared" si="57"/>
        <v>0.3059402954125951</v>
      </c>
      <c r="AI45">
        <f t="shared" si="58"/>
        <v>0.33743923367233841</v>
      </c>
      <c r="AJ45">
        <f t="shared" si="59"/>
        <v>0.9066530055887646</v>
      </c>
    </row>
    <row r="46" spans="3:36" x14ac:dyDescent="0.45">
      <c r="C46">
        <v>31</v>
      </c>
      <c r="D46">
        <v>1</v>
      </c>
      <c r="E46">
        <v>0.5</v>
      </c>
      <c r="L46" s="16">
        <f t="shared" si="44"/>
        <v>31</v>
      </c>
      <c r="M46">
        <f t="shared" si="45"/>
        <v>1</v>
      </c>
      <c r="N46" s="16">
        <f t="shared" si="46"/>
        <v>0.5</v>
      </c>
      <c r="O46" s="16">
        <f t="shared" si="47"/>
        <v>31</v>
      </c>
      <c r="P46">
        <f t="shared" si="48"/>
        <v>1</v>
      </c>
      <c r="Q46" s="16">
        <f t="shared" si="49"/>
        <v>1</v>
      </c>
      <c r="T46" s="17">
        <f t="shared" si="50"/>
        <v>0.54105206811824214</v>
      </c>
      <c r="U46" s="16">
        <f t="shared" si="51"/>
        <v>0.60086061902756038</v>
      </c>
      <c r="V46">
        <f>MATCH(O46,N$3:N$7,1)</f>
        <v>2</v>
      </c>
      <c r="W46">
        <f t="shared" si="18"/>
        <v>3</v>
      </c>
      <c r="X46">
        <f>INDEX(J$3:J$7,V46)</f>
        <v>-0.12105922992920035</v>
      </c>
      <c r="Y46">
        <f>INDEX(H$3:H$7,V46)</f>
        <v>0.17025610154812656</v>
      </c>
      <c r="Z46">
        <f>INDEX(I$3:I$7,V46)</f>
        <v>7.6298248367224986E-2</v>
      </c>
      <c r="AA46">
        <f>INDEX(H$3:H$7,W46)</f>
        <v>-0.16718313212421182</v>
      </c>
      <c r="AB46">
        <f>INDEX(I$3:I$7,W46)</f>
        <v>0.11714838214349776</v>
      </c>
      <c r="AC46">
        <f t="shared" si="52"/>
        <v>0.13423833830228055</v>
      </c>
      <c r="AD46">
        <f t="shared" si="53"/>
        <v>8.0658531049539364E-2</v>
      </c>
      <c r="AE46">
        <f t="shared" si="54"/>
        <v>0.89326148339697764</v>
      </c>
      <c r="AF46">
        <f t="shared" si="55"/>
        <v>0.1067385166030223</v>
      </c>
      <c r="AG46">
        <f t="shared" si="56"/>
        <v>0</v>
      </c>
      <c r="AH46">
        <f t="shared" si="57"/>
        <v>0.30142147042649237</v>
      </c>
      <c r="AI46">
        <f t="shared" si="58"/>
        <v>0.33743923367233841</v>
      </c>
      <c r="AJ46">
        <f t="shared" si="59"/>
        <v>0.89326148339697764</v>
      </c>
    </row>
    <row r="47" spans="3:36" x14ac:dyDescent="0.45">
      <c r="C47">
        <v>32</v>
      </c>
      <c r="D47">
        <v>1</v>
      </c>
      <c r="E47">
        <v>0.5</v>
      </c>
      <c r="L47" s="16">
        <f t="shared" si="44"/>
        <v>32</v>
      </c>
      <c r="M47">
        <f t="shared" si="45"/>
        <v>1</v>
      </c>
      <c r="N47" s="16">
        <f t="shared" si="46"/>
        <v>0.5</v>
      </c>
      <c r="O47" s="16">
        <f t="shared" si="47"/>
        <v>32</v>
      </c>
      <c r="P47">
        <f t="shared" si="48"/>
        <v>1</v>
      </c>
      <c r="Q47" s="16">
        <f t="shared" si="49"/>
        <v>1</v>
      </c>
      <c r="T47" s="17">
        <f t="shared" si="50"/>
        <v>0.55850536063818546</v>
      </c>
      <c r="U47" s="16">
        <f t="shared" si="51"/>
        <v>0.62486935190932746</v>
      </c>
      <c r="V47">
        <f>MATCH(O47,N$3:N$7,1)</f>
        <v>2</v>
      </c>
      <c r="W47">
        <f t="shared" si="18"/>
        <v>3</v>
      </c>
      <c r="X47">
        <f>INDEX(J$3:J$7,V47)</f>
        <v>-0.12105922992920035</v>
      </c>
      <c r="Y47">
        <f>INDEX(H$3:H$7,V47)</f>
        <v>0.17025610154812656</v>
      </c>
      <c r="Z47">
        <f>INDEX(I$3:I$7,V47)</f>
        <v>7.6298248367224986E-2</v>
      </c>
      <c r="AA47">
        <f>INDEX(H$3:H$7,W47)</f>
        <v>-0.16718313212421182</v>
      </c>
      <c r="AB47">
        <f>INDEX(I$3:I$7,W47)</f>
        <v>0.11714838214349776</v>
      </c>
      <c r="AC47">
        <f t="shared" si="52"/>
        <v>0.12991769355791627</v>
      </c>
      <c r="AD47">
        <f t="shared" si="53"/>
        <v>8.1181584975089746E-2</v>
      </c>
      <c r="AE47">
        <f t="shared" si="54"/>
        <v>0.8804572676650283</v>
      </c>
      <c r="AF47">
        <f t="shared" si="55"/>
        <v>0.11954273233497163</v>
      </c>
      <c r="AG47">
        <f t="shared" si="56"/>
        <v>0</v>
      </c>
      <c r="AH47">
        <f t="shared" si="57"/>
        <v>0.29710082568212809</v>
      </c>
      <c r="AI47">
        <f t="shared" si="58"/>
        <v>0.33743923367233841</v>
      </c>
      <c r="AJ47">
        <f t="shared" si="59"/>
        <v>0.8804572676650283</v>
      </c>
    </row>
    <row r="48" spans="3:36" x14ac:dyDescent="0.45">
      <c r="C48">
        <v>33</v>
      </c>
      <c r="D48">
        <v>1</v>
      </c>
      <c r="E48">
        <v>0.5</v>
      </c>
      <c r="L48" s="16">
        <f t="shared" si="44"/>
        <v>33</v>
      </c>
      <c r="M48">
        <f t="shared" si="45"/>
        <v>1</v>
      </c>
      <c r="N48" s="16">
        <f t="shared" si="46"/>
        <v>0.5</v>
      </c>
      <c r="O48" s="16">
        <f t="shared" si="47"/>
        <v>33</v>
      </c>
      <c r="P48">
        <f t="shared" si="48"/>
        <v>1</v>
      </c>
      <c r="Q48" s="16">
        <f t="shared" si="49"/>
        <v>1</v>
      </c>
      <c r="T48" s="17">
        <f t="shared" si="50"/>
        <v>0.57595865315812877</v>
      </c>
      <c r="U48" s="16">
        <f t="shared" si="51"/>
        <v>0.64940759319751062</v>
      </c>
      <c r="V48">
        <f>MATCH(O48,N$3:N$7,1)</f>
        <v>2</v>
      </c>
      <c r="W48">
        <f t="shared" si="18"/>
        <v>3</v>
      </c>
      <c r="X48">
        <f>INDEX(J$3:J$7,V48)</f>
        <v>-0.12105922992920035</v>
      </c>
      <c r="Y48">
        <f>INDEX(H$3:H$7,V48)</f>
        <v>0.17025610154812656</v>
      </c>
      <c r="Z48">
        <f>INDEX(I$3:I$7,V48)</f>
        <v>7.6298248367224986E-2</v>
      </c>
      <c r="AA48">
        <f>INDEX(H$3:H$7,W48)</f>
        <v>-0.16718313212421182</v>
      </c>
      <c r="AB48">
        <f>INDEX(I$3:I$7,W48)</f>
        <v>0.11714838214349776</v>
      </c>
      <c r="AC48">
        <f t="shared" si="52"/>
        <v>0.12578000505993392</v>
      </c>
      <c r="AD48">
        <f t="shared" si="53"/>
        <v>8.1682490358342408E-2</v>
      </c>
      <c r="AE48">
        <f t="shared" si="54"/>
        <v>0.86819524213541799</v>
      </c>
      <c r="AF48">
        <f t="shared" si="55"/>
        <v>0.13180475786458193</v>
      </c>
      <c r="AG48">
        <f t="shared" si="56"/>
        <v>0</v>
      </c>
      <c r="AH48">
        <f t="shared" si="57"/>
        <v>0.29296313718414574</v>
      </c>
      <c r="AI48">
        <f t="shared" si="58"/>
        <v>0.33743923367233841</v>
      </c>
      <c r="AJ48">
        <f t="shared" si="59"/>
        <v>0.86819524213541799</v>
      </c>
    </row>
    <row r="49" spans="3:36" x14ac:dyDescent="0.45">
      <c r="C49">
        <v>34</v>
      </c>
      <c r="D49">
        <v>1</v>
      </c>
      <c r="E49">
        <v>0.5</v>
      </c>
      <c r="L49" s="16">
        <f t="shared" si="44"/>
        <v>34</v>
      </c>
      <c r="M49">
        <f t="shared" si="45"/>
        <v>1</v>
      </c>
      <c r="N49" s="16">
        <f t="shared" si="46"/>
        <v>0.5</v>
      </c>
      <c r="O49" s="16">
        <f t="shared" si="47"/>
        <v>34</v>
      </c>
      <c r="P49">
        <f t="shared" si="48"/>
        <v>1</v>
      </c>
      <c r="Q49" s="16">
        <f t="shared" si="49"/>
        <v>1</v>
      </c>
      <c r="T49" s="17">
        <f t="shared" si="50"/>
        <v>0.59341194567807209</v>
      </c>
      <c r="U49" s="16">
        <f t="shared" si="51"/>
        <v>0.67450851684242674</v>
      </c>
      <c r="V49">
        <f>MATCH(O49,N$3:N$7,1)</f>
        <v>2</v>
      </c>
      <c r="W49">
        <f t="shared" si="18"/>
        <v>3</v>
      </c>
      <c r="X49">
        <f>INDEX(J$3:J$7,V49)</f>
        <v>-0.12105922992920035</v>
      </c>
      <c r="Y49">
        <f>INDEX(H$3:H$7,V49)</f>
        <v>0.17025610154812656</v>
      </c>
      <c r="Z49">
        <f>INDEX(I$3:I$7,V49)</f>
        <v>7.6298248367224986E-2</v>
      </c>
      <c r="AA49">
        <f>INDEX(H$3:H$7,W49)</f>
        <v>-0.16718313212421182</v>
      </c>
      <c r="AB49">
        <f>INDEX(I$3:I$7,W49)</f>
        <v>0.11714838214349776</v>
      </c>
      <c r="AC49">
        <f t="shared" si="52"/>
        <v>0.12181152554844255</v>
      </c>
      <c r="AD49">
        <f t="shared" si="53"/>
        <v>8.2162911431993349E-2</v>
      </c>
      <c r="AE49">
        <f t="shared" si="54"/>
        <v>0.85643466685108438</v>
      </c>
      <c r="AF49">
        <f t="shared" si="55"/>
        <v>0.14356533314891554</v>
      </c>
      <c r="AG49">
        <f t="shared" si="56"/>
        <v>0</v>
      </c>
      <c r="AH49">
        <f t="shared" si="57"/>
        <v>0.28899465767265436</v>
      </c>
      <c r="AI49">
        <f t="shared" si="58"/>
        <v>0.33743923367233841</v>
      </c>
      <c r="AJ49">
        <f t="shared" si="59"/>
        <v>0.85643466685108438</v>
      </c>
    </row>
    <row r="50" spans="3:36" x14ac:dyDescent="0.45">
      <c r="C50">
        <v>35</v>
      </c>
      <c r="D50">
        <v>1</v>
      </c>
      <c r="E50">
        <v>0.5</v>
      </c>
      <c r="L50" s="16">
        <f t="shared" si="44"/>
        <v>35</v>
      </c>
      <c r="M50">
        <f t="shared" si="45"/>
        <v>1</v>
      </c>
      <c r="N50" s="16">
        <f t="shared" si="46"/>
        <v>0.5</v>
      </c>
      <c r="O50" s="16">
        <f t="shared" si="47"/>
        <v>35</v>
      </c>
      <c r="P50">
        <f t="shared" si="48"/>
        <v>1</v>
      </c>
      <c r="Q50" s="16">
        <f t="shared" si="49"/>
        <v>1</v>
      </c>
      <c r="T50" s="17">
        <f t="shared" si="50"/>
        <v>0.6108652381980153</v>
      </c>
      <c r="U50" s="16">
        <f t="shared" si="51"/>
        <v>0.70020753820970971</v>
      </c>
      <c r="V50">
        <f>MATCH(O50,N$3:N$7,1)</f>
        <v>2</v>
      </c>
      <c r="W50">
        <f t="shared" si="18"/>
        <v>3</v>
      </c>
      <c r="X50">
        <f>INDEX(J$3:J$7,V50)</f>
        <v>-0.12105922992920035</v>
      </c>
      <c r="Y50">
        <f>INDEX(H$3:H$7,V50)</f>
        <v>0.17025610154812656</v>
      </c>
      <c r="Z50">
        <f>INDEX(I$3:I$7,V50)</f>
        <v>7.6298248367224986E-2</v>
      </c>
      <c r="AA50">
        <f>INDEX(H$3:H$7,W50)</f>
        <v>-0.16718313212421182</v>
      </c>
      <c r="AB50">
        <f>INDEX(I$3:I$7,W50)</f>
        <v>0.11714838214349776</v>
      </c>
      <c r="AC50">
        <f t="shared" si="52"/>
        <v>0.11799980794425322</v>
      </c>
      <c r="AD50">
        <f t="shared" si="53"/>
        <v>8.2624355029864094E-2</v>
      </c>
      <c r="AE50">
        <f t="shared" si="54"/>
        <v>0.84513865493597129</v>
      </c>
      <c r="AF50">
        <f t="shared" si="55"/>
        <v>0.15486134506402852</v>
      </c>
      <c r="AG50">
        <f t="shared" si="56"/>
        <v>0</v>
      </c>
      <c r="AH50">
        <f t="shared" si="57"/>
        <v>0.28518294006846501</v>
      </c>
      <c r="AI50">
        <f t="shared" si="58"/>
        <v>0.33743923367233841</v>
      </c>
      <c r="AJ50">
        <f t="shared" si="59"/>
        <v>0.84513865493597129</v>
      </c>
    </row>
    <row r="51" spans="3:36" x14ac:dyDescent="0.45">
      <c r="C51">
        <v>36</v>
      </c>
      <c r="D51">
        <v>1</v>
      </c>
      <c r="E51">
        <v>0.5</v>
      </c>
      <c r="L51" s="16">
        <f t="shared" si="44"/>
        <v>36</v>
      </c>
      <c r="M51">
        <f t="shared" si="45"/>
        <v>1</v>
      </c>
      <c r="N51" s="16">
        <f t="shared" si="46"/>
        <v>0.5</v>
      </c>
      <c r="O51" s="16">
        <f t="shared" si="47"/>
        <v>36</v>
      </c>
      <c r="P51">
        <f t="shared" si="48"/>
        <v>1</v>
      </c>
      <c r="Q51" s="16">
        <f t="shared" si="49"/>
        <v>1</v>
      </c>
      <c r="T51" s="17">
        <f t="shared" si="50"/>
        <v>0.62831853071795862</v>
      </c>
      <c r="U51" s="16">
        <f t="shared" si="51"/>
        <v>0.7265425280053609</v>
      </c>
      <c r="V51">
        <f>MATCH(O51,N$3:N$7,1)</f>
        <v>2</v>
      </c>
      <c r="W51">
        <f t="shared" si="18"/>
        <v>3</v>
      </c>
      <c r="X51">
        <f>INDEX(J$3:J$7,V51)</f>
        <v>-0.12105922992920035</v>
      </c>
      <c r="Y51">
        <f>INDEX(H$3:H$7,V51)</f>
        <v>0.17025610154812656</v>
      </c>
      <c r="Z51">
        <f>INDEX(I$3:I$7,V51)</f>
        <v>7.6298248367224986E-2</v>
      </c>
      <c r="AA51">
        <f>INDEX(H$3:H$7,W51)</f>
        <v>-0.16718313212421182</v>
      </c>
      <c r="AB51">
        <f>INDEX(I$3:I$7,W51)</f>
        <v>0.11714838214349776</v>
      </c>
      <c r="AC51">
        <f t="shared" si="52"/>
        <v>0.11433355346918803</v>
      </c>
      <c r="AD51">
        <f t="shared" si="53"/>
        <v>8.3068188973339965E-2</v>
      </c>
      <c r="AE51">
        <f t="shared" si="54"/>
        <v>0.83427372250009102</v>
      </c>
      <c r="AF51">
        <f t="shared" si="55"/>
        <v>0.16572627749990884</v>
      </c>
      <c r="AG51">
        <f t="shared" si="56"/>
        <v>0</v>
      </c>
      <c r="AH51">
        <f t="shared" si="57"/>
        <v>0.28151668559339982</v>
      </c>
      <c r="AI51">
        <f t="shared" si="58"/>
        <v>0.33743923367233841</v>
      </c>
      <c r="AJ51">
        <f t="shared" si="59"/>
        <v>0.83427372250009102</v>
      </c>
    </row>
    <row r="52" spans="3:36" x14ac:dyDescent="0.45">
      <c r="C52">
        <v>37</v>
      </c>
      <c r="D52">
        <v>1</v>
      </c>
      <c r="E52">
        <v>0.5</v>
      </c>
      <c r="L52" s="16">
        <f t="shared" si="44"/>
        <v>37</v>
      </c>
      <c r="M52">
        <f t="shared" si="45"/>
        <v>1</v>
      </c>
      <c r="N52" s="16">
        <f t="shared" si="46"/>
        <v>0.5</v>
      </c>
      <c r="O52" s="16">
        <f t="shared" si="47"/>
        <v>37</v>
      </c>
      <c r="P52">
        <f t="shared" si="48"/>
        <v>1</v>
      </c>
      <c r="Q52" s="16">
        <f t="shared" si="49"/>
        <v>1</v>
      </c>
      <c r="T52" s="17">
        <f t="shared" si="50"/>
        <v>0.64577182323790194</v>
      </c>
      <c r="U52" s="16">
        <f t="shared" si="51"/>
        <v>0.75355405010279419</v>
      </c>
      <c r="V52">
        <f>MATCH(O52,N$3:N$7,1)</f>
        <v>2</v>
      </c>
      <c r="W52">
        <f t="shared" si="18"/>
        <v>3</v>
      </c>
      <c r="X52">
        <f>INDEX(J$3:J$7,V52)</f>
        <v>-0.12105922992920035</v>
      </c>
      <c r="Y52">
        <f>INDEX(H$3:H$7,V52)</f>
        <v>0.17025610154812656</v>
      </c>
      <c r="Z52">
        <f>INDEX(I$3:I$7,V52)</f>
        <v>7.6298248367224986E-2</v>
      </c>
      <c r="AA52">
        <f>INDEX(H$3:H$7,W52)</f>
        <v>-0.16718313212421182</v>
      </c>
      <c r="AB52">
        <f>INDEX(I$3:I$7,W52)</f>
        <v>0.11714838214349776</v>
      </c>
      <c r="AC52">
        <f t="shared" si="52"/>
        <v>0.11080248050640605</v>
      </c>
      <c r="AD52">
        <f t="shared" si="53"/>
        <v>8.3495657947038185E-2</v>
      </c>
      <c r="AE52">
        <f t="shared" si="54"/>
        <v>0.82380940000755387</v>
      </c>
      <c r="AF52">
        <f t="shared" si="55"/>
        <v>0.17619059999244607</v>
      </c>
      <c r="AG52">
        <f t="shared" si="56"/>
        <v>0</v>
      </c>
      <c r="AH52">
        <f t="shared" si="57"/>
        <v>0.27798561263061788</v>
      </c>
      <c r="AI52">
        <f t="shared" si="58"/>
        <v>0.33743923367233841</v>
      </c>
      <c r="AJ52">
        <f t="shared" si="59"/>
        <v>0.82380940000755387</v>
      </c>
    </row>
    <row r="53" spans="3:36" x14ac:dyDescent="0.45">
      <c r="C53">
        <v>38</v>
      </c>
      <c r="D53">
        <v>1</v>
      </c>
      <c r="E53">
        <v>0.5</v>
      </c>
      <c r="L53" s="16">
        <f t="shared" si="44"/>
        <v>38</v>
      </c>
      <c r="M53">
        <f t="shared" si="45"/>
        <v>1</v>
      </c>
      <c r="N53" s="16">
        <f t="shared" si="46"/>
        <v>0.5</v>
      </c>
      <c r="O53" s="16">
        <f t="shared" si="47"/>
        <v>38</v>
      </c>
      <c r="P53">
        <f t="shared" si="48"/>
        <v>1</v>
      </c>
      <c r="Q53" s="16">
        <f t="shared" si="49"/>
        <v>1</v>
      </c>
      <c r="T53" s="17">
        <f t="shared" si="50"/>
        <v>0.66322511575784526</v>
      </c>
      <c r="U53" s="16">
        <f t="shared" si="51"/>
        <v>0.78128562650671729</v>
      </c>
      <c r="V53">
        <f>MATCH(O53,N$3:N$7,1)</f>
        <v>2</v>
      </c>
      <c r="W53">
        <f t="shared" si="18"/>
        <v>3</v>
      </c>
      <c r="X53">
        <f>INDEX(J$3:J$7,V53)</f>
        <v>-0.12105922992920035</v>
      </c>
      <c r="Y53">
        <f>INDEX(H$3:H$7,V53)</f>
        <v>0.17025610154812656</v>
      </c>
      <c r="Z53">
        <f>INDEX(I$3:I$7,V53)</f>
        <v>7.6298248367224986E-2</v>
      </c>
      <c r="AA53">
        <f>INDEX(H$3:H$7,W53)</f>
        <v>-0.16718313212421182</v>
      </c>
      <c r="AB53">
        <f>INDEX(I$3:I$7,W53)</f>
        <v>0.11714838214349776</v>
      </c>
      <c r="AC53">
        <f t="shared" si="52"/>
        <v>0.10739721096672666</v>
      </c>
      <c r="AD53">
        <f t="shared" si="53"/>
        <v>8.3907897255213124E-2</v>
      </c>
      <c r="AE53">
        <f t="shared" si="54"/>
        <v>0.81371789552356133</v>
      </c>
      <c r="AF53">
        <f t="shared" si="55"/>
        <v>0.18628210447643853</v>
      </c>
      <c r="AG53">
        <f t="shared" si="56"/>
        <v>0</v>
      </c>
      <c r="AH53">
        <f t="shared" si="57"/>
        <v>0.27458034309093848</v>
      </c>
      <c r="AI53">
        <f t="shared" si="58"/>
        <v>0.33743923367233841</v>
      </c>
      <c r="AJ53">
        <f t="shared" si="59"/>
        <v>0.81371789552356133</v>
      </c>
    </row>
    <row r="54" spans="3:36" x14ac:dyDescent="0.45">
      <c r="C54">
        <v>39</v>
      </c>
      <c r="D54">
        <v>1</v>
      </c>
      <c r="E54">
        <v>0.5</v>
      </c>
      <c r="L54" s="16">
        <f t="shared" si="44"/>
        <v>39</v>
      </c>
      <c r="M54">
        <f t="shared" si="45"/>
        <v>1</v>
      </c>
      <c r="N54" s="16">
        <f t="shared" si="46"/>
        <v>0.5</v>
      </c>
      <c r="O54" s="16">
        <f t="shared" si="47"/>
        <v>39</v>
      </c>
      <c r="P54">
        <f t="shared" si="48"/>
        <v>1</v>
      </c>
      <c r="Q54" s="16">
        <f t="shared" si="49"/>
        <v>1</v>
      </c>
      <c r="T54" s="17">
        <f t="shared" si="50"/>
        <v>0.68067840827778847</v>
      </c>
      <c r="U54" s="16">
        <f t="shared" si="51"/>
        <v>0.80978403319500702</v>
      </c>
      <c r="V54">
        <f>MATCH(O54,N$3:N$7,1)</f>
        <v>2</v>
      </c>
      <c r="W54">
        <f t="shared" si="18"/>
        <v>3</v>
      </c>
      <c r="X54">
        <f>INDEX(J$3:J$7,V54)</f>
        <v>-0.12105922992920035</v>
      </c>
      <c r="Y54">
        <f>INDEX(H$3:H$7,V54)</f>
        <v>0.17025610154812656</v>
      </c>
      <c r="Z54">
        <f>INDEX(I$3:I$7,V54)</f>
        <v>7.6298248367224986E-2</v>
      </c>
      <c r="AA54">
        <f>INDEX(H$3:H$7,W54)</f>
        <v>-0.16718313212421182</v>
      </c>
      <c r="AB54">
        <f>INDEX(I$3:I$7,W54)</f>
        <v>0.11714838214349776</v>
      </c>
      <c r="AC54">
        <f t="shared" si="52"/>
        <v>0.10410917149051527</v>
      </c>
      <c r="AD54">
        <f t="shared" si="53"/>
        <v>8.4305944782180092E-2</v>
      </c>
      <c r="AE54">
        <f t="shared" si="54"/>
        <v>0.80397380192653722</v>
      </c>
      <c r="AF54">
        <f t="shared" si="55"/>
        <v>0.19602619807346278</v>
      </c>
      <c r="AG54">
        <f t="shared" si="56"/>
        <v>0</v>
      </c>
      <c r="AH54">
        <f t="shared" si="57"/>
        <v>0.27129230361472711</v>
      </c>
      <c r="AI54">
        <f t="shared" si="58"/>
        <v>0.33743923367233841</v>
      </c>
      <c r="AJ54">
        <f t="shared" si="59"/>
        <v>0.80397380192653722</v>
      </c>
    </row>
    <row r="55" spans="3:36" x14ac:dyDescent="0.45">
      <c r="C55">
        <v>40</v>
      </c>
      <c r="D55">
        <v>1</v>
      </c>
      <c r="E55">
        <v>0.5</v>
      </c>
      <c r="L55" s="16">
        <f t="shared" si="44"/>
        <v>40</v>
      </c>
      <c r="M55">
        <f t="shared" si="45"/>
        <v>1</v>
      </c>
      <c r="N55" s="16">
        <f t="shared" si="46"/>
        <v>0.5</v>
      </c>
      <c r="O55" s="16">
        <f t="shared" si="47"/>
        <v>40</v>
      </c>
      <c r="P55">
        <f t="shared" si="48"/>
        <v>1</v>
      </c>
      <c r="Q55" s="16">
        <f t="shared" si="49"/>
        <v>1</v>
      </c>
      <c r="T55" s="17">
        <f t="shared" si="50"/>
        <v>0.69813170079773179</v>
      </c>
      <c r="U55" s="16">
        <f t="shared" si="51"/>
        <v>0.83909963117727993</v>
      </c>
      <c r="V55">
        <f>MATCH(O55,N$3:N$7,1)</f>
        <v>2</v>
      </c>
      <c r="W55">
        <f t="shared" si="18"/>
        <v>3</v>
      </c>
      <c r="X55">
        <f>INDEX(J$3:J$7,V55)</f>
        <v>-0.12105922992920035</v>
      </c>
      <c r="Y55">
        <f>INDEX(H$3:H$7,V55)</f>
        <v>0.17025610154812656</v>
      </c>
      <c r="Z55">
        <f>INDEX(I$3:I$7,V55)</f>
        <v>7.6298248367224986E-2</v>
      </c>
      <c r="AA55">
        <f>INDEX(H$3:H$7,W55)</f>
        <v>-0.16718313212421182</v>
      </c>
      <c r="AB55">
        <f>INDEX(I$3:I$7,W55)</f>
        <v>0.11714838214349776</v>
      </c>
      <c r="AC55">
        <f t="shared" si="52"/>
        <v>0.10093050727013164</v>
      </c>
      <c r="AD55">
        <f t="shared" si="53"/>
        <v>8.4690751424903232E-2</v>
      </c>
      <c r="AE55">
        <f t="shared" si="54"/>
        <v>0.79455384152125075</v>
      </c>
      <c r="AF55">
        <f t="shared" si="55"/>
        <v>0.2054461584787492</v>
      </c>
      <c r="AG55">
        <f t="shared" si="56"/>
        <v>0</v>
      </c>
      <c r="AH55">
        <f t="shared" si="57"/>
        <v>0.26811363939434346</v>
      </c>
      <c r="AI55">
        <f t="shared" si="58"/>
        <v>0.33743923367233841</v>
      </c>
      <c r="AJ55">
        <f t="shared" si="59"/>
        <v>0.79455384152125075</v>
      </c>
    </row>
    <row r="56" spans="3:36" x14ac:dyDescent="0.45">
      <c r="C56">
        <v>41</v>
      </c>
      <c r="D56">
        <v>1</v>
      </c>
      <c r="E56">
        <v>0.5</v>
      </c>
      <c r="L56" s="16">
        <f t="shared" si="44"/>
        <v>41</v>
      </c>
      <c r="M56">
        <f t="shared" si="45"/>
        <v>1</v>
      </c>
      <c r="N56" s="16">
        <f t="shared" si="46"/>
        <v>0.5</v>
      </c>
      <c r="O56" s="16">
        <f t="shared" si="47"/>
        <v>41</v>
      </c>
      <c r="P56">
        <f t="shared" si="48"/>
        <v>1</v>
      </c>
      <c r="Q56" s="16">
        <f t="shared" si="49"/>
        <v>1</v>
      </c>
      <c r="T56" s="17">
        <f t="shared" si="50"/>
        <v>0.71558499331767511</v>
      </c>
      <c r="U56" s="16">
        <f t="shared" si="51"/>
        <v>0.86928673781622645</v>
      </c>
      <c r="V56">
        <f>MATCH(O56,N$3:N$7,1)</f>
        <v>2</v>
      </c>
      <c r="W56">
        <f t="shared" si="18"/>
        <v>3</v>
      </c>
      <c r="X56">
        <f>INDEX(J$3:J$7,V56)</f>
        <v>-0.12105922992920035</v>
      </c>
      <c r="Y56">
        <f>INDEX(H$3:H$7,V56)</f>
        <v>0.17025610154812656</v>
      </c>
      <c r="Z56">
        <f>INDEX(I$3:I$7,V56)</f>
        <v>7.6298248367224986E-2</v>
      </c>
      <c r="AA56">
        <f>INDEX(H$3:H$7,W56)</f>
        <v>-0.16718313212421182</v>
      </c>
      <c r="AB56">
        <f>INDEX(I$3:I$7,W56)</f>
        <v>0.11714838214349776</v>
      </c>
      <c r="AC56">
        <f t="shared" si="52"/>
        <v>9.7854006647806066E-2</v>
      </c>
      <c r="AD56">
        <f t="shared" si="53"/>
        <v>8.5063190221118676E-2</v>
      </c>
      <c r="AE56">
        <f t="shared" si="54"/>
        <v>0.78543664258488488</v>
      </c>
      <c r="AF56">
        <f t="shared" si="55"/>
        <v>0.21456335741511512</v>
      </c>
      <c r="AG56">
        <f t="shared" si="56"/>
        <v>0</v>
      </c>
      <c r="AH56">
        <f t="shared" si="57"/>
        <v>0.2650371387720179</v>
      </c>
      <c r="AI56">
        <f t="shared" si="58"/>
        <v>0.33743923367233841</v>
      </c>
      <c r="AJ56">
        <f t="shared" si="59"/>
        <v>0.78543664258488488</v>
      </c>
    </row>
    <row r="57" spans="3:36" x14ac:dyDescent="0.45">
      <c r="C57">
        <v>42</v>
      </c>
      <c r="D57">
        <v>1</v>
      </c>
      <c r="E57">
        <v>0.5</v>
      </c>
      <c r="L57" s="16">
        <f t="shared" si="44"/>
        <v>42</v>
      </c>
      <c r="M57">
        <f t="shared" si="45"/>
        <v>1</v>
      </c>
      <c r="N57" s="16">
        <f t="shared" si="46"/>
        <v>0.5</v>
      </c>
      <c r="O57" s="16">
        <f t="shared" si="47"/>
        <v>42</v>
      </c>
      <c r="P57">
        <f t="shared" si="48"/>
        <v>1</v>
      </c>
      <c r="Q57" s="16">
        <f t="shared" si="49"/>
        <v>1</v>
      </c>
      <c r="T57" s="17">
        <f t="shared" si="50"/>
        <v>0.73303828583761843</v>
      </c>
      <c r="U57" s="16">
        <f t="shared" si="51"/>
        <v>0.90040404429783993</v>
      </c>
      <c r="V57">
        <f>MATCH(O57,N$3:N$7,1)</f>
        <v>2</v>
      </c>
      <c r="W57">
        <f t="shared" si="18"/>
        <v>3</v>
      </c>
      <c r="X57">
        <f>INDEX(J$3:J$7,V57)</f>
        <v>-0.12105922992920035</v>
      </c>
      <c r="Y57">
        <f>INDEX(H$3:H$7,V57)</f>
        <v>0.17025610154812656</v>
      </c>
      <c r="Z57">
        <f>INDEX(I$3:I$7,V57)</f>
        <v>7.6298248367224986E-2</v>
      </c>
      <c r="AA57">
        <f>INDEX(H$3:H$7,W57)</f>
        <v>-0.16718313212421182</v>
      </c>
      <c r="AB57">
        <f>INDEX(I$3:I$7,W57)</f>
        <v>0.11714838214349776</v>
      </c>
      <c r="AC57">
        <f t="shared" si="52"/>
        <v>9.4873034945599954E-2</v>
      </c>
      <c r="AD57">
        <f t="shared" si="53"/>
        <v>8.5424064359828494E-2</v>
      </c>
      <c r="AE57">
        <f t="shared" si="54"/>
        <v>0.7766025432723529</v>
      </c>
      <c r="AF57">
        <f t="shared" si="55"/>
        <v>0.22339745672764708</v>
      </c>
      <c r="AG57">
        <f t="shared" si="56"/>
        <v>0</v>
      </c>
      <c r="AH57">
        <f t="shared" si="57"/>
        <v>0.26205616706981177</v>
      </c>
      <c r="AI57">
        <f t="shared" si="58"/>
        <v>0.33743923367233841</v>
      </c>
      <c r="AJ57">
        <f t="shared" si="59"/>
        <v>0.7766025432723529</v>
      </c>
    </row>
    <row r="58" spans="3:36" x14ac:dyDescent="0.45">
      <c r="C58">
        <v>43</v>
      </c>
      <c r="D58">
        <v>1</v>
      </c>
      <c r="E58">
        <v>0.5</v>
      </c>
      <c r="L58" s="16">
        <f t="shared" si="44"/>
        <v>43</v>
      </c>
      <c r="M58">
        <f t="shared" si="45"/>
        <v>1</v>
      </c>
      <c r="N58" s="16">
        <f t="shared" si="46"/>
        <v>0.5</v>
      </c>
      <c r="O58" s="16">
        <f t="shared" si="47"/>
        <v>43</v>
      </c>
      <c r="P58">
        <f t="shared" si="48"/>
        <v>1</v>
      </c>
      <c r="Q58" s="16">
        <f t="shared" si="49"/>
        <v>1</v>
      </c>
      <c r="T58" s="17">
        <f t="shared" si="50"/>
        <v>0.75049157835756175</v>
      </c>
      <c r="U58" s="16">
        <f t="shared" si="51"/>
        <v>0.93251508613766154</v>
      </c>
      <c r="V58">
        <f>MATCH(O58,N$3:N$7,1)</f>
        <v>2</v>
      </c>
      <c r="W58">
        <f t="shared" si="18"/>
        <v>3</v>
      </c>
      <c r="X58">
        <f>INDEX(J$3:J$7,V58)</f>
        <v>-0.12105922992920035</v>
      </c>
      <c r="Y58">
        <f>INDEX(H$3:H$7,V58)</f>
        <v>0.17025610154812656</v>
      </c>
      <c r="Z58">
        <f>INDEX(I$3:I$7,V58)</f>
        <v>7.6298248367224986E-2</v>
      </c>
      <c r="AA58">
        <f>INDEX(H$3:H$7,W58)</f>
        <v>-0.16718313212421182</v>
      </c>
      <c r="AB58">
        <f>INDEX(I$3:I$7,W58)</f>
        <v>0.11714838214349776</v>
      </c>
      <c r="AC58">
        <f t="shared" si="52"/>
        <v>9.198147623146774E-2</v>
      </c>
      <c r="AD58">
        <f t="shared" si="53"/>
        <v>8.5774114231056409E-2</v>
      </c>
      <c r="AE58">
        <f t="shared" si="54"/>
        <v>0.76803341904022526</v>
      </c>
      <c r="AF58">
        <f t="shared" si="55"/>
        <v>0.23196658095977471</v>
      </c>
      <c r="AG58">
        <f t="shared" si="56"/>
        <v>0</v>
      </c>
      <c r="AH58">
        <f t="shared" si="57"/>
        <v>0.25916460835567956</v>
      </c>
      <c r="AI58">
        <f t="shared" si="58"/>
        <v>0.33743923367233841</v>
      </c>
      <c r="AJ58">
        <f t="shared" si="59"/>
        <v>0.76803341904022526</v>
      </c>
    </row>
    <row r="59" spans="3:36" x14ac:dyDescent="0.45">
      <c r="C59">
        <v>44</v>
      </c>
      <c r="D59">
        <v>1</v>
      </c>
      <c r="E59">
        <v>0.5</v>
      </c>
      <c r="L59" s="16">
        <f t="shared" si="44"/>
        <v>44</v>
      </c>
      <c r="M59">
        <f t="shared" si="45"/>
        <v>1</v>
      </c>
      <c r="N59" s="16">
        <f t="shared" si="46"/>
        <v>0.5</v>
      </c>
      <c r="O59" s="16">
        <f t="shared" si="47"/>
        <v>44</v>
      </c>
      <c r="P59">
        <f t="shared" si="48"/>
        <v>1</v>
      </c>
      <c r="Q59" s="16">
        <f t="shared" si="49"/>
        <v>1</v>
      </c>
      <c r="T59" s="17">
        <f t="shared" si="50"/>
        <v>0.76794487087750496</v>
      </c>
      <c r="U59" s="16">
        <f t="shared" si="51"/>
        <v>0.96568877480707394</v>
      </c>
      <c r="V59">
        <f>MATCH(O59,N$3:N$7,1)</f>
        <v>2</v>
      </c>
      <c r="W59">
        <f t="shared" si="18"/>
        <v>3</v>
      </c>
      <c r="X59">
        <f>INDEX(J$3:J$7,V59)</f>
        <v>-0.12105922992920035</v>
      </c>
      <c r="Y59">
        <f>INDEX(H$3:H$7,V59)</f>
        <v>0.17025610154812656</v>
      </c>
      <c r="Z59">
        <f>INDEX(I$3:I$7,V59)</f>
        <v>7.6298248367224986E-2</v>
      </c>
      <c r="AA59">
        <f>INDEX(H$3:H$7,W59)</f>
        <v>-0.16718313212421182</v>
      </c>
      <c r="AB59">
        <f>INDEX(I$3:I$7,W59)</f>
        <v>0.11714838214349776</v>
      </c>
      <c r="AC59">
        <f t="shared" si="52"/>
        <v>8.9173681929056142E-2</v>
      </c>
      <c r="AD59">
        <f t="shared" si="53"/>
        <v>8.611402364710595E-2</v>
      </c>
      <c r="AE59">
        <f t="shared" si="54"/>
        <v>0.75971253035204722</v>
      </c>
      <c r="AF59">
        <f t="shared" si="55"/>
        <v>0.24028746964795267</v>
      </c>
      <c r="AG59">
        <f t="shared" si="56"/>
        <v>0</v>
      </c>
      <c r="AH59">
        <f t="shared" si="57"/>
        <v>0.25635681405326793</v>
      </c>
      <c r="AI59">
        <f t="shared" si="58"/>
        <v>0.33743923367233841</v>
      </c>
      <c r="AJ59">
        <f t="shared" si="59"/>
        <v>0.75971253035204722</v>
      </c>
    </row>
    <row r="60" spans="3:36" x14ac:dyDescent="0.45">
      <c r="C60">
        <v>45</v>
      </c>
      <c r="D60">
        <v>1</v>
      </c>
      <c r="E60">
        <v>0.5</v>
      </c>
      <c r="L60" s="16">
        <f t="shared" si="44"/>
        <v>45</v>
      </c>
      <c r="M60">
        <f t="shared" si="45"/>
        <v>1</v>
      </c>
      <c r="N60" s="16">
        <f t="shared" si="46"/>
        <v>0.5</v>
      </c>
      <c r="O60" s="16">
        <f t="shared" si="47"/>
        <v>45</v>
      </c>
      <c r="P60">
        <f t="shared" si="48"/>
        <v>1</v>
      </c>
      <c r="Q60" s="16">
        <f t="shared" si="49"/>
        <v>1</v>
      </c>
      <c r="T60" s="17">
        <f t="shared" si="50"/>
        <v>0.78539816339744828</v>
      </c>
      <c r="U60" s="16">
        <f t="shared" si="51"/>
        <v>0.99999999999999989</v>
      </c>
      <c r="V60">
        <f>MATCH(O60,N$3:N$7,1)</f>
        <v>2</v>
      </c>
      <c r="W60">
        <f t="shared" si="18"/>
        <v>3</v>
      </c>
      <c r="X60">
        <f>INDEX(J$3:J$7,V60)</f>
        <v>-0.12105922992920035</v>
      </c>
      <c r="Y60">
        <f>INDEX(H$3:H$7,V60)</f>
        <v>0.17025610154812656</v>
      </c>
      <c r="Z60">
        <f>INDEX(I$3:I$7,V60)</f>
        <v>7.6298248367224986E-2</v>
      </c>
      <c r="AA60">
        <f>INDEX(H$3:H$7,W60)</f>
        <v>-0.16718313212421182</v>
      </c>
      <c r="AB60">
        <f>INDEX(I$3:I$7,W60)</f>
        <v>0.11714838214349776</v>
      </c>
      <c r="AC60">
        <f t="shared" si="52"/>
        <v>8.6444425347186327E-2</v>
      </c>
      <c r="AD60">
        <f t="shared" si="53"/>
        <v>8.6444425347186313E-2</v>
      </c>
      <c r="AE60">
        <f t="shared" si="54"/>
        <v>0.75162438792661734</v>
      </c>
      <c r="AF60">
        <f t="shared" si="55"/>
        <v>0.24837561207338263</v>
      </c>
      <c r="AG60">
        <f t="shared" si="56"/>
        <v>0</v>
      </c>
      <c r="AH60">
        <f t="shared" si="57"/>
        <v>0.25362755747139815</v>
      </c>
      <c r="AI60">
        <f t="shared" si="58"/>
        <v>0.33743923367233841</v>
      </c>
      <c r="AJ60">
        <f t="shared" si="59"/>
        <v>0.75162438792661734</v>
      </c>
    </row>
    <row r="61" spans="3:36" x14ac:dyDescent="0.45">
      <c r="C61">
        <v>46</v>
      </c>
      <c r="D61">
        <v>1</v>
      </c>
      <c r="E61">
        <v>0.5</v>
      </c>
      <c r="L61" s="16">
        <f t="shared" si="44"/>
        <v>46</v>
      </c>
      <c r="M61">
        <f t="shared" si="45"/>
        <v>1</v>
      </c>
      <c r="N61" s="16">
        <f t="shared" si="46"/>
        <v>0.5</v>
      </c>
      <c r="O61" s="16">
        <f t="shared" si="47"/>
        <v>46</v>
      </c>
      <c r="P61">
        <f t="shared" si="48"/>
        <v>1</v>
      </c>
      <c r="Q61" s="16">
        <f t="shared" si="49"/>
        <v>1</v>
      </c>
      <c r="T61" s="17">
        <f t="shared" si="50"/>
        <v>0.8028514559173916</v>
      </c>
      <c r="U61" s="16">
        <f t="shared" si="51"/>
        <v>1.0355303137905694</v>
      </c>
      <c r="V61">
        <f>MATCH(O61,N$3:N$7,1)</f>
        <v>2</v>
      </c>
      <c r="W61">
        <f t="shared" si="18"/>
        <v>3</v>
      </c>
      <c r="X61">
        <f>INDEX(J$3:J$7,V61)</f>
        <v>-0.12105922992920035</v>
      </c>
      <c r="Y61">
        <f>INDEX(H$3:H$7,V61)</f>
        <v>0.17025610154812656</v>
      </c>
      <c r="Z61">
        <f>INDEX(I$3:I$7,V61)</f>
        <v>7.6298248367224986E-2</v>
      </c>
      <c r="AA61">
        <f>INDEX(H$3:H$7,W61)</f>
        <v>-0.16718313212421182</v>
      </c>
      <c r="AB61">
        <f>INDEX(I$3:I$7,W61)</f>
        <v>0.11714838214349776</v>
      </c>
      <c r="AC61">
        <f t="shared" si="52"/>
        <v>8.3788861344633689E-2</v>
      </c>
      <c r="AD61">
        <f t="shared" si="53"/>
        <v>8.6765905880363037E-2</v>
      </c>
      <c r="AE61">
        <f t="shared" si="54"/>
        <v>0.74375463320470125</v>
      </c>
      <c r="AF61">
        <f t="shared" si="55"/>
        <v>0.25624536679529875</v>
      </c>
      <c r="AG61">
        <f t="shared" si="56"/>
        <v>0</v>
      </c>
      <c r="AH61">
        <f t="shared" si="57"/>
        <v>0.25097199346884552</v>
      </c>
      <c r="AI61">
        <f t="shared" si="58"/>
        <v>0.33743923367233841</v>
      </c>
      <c r="AJ61">
        <f t="shared" si="59"/>
        <v>0.74375463320470125</v>
      </c>
    </row>
    <row r="62" spans="3:36" x14ac:dyDescent="0.45">
      <c r="C62">
        <v>47</v>
      </c>
      <c r="D62">
        <v>1</v>
      </c>
      <c r="E62">
        <v>0.5</v>
      </c>
      <c r="L62" s="16">
        <f t="shared" ref="L62:L486" si="60">C62</f>
        <v>47</v>
      </c>
      <c r="M62">
        <f t="shared" ref="M62:M486" si="61">D62</f>
        <v>1</v>
      </c>
      <c r="N62" s="16">
        <f t="shared" ref="N62:N486" si="62">E62</f>
        <v>0.5</v>
      </c>
      <c r="O62" s="16">
        <f t="shared" ref="O62:O486" si="63">L62</f>
        <v>47</v>
      </c>
      <c r="P62">
        <f t="shared" ref="P62:P486" si="64">IF(Q62=0,0,2*(Q62-N62)/Q62)</f>
        <v>1</v>
      </c>
      <c r="Q62" s="16">
        <f t="shared" ref="Q62:Q486" si="65">((2*N62)+M62*(1-ABS(2*N62-1)))/2</f>
        <v>1</v>
      </c>
      <c r="T62" s="17">
        <f t="shared" ref="T62:T486" si="66">RADIANS(O62)</f>
        <v>0.82030474843733492</v>
      </c>
      <c r="U62" s="16">
        <f t="shared" ref="U62:U486" si="67">TAN(PI()*MOD(O62,360)/180)</f>
        <v>1.0723687100246826</v>
      </c>
      <c r="V62">
        <f>MATCH(O62,N$3:N$7,1)</f>
        <v>2</v>
      </c>
      <c r="W62">
        <f t="shared" si="18"/>
        <v>3</v>
      </c>
      <c r="X62">
        <f>INDEX(J$3:J$7,V62)</f>
        <v>-0.12105922992920035</v>
      </c>
      <c r="Y62">
        <f>INDEX(H$3:H$7,V62)</f>
        <v>0.17025610154812656</v>
      </c>
      <c r="Z62">
        <f>INDEX(I$3:I$7,V62)</f>
        <v>7.6298248367224986E-2</v>
      </c>
      <c r="AA62">
        <f>INDEX(H$3:H$7,W62)</f>
        <v>-0.16718313212421182</v>
      </c>
      <c r="AB62">
        <f>INDEX(I$3:I$7,W62)</f>
        <v>0.11714838214349776</v>
      </c>
      <c r="AC62">
        <f t="shared" ref="AC62:AC486" si="68">(AB62-X62*AA62)/(U62-X62)</f>
        <v>8.1202490462167112E-2</v>
      </c>
      <c r="AD62">
        <f t="shared" ref="AD62:AD486" si="69">U62/(X62-U62)*(X62*AA62-AB62)</f>
        <v>8.7079009947705732E-2</v>
      </c>
      <c r="AE62">
        <f t="shared" ref="AE62:AE486" si="70">Q62*P62*ABS(AC62-AA62)/ABS(AA62-Y62)</f>
        <v>0.73608993205445494</v>
      </c>
      <c r="AF62">
        <f t="shared" ref="AF62:AF486" si="71">Q62*P62*ABS(AC62-Y62)/ABS(AA62-Y62)</f>
        <v>0.26391006794554495</v>
      </c>
      <c r="AG62">
        <f t="shared" ref="AG62:AG486" si="72">Q62*(1-P62)</f>
        <v>0</v>
      </c>
      <c r="AH62">
        <f t="shared" ref="AH62:AH486" si="73">ABS(AC62-AA62)</f>
        <v>0.24838562258637892</v>
      </c>
      <c r="AI62">
        <f t="shared" ref="AI62:AI486" si="74">ABS(AA62-Y62)</f>
        <v>0.33743923367233841</v>
      </c>
      <c r="AJ62">
        <f t="shared" ref="AJ62:AJ486" si="75">AH62/AI62</f>
        <v>0.73608993205445494</v>
      </c>
    </row>
    <row r="63" spans="3:36" x14ac:dyDescent="0.45">
      <c r="C63">
        <v>48</v>
      </c>
      <c r="D63">
        <v>1</v>
      </c>
      <c r="E63">
        <v>0.5</v>
      </c>
      <c r="L63" s="16">
        <f t="shared" si="60"/>
        <v>48</v>
      </c>
      <c r="M63">
        <f t="shared" si="61"/>
        <v>1</v>
      </c>
      <c r="N63" s="16">
        <f t="shared" si="62"/>
        <v>0.5</v>
      </c>
      <c r="O63" s="16">
        <f t="shared" si="63"/>
        <v>48</v>
      </c>
      <c r="P63">
        <f t="shared" si="64"/>
        <v>1</v>
      </c>
      <c r="Q63" s="16">
        <f t="shared" si="65"/>
        <v>1</v>
      </c>
      <c r="T63" s="17">
        <f t="shared" si="66"/>
        <v>0.83775804095727824</v>
      </c>
      <c r="U63" s="16">
        <f t="shared" si="67"/>
        <v>1.1106125148291928</v>
      </c>
      <c r="V63">
        <f>MATCH(O63,N$3:N$7,1)</f>
        <v>2</v>
      </c>
      <c r="W63">
        <f t="shared" si="18"/>
        <v>3</v>
      </c>
      <c r="X63">
        <f>INDEX(J$3:J$7,V63)</f>
        <v>-0.12105922992920035</v>
      </c>
      <c r="Y63">
        <f>INDEX(H$3:H$7,V63)</f>
        <v>0.17025610154812656</v>
      </c>
      <c r="Z63">
        <f>INDEX(I$3:I$7,V63)</f>
        <v>7.6298248367224986E-2</v>
      </c>
      <c r="AA63">
        <f>INDEX(H$3:H$7,W63)</f>
        <v>-0.16718313212421182</v>
      </c>
      <c r="AB63">
        <f>INDEX(I$3:I$7,W63)</f>
        <v>0.11714838214349776</v>
      </c>
      <c r="AC63">
        <f t="shared" si="68"/>
        <v>7.868112695107643E-2</v>
      </c>
      <c r="AD63">
        <f t="shared" si="69"/>
        <v>8.7384244272729963E-2</v>
      </c>
      <c r="AE63">
        <f t="shared" si="70"/>
        <v>0.72861788002407668</v>
      </c>
      <c r="AF63">
        <f t="shared" si="71"/>
        <v>0.27138211997592321</v>
      </c>
      <c r="AG63">
        <f t="shared" si="72"/>
        <v>0</v>
      </c>
      <c r="AH63">
        <f t="shared" si="73"/>
        <v>0.24586425907528825</v>
      </c>
      <c r="AI63">
        <f t="shared" si="74"/>
        <v>0.33743923367233841</v>
      </c>
      <c r="AJ63">
        <f t="shared" si="75"/>
        <v>0.72861788002407668</v>
      </c>
    </row>
    <row r="64" spans="3:36" x14ac:dyDescent="0.45">
      <c r="C64">
        <v>49</v>
      </c>
      <c r="D64">
        <v>1</v>
      </c>
      <c r="E64">
        <v>0.5</v>
      </c>
      <c r="L64" s="16">
        <f t="shared" si="60"/>
        <v>49</v>
      </c>
      <c r="M64">
        <f t="shared" si="61"/>
        <v>1</v>
      </c>
      <c r="N64" s="16">
        <f t="shared" si="62"/>
        <v>0.5</v>
      </c>
      <c r="O64" s="16">
        <f t="shared" si="63"/>
        <v>49</v>
      </c>
      <c r="P64">
        <f t="shared" si="64"/>
        <v>1</v>
      </c>
      <c r="Q64" s="16">
        <f t="shared" si="65"/>
        <v>1</v>
      </c>
      <c r="T64" s="17">
        <f t="shared" si="66"/>
        <v>0.85521133347722145</v>
      </c>
      <c r="U64" s="16">
        <f t="shared" si="67"/>
        <v>1.1503684072210094</v>
      </c>
      <c r="V64">
        <f>MATCH(O64,N$3:N$7,1)</f>
        <v>2</v>
      </c>
      <c r="W64">
        <f t="shared" si="18"/>
        <v>3</v>
      </c>
      <c r="X64">
        <f>INDEX(J$3:J$7,V64)</f>
        <v>-0.12105922992920035</v>
      </c>
      <c r="Y64">
        <f>INDEX(H$3:H$7,V64)</f>
        <v>0.17025610154812656</v>
      </c>
      <c r="Z64">
        <f>INDEX(I$3:I$7,V64)</f>
        <v>7.6298248367224986E-2</v>
      </c>
      <c r="AA64">
        <f>INDEX(H$3:H$7,W64)</f>
        <v>-0.16718313212421182</v>
      </c>
      <c r="AB64">
        <f>INDEX(I$3:I$7,W64)</f>
        <v>0.11714838214349776</v>
      </c>
      <c r="AC64">
        <f t="shared" si="68"/>
        <v>7.6220870209021421E-2</v>
      </c>
      <c r="AD64">
        <f t="shared" si="69"/>
        <v>8.7682081059351269E-2</v>
      </c>
      <c r="AE64">
        <f t="shared" si="70"/>
        <v>0.72132691769204393</v>
      </c>
      <c r="AF64">
        <f t="shared" si="71"/>
        <v>0.27867308230795595</v>
      </c>
      <c r="AG64">
        <f t="shared" si="72"/>
        <v>0</v>
      </c>
      <c r="AH64">
        <f t="shared" si="73"/>
        <v>0.24340400233323323</v>
      </c>
      <c r="AI64">
        <f t="shared" si="74"/>
        <v>0.33743923367233841</v>
      </c>
      <c r="AJ64">
        <f t="shared" si="75"/>
        <v>0.72132691769204393</v>
      </c>
    </row>
    <row r="65" spans="3:36" x14ac:dyDescent="0.45">
      <c r="C65">
        <v>50</v>
      </c>
      <c r="D65">
        <v>1</v>
      </c>
      <c r="E65">
        <v>0.5</v>
      </c>
      <c r="L65" s="16">
        <f t="shared" ref="L65:L128" si="76">C65</f>
        <v>50</v>
      </c>
      <c r="M65">
        <f t="shared" ref="M65:M128" si="77">D65</f>
        <v>1</v>
      </c>
      <c r="N65" s="16">
        <f t="shared" ref="N65:N128" si="78">E65</f>
        <v>0.5</v>
      </c>
      <c r="O65" s="16">
        <f t="shared" ref="O65:O128" si="79">L65</f>
        <v>50</v>
      </c>
      <c r="P65">
        <f t="shared" ref="P65:P128" si="80">IF(Q65=0,0,2*(Q65-N65)/Q65)</f>
        <v>1</v>
      </c>
      <c r="Q65" s="16">
        <f t="shared" ref="Q65:Q128" si="81">((2*N65)+M65*(1-ABS(2*N65-1)))/2</f>
        <v>1</v>
      </c>
      <c r="T65" s="17">
        <f t="shared" ref="T65:T128" si="82">RADIANS(O65)</f>
        <v>0.87266462599716477</v>
      </c>
      <c r="U65" s="16">
        <f t="shared" ref="U65:U128" si="83">TAN(PI()*MOD(O65,360)/180)</f>
        <v>1.19175359259421</v>
      </c>
      <c r="V65">
        <f>MATCH(O65,N$3:N$7,1)</f>
        <v>2</v>
      </c>
      <c r="W65">
        <f t="shared" si="18"/>
        <v>3</v>
      </c>
      <c r="X65">
        <f>INDEX(J$3:J$7,V65)</f>
        <v>-0.12105922992920035</v>
      </c>
      <c r="Y65">
        <f>INDEX(H$3:H$7,V65)</f>
        <v>0.17025610154812656</v>
      </c>
      <c r="Z65">
        <f>INDEX(I$3:I$7,V65)</f>
        <v>7.6298248367224986E-2</v>
      </c>
      <c r="AA65">
        <f>INDEX(H$3:H$7,W65)</f>
        <v>-0.16718313212421182</v>
      </c>
      <c r="AB65">
        <f>INDEX(I$3:I$7,W65)</f>
        <v>0.11714838214349776</v>
      </c>
      <c r="AC65">
        <f t="shared" ref="AC65:AC128" si="84">(AB65-X65*AA65)/(U65-X65)</f>
        <v>7.3818079202727177E-2</v>
      </c>
      <c r="AD65">
        <f t="shared" ref="AD65:AD128" si="85">U65/(X65-U65)*(X65*AA65-AB65)</f>
        <v>8.7972961088254059E-2</v>
      </c>
      <c r="AE65">
        <f t="shared" ref="AE65:AE128" si="86">Q65*P65*ABS(AC65-AA65)/ABS(AA65-Y65)</f>
        <v>0.71420625486886014</v>
      </c>
      <c r="AF65">
        <f t="shared" ref="AF65:AF128" si="87">Q65*P65*ABS(AC65-Y65)/ABS(AA65-Y65)</f>
        <v>0.28579374513113975</v>
      </c>
      <c r="AG65">
        <f t="shared" ref="AG65:AG128" si="88">Q65*(1-P65)</f>
        <v>0</v>
      </c>
      <c r="AH65">
        <f t="shared" ref="AH65:AH128" si="89">ABS(AC65-AA65)</f>
        <v>0.241001211326939</v>
      </c>
      <c r="AI65">
        <f t="shared" ref="AI65:AI128" si="90">ABS(AA65-Y65)</f>
        <v>0.33743923367233841</v>
      </c>
      <c r="AJ65">
        <f t="shared" ref="AJ65:AJ128" si="91">AH65/AI65</f>
        <v>0.71420625486886014</v>
      </c>
    </row>
    <row r="66" spans="3:36" x14ac:dyDescent="0.45">
      <c r="C66">
        <v>51</v>
      </c>
      <c r="D66">
        <v>1</v>
      </c>
      <c r="E66">
        <v>0.5</v>
      </c>
      <c r="L66" s="16">
        <f t="shared" si="76"/>
        <v>51</v>
      </c>
      <c r="M66">
        <f t="shared" si="77"/>
        <v>1</v>
      </c>
      <c r="N66" s="16">
        <f t="shared" si="78"/>
        <v>0.5</v>
      </c>
      <c r="O66" s="16">
        <f t="shared" si="79"/>
        <v>51</v>
      </c>
      <c r="P66">
        <f t="shared" si="80"/>
        <v>1</v>
      </c>
      <c r="Q66" s="16">
        <f t="shared" si="81"/>
        <v>1</v>
      </c>
      <c r="T66" s="17">
        <f t="shared" si="82"/>
        <v>0.89011791851710809</v>
      </c>
      <c r="U66" s="16">
        <f t="shared" si="83"/>
        <v>1.2348971565350511</v>
      </c>
      <c r="V66">
        <f>MATCH(O66,N$3:N$7,1)</f>
        <v>2</v>
      </c>
      <c r="W66">
        <f t="shared" si="18"/>
        <v>3</v>
      </c>
      <c r="X66">
        <f>INDEX(J$3:J$7,V66)</f>
        <v>-0.12105922992920035</v>
      </c>
      <c r="Y66">
        <f>INDEX(H$3:H$7,V66)</f>
        <v>0.17025610154812656</v>
      </c>
      <c r="Z66">
        <f>INDEX(I$3:I$7,V66)</f>
        <v>7.6298248367224986E-2</v>
      </c>
      <c r="AA66">
        <f>INDEX(H$3:H$7,W66)</f>
        <v>-0.16718313212421182</v>
      </c>
      <c r="AB66">
        <f>INDEX(I$3:I$7,W66)</f>
        <v>0.11714838214349776</v>
      </c>
      <c r="AC66">
        <f t="shared" si="84"/>
        <v>7.1469349515058206E-2</v>
      </c>
      <c r="AD66">
        <f t="shared" si="85"/>
        <v>8.825729649555511E-2</v>
      </c>
      <c r="AE66">
        <f t="shared" si="86"/>
        <v>0.70724580257613823</v>
      </c>
      <c r="AF66">
        <f t="shared" si="87"/>
        <v>0.29275419742386172</v>
      </c>
      <c r="AG66">
        <f t="shared" si="88"/>
        <v>0</v>
      </c>
      <c r="AH66">
        <f t="shared" si="89"/>
        <v>0.23865248163927003</v>
      </c>
      <c r="AI66">
        <f t="shared" si="90"/>
        <v>0.33743923367233841</v>
      </c>
      <c r="AJ66">
        <f t="shared" si="91"/>
        <v>0.70724580257613823</v>
      </c>
    </row>
    <row r="67" spans="3:36" x14ac:dyDescent="0.45">
      <c r="C67">
        <v>52</v>
      </c>
      <c r="D67">
        <v>1</v>
      </c>
      <c r="E67">
        <v>0.5</v>
      </c>
      <c r="L67" s="16">
        <f t="shared" si="76"/>
        <v>52</v>
      </c>
      <c r="M67">
        <f t="shared" si="77"/>
        <v>1</v>
      </c>
      <c r="N67" s="16">
        <f t="shared" si="78"/>
        <v>0.5</v>
      </c>
      <c r="O67" s="16">
        <f t="shared" si="79"/>
        <v>52</v>
      </c>
      <c r="P67">
        <f t="shared" si="80"/>
        <v>1</v>
      </c>
      <c r="Q67" s="16">
        <f t="shared" si="81"/>
        <v>1</v>
      </c>
      <c r="T67" s="17">
        <f t="shared" si="82"/>
        <v>0.90757121103705141</v>
      </c>
      <c r="U67" s="16">
        <f t="shared" si="83"/>
        <v>1.2799416321930788</v>
      </c>
      <c r="V67">
        <f>MATCH(O67,N$3:N$7,1)</f>
        <v>2</v>
      </c>
      <c r="W67">
        <f t="shared" si="18"/>
        <v>3</v>
      </c>
      <c r="X67">
        <f>INDEX(J$3:J$7,V67)</f>
        <v>-0.12105922992920035</v>
      </c>
      <c r="Y67">
        <f>INDEX(H$3:H$7,V67)</f>
        <v>0.17025610154812656</v>
      </c>
      <c r="Z67">
        <f>INDEX(I$3:I$7,V67)</f>
        <v>7.6298248367224986E-2</v>
      </c>
      <c r="AA67">
        <f>INDEX(H$3:H$7,W67)</f>
        <v>-0.16718313212421182</v>
      </c>
      <c r="AB67">
        <f>INDEX(I$3:I$7,W67)</f>
        <v>0.11714838214349776</v>
      </c>
      <c r="AC67">
        <f t="shared" si="84"/>
        <v>6.9171492703143461E-2</v>
      </c>
      <c r="AD67">
        <f t="shared" si="85"/>
        <v>8.8535473271693088E-2</v>
      </c>
      <c r="AE67">
        <f t="shared" si="86"/>
        <v>0.70043611187447541</v>
      </c>
      <c r="AF67">
        <f t="shared" si="87"/>
        <v>0.29956388812552448</v>
      </c>
      <c r="AG67">
        <f t="shared" si="88"/>
        <v>0</v>
      </c>
      <c r="AH67">
        <f t="shared" si="89"/>
        <v>0.23635462482735528</v>
      </c>
      <c r="AI67">
        <f t="shared" si="90"/>
        <v>0.33743923367233841</v>
      </c>
      <c r="AJ67">
        <f t="shared" si="91"/>
        <v>0.70043611187447541</v>
      </c>
    </row>
    <row r="68" spans="3:36" x14ac:dyDescent="0.45">
      <c r="C68">
        <v>53</v>
      </c>
      <c r="D68">
        <v>1</v>
      </c>
      <c r="E68">
        <v>0.5</v>
      </c>
      <c r="L68" s="16">
        <f t="shared" si="76"/>
        <v>53</v>
      </c>
      <c r="M68">
        <f t="shared" si="77"/>
        <v>1</v>
      </c>
      <c r="N68" s="16">
        <f t="shared" si="78"/>
        <v>0.5</v>
      </c>
      <c r="O68" s="16">
        <f t="shared" si="79"/>
        <v>53</v>
      </c>
      <c r="P68">
        <f t="shared" si="80"/>
        <v>1</v>
      </c>
      <c r="Q68" s="16">
        <f t="shared" si="81"/>
        <v>1</v>
      </c>
      <c r="T68" s="17">
        <f t="shared" si="82"/>
        <v>0.92502450355699462</v>
      </c>
      <c r="U68" s="16">
        <f t="shared" si="83"/>
        <v>1.3270448216204098</v>
      </c>
      <c r="V68">
        <f>MATCH(O68,N$3:N$7,1)</f>
        <v>2</v>
      </c>
      <c r="W68">
        <f t="shared" si="18"/>
        <v>3</v>
      </c>
      <c r="X68">
        <f>INDEX(J$3:J$7,V68)</f>
        <v>-0.12105922992920035</v>
      </c>
      <c r="Y68">
        <f>INDEX(H$3:H$7,V68)</f>
        <v>0.17025610154812656</v>
      </c>
      <c r="Z68">
        <f>INDEX(I$3:I$7,V68)</f>
        <v>7.6298248367224986E-2</v>
      </c>
      <c r="AA68">
        <f>INDEX(H$3:H$7,W68)</f>
        <v>-0.16718313212421182</v>
      </c>
      <c r="AB68">
        <f>INDEX(I$3:I$7,W68)</f>
        <v>0.11714838214349776</v>
      </c>
      <c r="AC68">
        <f t="shared" si="84"/>
        <v>6.6921517695974028E-2</v>
      </c>
      <c r="AD68">
        <f t="shared" si="85"/>
        <v>8.8807853513420965E-2</v>
      </c>
      <c r="AE68">
        <f t="shared" si="86"/>
        <v>0.69376831873529887</v>
      </c>
      <c r="AF68">
        <f t="shared" si="87"/>
        <v>0.30623168126470113</v>
      </c>
      <c r="AG68">
        <f t="shared" si="88"/>
        <v>0</v>
      </c>
      <c r="AH68">
        <f t="shared" si="89"/>
        <v>0.23410464982018586</v>
      </c>
      <c r="AI68">
        <f t="shared" si="90"/>
        <v>0.33743923367233841</v>
      </c>
      <c r="AJ68">
        <f t="shared" si="91"/>
        <v>0.69376831873529887</v>
      </c>
    </row>
    <row r="69" spans="3:36" x14ac:dyDescent="0.45">
      <c r="C69">
        <v>54</v>
      </c>
      <c r="D69">
        <v>1</v>
      </c>
      <c r="E69">
        <v>0.5</v>
      </c>
      <c r="L69" s="16">
        <f t="shared" si="76"/>
        <v>54</v>
      </c>
      <c r="M69">
        <f t="shared" si="77"/>
        <v>1</v>
      </c>
      <c r="N69" s="16">
        <f t="shared" si="78"/>
        <v>0.5</v>
      </c>
      <c r="O69" s="16">
        <f t="shared" si="79"/>
        <v>54</v>
      </c>
      <c r="P69">
        <f t="shared" si="80"/>
        <v>1</v>
      </c>
      <c r="Q69" s="16">
        <f t="shared" si="81"/>
        <v>1</v>
      </c>
      <c r="T69" s="17">
        <f t="shared" si="82"/>
        <v>0.94247779607693793</v>
      </c>
      <c r="U69" s="16">
        <f t="shared" si="83"/>
        <v>1.3763819204711734</v>
      </c>
      <c r="V69">
        <f>MATCH(O69,N$3:N$7,1)</f>
        <v>2</v>
      </c>
      <c r="W69">
        <f t="shared" si="18"/>
        <v>3</v>
      </c>
      <c r="X69">
        <f>INDEX(J$3:J$7,V69)</f>
        <v>-0.12105922992920035</v>
      </c>
      <c r="Y69">
        <f>INDEX(H$3:H$7,V69)</f>
        <v>0.17025610154812656</v>
      </c>
      <c r="Z69">
        <f>INDEX(I$3:I$7,V69)</f>
        <v>7.6298248367224986E-2</v>
      </c>
      <c r="AA69">
        <f>INDEX(H$3:H$7,W69)</f>
        <v>-0.16718313212421182</v>
      </c>
      <c r="AB69">
        <f>INDEX(I$3:I$7,W69)</f>
        <v>0.11714838214349776</v>
      </c>
      <c r="AC69">
        <f t="shared" si="84"/>
        <v>6.4716613995466937E-2</v>
      </c>
      <c r="AD69">
        <f t="shared" si="85"/>
        <v>8.9074777457472401E-2</v>
      </c>
      <c r="AE69">
        <f t="shared" si="86"/>
        <v>0.68723409425727588</v>
      </c>
      <c r="AF69">
        <f t="shared" si="87"/>
        <v>0.31276590574272406</v>
      </c>
      <c r="AG69">
        <f t="shared" si="88"/>
        <v>0</v>
      </c>
      <c r="AH69">
        <f t="shared" si="89"/>
        <v>0.23189974611967876</v>
      </c>
      <c r="AI69">
        <f t="shared" si="90"/>
        <v>0.33743923367233841</v>
      </c>
      <c r="AJ69">
        <f t="shared" si="91"/>
        <v>0.68723409425727588</v>
      </c>
    </row>
    <row r="70" spans="3:36" x14ac:dyDescent="0.45">
      <c r="C70">
        <v>55</v>
      </c>
      <c r="D70">
        <v>1</v>
      </c>
      <c r="E70">
        <v>0.5</v>
      </c>
      <c r="L70" s="16">
        <f t="shared" si="76"/>
        <v>55</v>
      </c>
      <c r="M70">
        <f t="shared" si="77"/>
        <v>1</v>
      </c>
      <c r="N70" s="16">
        <f t="shared" si="78"/>
        <v>0.5</v>
      </c>
      <c r="O70" s="16">
        <f t="shared" si="79"/>
        <v>55</v>
      </c>
      <c r="P70">
        <f t="shared" si="80"/>
        <v>1</v>
      </c>
      <c r="Q70" s="16">
        <f t="shared" si="81"/>
        <v>1</v>
      </c>
      <c r="T70" s="17">
        <f t="shared" si="82"/>
        <v>0.95993108859688125</v>
      </c>
      <c r="U70" s="16">
        <f t="shared" si="83"/>
        <v>1.4281480067421144</v>
      </c>
      <c r="V70">
        <f>MATCH(O70,N$3:N$7,1)</f>
        <v>2</v>
      </c>
      <c r="W70">
        <f t="shared" si="18"/>
        <v>3</v>
      </c>
      <c r="X70">
        <f>INDEX(J$3:J$7,V70)</f>
        <v>-0.12105922992920035</v>
      </c>
      <c r="Y70">
        <f>INDEX(H$3:H$7,V70)</f>
        <v>0.17025610154812656</v>
      </c>
      <c r="Z70">
        <f>INDEX(I$3:I$7,V70)</f>
        <v>7.6298248367224986E-2</v>
      </c>
      <c r="AA70">
        <f>INDEX(H$3:H$7,W70)</f>
        <v>-0.16718313212421182</v>
      </c>
      <c r="AB70">
        <f>INDEX(I$3:I$7,W70)</f>
        <v>0.11714838214349776</v>
      </c>
      <c r="AC70">
        <f t="shared" si="84"/>
        <v>6.255413647538334E-2</v>
      </c>
      <c r="AD70">
        <f t="shared" si="85"/>
        <v>8.9336565320792927E-2</v>
      </c>
      <c r="AE70">
        <f t="shared" si="86"/>
        <v>0.6808255996179613</v>
      </c>
      <c r="AF70">
        <f t="shared" si="87"/>
        <v>0.31917440038203859</v>
      </c>
      <c r="AG70">
        <f t="shared" si="88"/>
        <v>0</v>
      </c>
      <c r="AH70">
        <f t="shared" si="89"/>
        <v>0.22973726859959515</v>
      </c>
      <c r="AI70">
        <f t="shared" si="90"/>
        <v>0.33743923367233841</v>
      </c>
      <c r="AJ70">
        <f t="shared" si="91"/>
        <v>0.6808255996179613</v>
      </c>
    </row>
    <row r="71" spans="3:36" x14ac:dyDescent="0.45">
      <c r="C71">
        <v>56</v>
      </c>
      <c r="D71">
        <v>1</v>
      </c>
      <c r="E71">
        <v>0.5</v>
      </c>
      <c r="L71" s="16">
        <f t="shared" si="76"/>
        <v>56</v>
      </c>
      <c r="M71">
        <f t="shared" si="77"/>
        <v>1</v>
      </c>
      <c r="N71" s="16">
        <f t="shared" si="78"/>
        <v>0.5</v>
      </c>
      <c r="O71" s="16">
        <f t="shared" si="79"/>
        <v>56</v>
      </c>
      <c r="P71">
        <f t="shared" si="80"/>
        <v>1</v>
      </c>
      <c r="Q71" s="16">
        <f t="shared" si="81"/>
        <v>1</v>
      </c>
      <c r="T71" s="17">
        <f t="shared" si="82"/>
        <v>0.97738438111682457</v>
      </c>
      <c r="U71" s="16">
        <f t="shared" si="83"/>
        <v>1.4825609685127403</v>
      </c>
      <c r="V71">
        <f>MATCH(O71,N$3:N$7,1)</f>
        <v>2</v>
      </c>
      <c r="W71">
        <f t="shared" si="18"/>
        <v>3</v>
      </c>
      <c r="X71">
        <f>INDEX(J$3:J$7,V71)</f>
        <v>-0.12105922992920035</v>
      </c>
      <c r="Y71">
        <f>INDEX(H$3:H$7,V71)</f>
        <v>0.17025610154812656</v>
      </c>
      <c r="Z71">
        <f>INDEX(I$3:I$7,V71)</f>
        <v>7.6298248367224986E-2</v>
      </c>
      <c r="AA71">
        <f>INDEX(H$3:H$7,W71)</f>
        <v>-0.16718313212421182</v>
      </c>
      <c r="AB71">
        <f>INDEX(I$3:I$7,W71)</f>
        <v>0.11714838214349776</v>
      </c>
      <c r="AC71">
        <f t="shared" si="84"/>
        <v>6.0431591598524972E-2</v>
      </c>
      <c r="AD71">
        <f t="shared" si="85"/>
        <v>8.9593518969075567E-2</v>
      </c>
      <c r="AE71">
        <f t="shared" si="86"/>
        <v>0.67453544522850639</v>
      </c>
      <c r="AF71">
        <f t="shared" si="87"/>
        <v>0.32546455477149355</v>
      </c>
      <c r="AG71">
        <f t="shared" si="88"/>
        <v>0</v>
      </c>
      <c r="AH71">
        <f t="shared" si="89"/>
        <v>0.22761472372273678</v>
      </c>
      <c r="AI71">
        <f t="shared" si="90"/>
        <v>0.33743923367233841</v>
      </c>
      <c r="AJ71">
        <f t="shared" si="91"/>
        <v>0.67453544522850639</v>
      </c>
    </row>
    <row r="72" spans="3:36" x14ac:dyDescent="0.45">
      <c r="C72">
        <v>57</v>
      </c>
      <c r="D72">
        <v>1</v>
      </c>
      <c r="E72">
        <v>0.5</v>
      </c>
      <c r="L72" s="16">
        <f t="shared" si="76"/>
        <v>57</v>
      </c>
      <c r="M72">
        <f t="shared" si="77"/>
        <v>1</v>
      </c>
      <c r="N72" s="16">
        <f t="shared" si="78"/>
        <v>0.5</v>
      </c>
      <c r="O72" s="16">
        <f t="shared" si="79"/>
        <v>57</v>
      </c>
      <c r="P72">
        <f t="shared" si="80"/>
        <v>1</v>
      </c>
      <c r="Q72" s="16">
        <f t="shared" si="81"/>
        <v>1</v>
      </c>
      <c r="T72" s="17">
        <f t="shared" si="82"/>
        <v>0.99483767363676789</v>
      </c>
      <c r="U72" s="16">
        <f t="shared" si="83"/>
        <v>1.5398649638145827</v>
      </c>
      <c r="V72">
        <f>MATCH(O72,N$3:N$7,1)</f>
        <v>2</v>
      </c>
      <c r="W72">
        <f t="shared" si="18"/>
        <v>3</v>
      </c>
      <c r="X72">
        <f>INDEX(J$3:J$7,V72)</f>
        <v>-0.12105922992920035</v>
      </c>
      <c r="Y72">
        <f>INDEX(H$3:H$7,V72)</f>
        <v>0.17025610154812656</v>
      </c>
      <c r="Z72">
        <f>INDEX(I$3:I$7,V72)</f>
        <v>7.6298248367224986E-2</v>
      </c>
      <c r="AA72">
        <f>INDEX(H$3:H$7,W72)</f>
        <v>-0.16718313212421182</v>
      </c>
      <c r="AB72">
        <f>INDEX(I$3:I$7,W72)</f>
        <v>0.11714838214349776</v>
      </c>
      <c r="AC72">
        <f t="shared" si="84"/>
        <v>5.8346624894994044E-2</v>
      </c>
      <c r="AD72">
        <f t="shared" si="85"/>
        <v>8.9845923432633035E-2</v>
      </c>
      <c r="AE72">
        <f t="shared" si="86"/>
        <v>0.66835665362552554</v>
      </c>
      <c r="AF72">
        <f t="shared" si="87"/>
        <v>0.3316433463744744</v>
      </c>
      <c r="AG72">
        <f t="shared" si="88"/>
        <v>0</v>
      </c>
      <c r="AH72">
        <f t="shared" si="89"/>
        <v>0.22552975701920586</v>
      </c>
      <c r="AI72">
        <f t="shared" si="90"/>
        <v>0.33743923367233841</v>
      </c>
      <c r="AJ72">
        <f t="shared" si="91"/>
        <v>0.66835665362552554</v>
      </c>
    </row>
    <row r="73" spans="3:36" x14ac:dyDescent="0.45">
      <c r="C73">
        <v>58</v>
      </c>
      <c r="D73">
        <v>1</v>
      </c>
      <c r="E73">
        <v>0.5</v>
      </c>
      <c r="L73" s="16">
        <f t="shared" si="76"/>
        <v>58</v>
      </c>
      <c r="M73">
        <f t="shared" si="77"/>
        <v>1</v>
      </c>
      <c r="N73" s="16">
        <f t="shared" si="78"/>
        <v>0.5</v>
      </c>
      <c r="O73" s="16">
        <f t="shared" si="79"/>
        <v>58</v>
      </c>
      <c r="P73">
        <f t="shared" si="80"/>
        <v>1</v>
      </c>
      <c r="Q73" s="16">
        <f t="shared" si="81"/>
        <v>1</v>
      </c>
      <c r="T73" s="17">
        <f t="shared" si="82"/>
        <v>1.0122909661567112</v>
      </c>
      <c r="U73" s="16">
        <f t="shared" si="83"/>
        <v>1.6003345290410507</v>
      </c>
      <c r="V73">
        <f>MATCH(O73,N$3:N$7,1)</f>
        <v>2</v>
      </c>
      <c r="W73">
        <f t="shared" si="18"/>
        <v>3</v>
      </c>
      <c r="X73">
        <f>INDEX(J$3:J$7,V73)</f>
        <v>-0.12105922992920035</v>
      </c>
      <c r="Y73">
        <f>INDEX(H$3:H$7,V73)</f>
        <v>0.17025610154812656</v>
      </c>
      <c r="Z73">
        <f>INDEX(I$3:I$7,V73)</f>
        <v>7.6298248367224986E-2</v>
      </c>
      <c r="AA73">
        <f>INDEX(H$3:H$7,W73)</f>
        <v>-0.16718313212421182</v>
      </c>
      <c r="AB73">
        <f>INDEX(I$3:I$7,W73)</f>
        <v>0.11714838214349776</v>
      </c>
      <c r="AC73">
        <f t="shared" si="84"/>
        <v>5.6297009563553151E-2</v>
      </c>
      <c r="AD73">
        <f t="shared" si="85"/>
        <v>9.0094048286308348E-2</v>
      </c>
      <c r="AE73">
        <f t="shared" si="86"/>
        <v>0.66228262569126606</v>
      </c>
      <c r="AF73">
        <f t="shared" si="87"/>
        <v>0.33771737430873383</v>
      </c>
      <c r="AG73">
        <f t="shared" si="88"/>
        <v>0</v>
      </c>
      <c r="AH73">
        <f t="shared" si="89"/>
        <v>0.22348014168776498</v>
      </c>
      <c r="AI73">
        <f t="shared" si="90"/>
        <v>0.33743923367233841</v>
      </c>
      <c r="AJ73">
        <f t="shared" si="91"/>
        <v>0.66228262569126606</v>
      </c>
    </row>
    <row r="74" spans="3:36" x14ac:dyDescent="0.45">
      <c r="C74">
        <v>59</v>
      </c>
      <c r="D74">
        <v>1</v>
      </c>
      <c r="E74">
        <v>0.5</v>
      </c>
      <c r="L74" s="16">
        <f t="shared" si="76"/>
        <v>59</v>
      </c>
      <c r="M74">
        <f t="shared" si="77"/>
        <v>1</v>
      </c>
      <c r="N74" s="16">
        <f t="shared" si="78"/>
        <v>0.5</v>
      </c>
      <c r="O74" s="16">
        <f t="shared" si="79"/>
        <v>59</v>
      </c>
      <c r="P74">
        <f t="shared" si="80"/>
        <v>1</v>
      </c>
      <c r="Q74" s="16">
        <f t="shared" si="81"/>
        <v>1</v>
      </c>
      <c r="T74" s="17">
        <f t="shared" si="82"/>
        <v>1.0297442586766545</v>
      </c>
      <c r="U74" s="16">
        <f t="shared" si="83"/>
        <v>1.6642794823505174</v>
      </c>
      <c r="V74">
        <f>MATCH(O74,N$3:N$7,1)</f>
        <v>2</v>
      </c>
      <c r="W74">
        <f t="shared" si="18"/>
        <v>3</v>
      </c>
      <c r="X74">
        <f>INDEX(J$3:J$7,V74)</f>
        <v>-0.12105922992920035</v>
      </c>
      <c r="Y74">
        <f>INDEX(H$3:H$7,V74)</f>
        <v>0.17025610154812656</v>
      </c>
      <c r="Z74">
        <f>INDEX(I$3:I$7,V74)</f>
        <v>7.6298248367224986E-2</v>
      </c>
      <c r="AA74">
        <f>INDEX(H$3:H$7,W74)</f>
        <v>-0.16718313212421182</v>
      </c>
      <c r="AB74">
        <f>INDEX(I$3:I$7,W74)</f>
        <v>0.11714838214349776</v>
      </c>
      <c r="AC74">
        <f t="shared" si="84"/>
        <v>5.4280636074733629E-2</v>
      </c>
      <c r="AD74">
        <f t="shared" si="85"/>
        <v>9.0338148908114507E-2</v>
      </c>
      <c r="AE74">
        <f t="shared" si="86"/>
        <v>0.65630710984245555</v>
      </c>
      <c r="AF74">
        <f t="shared" si="87"/>
        <v>0.34369289015754434</v>
      </c>
      <c r="AG74">
        <f t="shared" si="88"/>
        <v>0</v>
      </c>
      <c r="AH74">
        <f t="shared" si="89"/>
        <v>0.22146376819894545</v>
      </c>
      <c r="AI74">
        <f t="shared" si="90"/>
        <v>0.33743923367233841</v>
      </c>
      <c r="AJ74">
        <f t="shared" si="91"/>
        <v>0.65630710984245555</v>
      </c>
    </row>
    <row r="75" spans="3:36" x14ac:dyDescent="0.45">
      <c r="C75">
        <v>60</v>
      </c>
      <c r="D75">
        <v>1</v>
      </c>
      <c r="E75">
        <v>0.5</v>
      </c>
      <c r="L75" s="16">
        <f t="shared" si="76"/>
        <v>60</v>
      </c>
      <c r="M75">
        <f t="shared" si="77"/>
        <v>1</v>
      </c>
      <c r="N75" s="16">
        <f t="shared" si="78"/>
        <v>0.5</v>
      </c>
      <c r="O75" s="16">
        <f t="shared" si="79"/>
        <v>60</v>
      </c>
      <c r="P75">
        <f t="shared" si="80"/>
        <v>1</v>
      </c>
      <c r="Q75" s="16">
        <f t="shared" si="81"/>
        <v>1</v>
      </c>
      <c r="T75" s="17">
        <f t="shared" si="82"/>
        <v>1.0471975511965976</v>
      </c>
      <c r="U75" s="16">
        <f t="shared" si="83"/>
        <v>1.7320508075688767</v>
      </c>
      <c r="V75">
        <f>MATCH(O75,N$3:N$7,1)</f>
        <v>2</v>
      </c>
      <c r="W75">
        <f t="shared" si="18"/>
        <v>3</v>
      </c>
      <c r="X75">
        <f>INDEX(J$3:J$7,V75)</f>
        <v>-0.12105922992920035</v>
      </c>
      <c r="Y75">
        <f>INDEX(H$3:H$7,V75)</f>
        <v>0.17025610154812656</v>
      </c>
      <c r="Z75">
        <f>INDEX(I$3:I$7,V75)</f>
        <v>7.6298248367224986E-2</v>
      </c>
      <c r="AA75">
        <f>INDEX(H$3:H$7,W75)</f>
        <v>-0.16718313212421182</v>
      </c>
      <c r="AB75">
        <f>INDEX(I$3:I$7,W75)</f>
        <v>0.11714838214349776</v>
      </c>
      <c r="AC75">
        <f t="shared" si="84"/>
        <v>5.2295502668707278E-2</v>
      </c>
      <c r="AD75">
        <f t="shared" si="85"/>
        <v>9.0578467629554779E-2</v>
      </c>
      <c r="AE75">
        <f t="shared" si="86"/>
        <v>0.65042417387077789</v>
      </c>
      <c r="AF75">
        <f t="shared" si="87"/>
        <v>0.349575826129222</v>
      </c>
      <c r="AG75">
        <f t="shared" si="88"/>
        <v>0</v>
      </c>
      <c r="AH75">
        <f t="shared" si="89"/>
        <v>0.2194786347929191</v>
      </c>
      <c r="AI75">
        <f t="shared" si="90"/>
        <v>0.33743923367233841</v>
      </c>
      <c r="AJ75">
        <f t="shared" si="91"/>
        <v>0.65042417387077789</v>
      </c>
    </row>
    <row r="76" spans="3:36" x14ac:dyDescent="0.45">
      <c r="C76">
        <v>61</v>
      </c>
      <c r="D76">
        <v>1</v>
      </c>
      <c r="E76">
        <v>0.5</v>
      </c>
      <c r="L76" s="16">
        <f t="shared" si="76"/>
        <v>61</v>
      </c>
      <c r="M76">
        <f t="shared" si="77"/>
        <v>1</v>
      </c>
      <c r="N76" s="16">
        <f t="shared" si="78"/>
        <v>0.5</v>
      </c>
      <c r="O76" s="16">
        <f t="shared" si="79"/>
        <v>61</v>
      </c>
      <c r="P76">
        <f t="shared" si="80"/>
        <v>1</v>
      </c>
      <c r="Q76" s="16">
        <f t="shared" si="81"/>
        <v>1</v>
      </c>
      <c r="T76" s="17">
        <f t="shared" si="82"/>
        <v>1.064650843716541</v>
      </c>
      <c r="U76" s="16">
        <f t="shared" si="83"/>
        <v>1.8040477552714236</v>
      </c>
      <c r="V76">
        <f>MATCH(O76,N$3:N$7,1)</f>
        <v>2</v>
      </c>
      <c r="W76">
        <f t="shared" si="18"/>
        <v>3</v>
      </c>
      <c r="X76">
        <f>INDEX(J$3:J$7,V76)</f>
        <v>-0.12105922992920035</v>
      </c>
      <c r="Y76">
        <f>INDEX(H$3:H$7,V76)</f>
        <v>0.17025610154812656</v>
      </c>
      <c r="Z76">
        <f>INDEX(I$3:I$7,V76)</f>
        <v>7.6298248367224986E-2</v>
      </c>
      <c r="AA76">
        <f>INDEX(H$3:H$7,W76)</f>
        <v>-0.16718313212421182</v>
      </c>
      <c r="AB76">
        <f>INDEX(I$3:I$7,W76)</f>
        <v>0.11714838214349776</v>
      </c>
      <c r="AC76">
        <f t="shared" si="84"/>
        <v>5.0339706653388709E-2</v>
      </c>
      <c r="AD76">
        <f t="shared" si="85"/>
        <v>9.0815234789067847E-2</v>
      </c>
      <c r="AE76">
        <f t="shared" si="86"/>
        <v>0.64462817915482951</v>
      </c>
      <c r="AF76">
        <f t="shared" si="87"/>
        <v>0.35537182084517044</v>
      </c>
      <c r="AG76">
        <f t="shared" si="88"/>
        <v>0</v>
      </c>
      <c r="AH76">
        <f t="shared" si="89"/>
        <v>0.21752283877760054</v>
      </c>
      <c r="AI76">
        <f t="shared" si="90"/>
        <v>0.33743923367233841</v>
      </c>
      <c r="AJ76">
        <f t="shared" si="91"/>
        <v>0.64462817915482951</v>
      </c>
    </row>
    <row r="77" spans="3:36" x14ac:dyDescent="0.45">
      <c r="C77">
        <v>62</v>
      </c>
      <c r="D77">
        <v>1</v>
      </c>
      <c r="E77">
        <v>0.5</v>
      </c>
      <c r="L77" s="16">
        <f t="shared" si="76"/>
        <v>62</v>
      </c>
      <c r="M77">
        <f t="shared" si="77"/>
        <v>1</v>
      </c>
      <c r="N77" s="16">
        <f t="shared" si="78"/>
        <v>0.5</v>
      </c>
      <c r="O77" s="16">
        <f t="shared" si="79"/>
        <v>62</v>
      </c>
      <c r="P77">
        <f t="shared" si="80"/>
        <v>1</v>
      </c>
      <c r="Q77" s="16">
        <f t="shared" si="81"/>
        <v>1</v>
      </c>
      <c r="T77" s="17">
        <f t="shared" si="82"/>
        <v>1.0821041362364843</v>
      </c>
      <c r="U77" s="16">
        <f t="shared" si="83"/>
        <v>1.8807264653463318</v>
      </c>
      <c r="V77">
        <f>MATCH(O77,N$3:N$7,1)</f>
        <v>2</v>
      </c>
      <c r="W77">
        <f t="shared" si="18"/>
        <v>3</v>
      </c>
      <c r="X77">
        <f>INDEX(J$3:J$7,V77)</f>
        <v>-0.12105922992920035</v>
      </c>
      <c r="Y77">
        <f>INDEX(H$3:H$7,V77)</f>
        <v>0.17025610154812656</v>
      </c>
      <c r="Z77">
        <f>INDEX(I$3:I$7,V77)</f>
        <v>7.6298248367224986E-2</v>
      </c>
      <c r="AA77">
        <f>INDEX(H$3:H$7,W77)</f>
        <v>-0.16718313212421182</v>
      </c>
      <c r="AB77">
        <f>INDEX(I$3:I$7,W77)</f>
        <v>0.11714838214349776</v>
      </c>
      <c r="AC77">
        <f t="shared" si="84"/>
        <v>4.8411436419046855E-2</v>
      </c>
      <c r="AD77">
        <f t="shared" si="85"/>
        <v>9.1048669698732668E-2</v>
      </c>
      <c r="AE77">
        <f t="shared" si="86"/>
        <v>0.63891375699544817</v>
      </c>
      <c r="AF77">
        <f t="shared" si="87"/>
        <v>0.36108624300455178</v>
      </c>
      <c r="AG77">
        <f t="shared" si="88"/>
        <v>0</v>
      </c>
      <c r="AH77">
        <f t="shared" si="89"/>
        <v>0.21559456854325867</v>
      </c>
      <c r="AI77">
        <f t="shared" si="90"/>
        <v>0.33743923367233841</v>
      </c>
      <c r="AJ77">
        <f t="shared" si="91"/>
        <v>0.63891375699544817</v>
      </c>
    </row>
    <row r="78" spans="3:36" x14ac:dyDescent="0.45">
      <c r="C78">
        <v>63</v>
      </c>
      <c r="D78">
        <v>1</v>
      </c>
      <c r="E78">
        <v>0.5</v>
      </c>
      <c r="L78" s="16">
        <f t="shared" si="76"/>
        <v>63</v>
      </c>
      <c r="M78">
        <f t="shared" si="77"/>
        <v>1</v>
      </c>
      <c r="N78" s="16">
        <f t="shared" si="78"/>
        <v>0.5</v>
      </c>
      <c r="O78" s="16">
        <f t="shared" si="79"/>
        <v>63</v>
      </c>
      <c r="P78">
        <f t="shared" si="80"/>
        <v>1</v>
      </c>
      <c r="Q78" s="16">
        <f t="shared" si="81"/>
        <v>1</v>
      </c>
      <c r="T78" s="17">
        <f t="shared" si="82"/>
        <v>1.0995574287564276</v>
      </c>
      <c r="U78" s="16">
        <f t="shared" si="83"/>
        <v>1.9626105055051504</v>
      </c>
      <c r="V78">
        <f>MATCH(O78,N$3:N$7,1)</f>
        <v>2</v>
      </c>
      <c r="W78">
        <f t="shared" si="18"/>
        <v>3</v>
      </c>
      <c r="X78">
        <f>INDEX(J$3:J$7,V78)</f>
        <v>-0.12105922992920035</v>
      </c>
      <c r="Y78">
        <f>INDEX(H$3:H$7,V78)</f>
        <v>0.17025610154812656</v>
      </c>
      <c r="Z78">
        <f>INDEX(I$3:I$7,V78)</f>
        <v>7.6298248367224986E-2</v>
      </c>
      <c r="AA78">
        <f>INDEX(H$3:H$7,W78)</f>
        <v>-0.16718313212421182</v>
      </c>
      <c r="AB78">
        <f>INDEX(I$3:I$7,W78)</f>
        <v>0.11714838214349776</v>
      </c>
      <c r="AC78">
        <f t="shared" si="84"/>
        <v>4.650896409511257E-2</v>
      </c>
      <c r="AD78">
        <f t="shared" si="85"/>
        <v>9.1278981533229775E-2</v>
      </c>
      <c r="AE78">
        <f t="shared" si="86"/>
        <v>0.63327578685418817</v>
      </c>
      <c r="AF78">
        <f t="shared" si="87"/>
        <v>0.36672421314581172</v>
      </c>
      <c r="AG78">
        <f t="shared" si="88"/>
        <v>0</v>
      </c>
      <c r="AH78">
        <f t="shared" si="89"/>
        <v>0.21369209621932439</v>
      </c>
      <c r="AI78">
        <f t="shared" si="90"/>
        <v>0.33743923367233841</v>
      </c>
      <c r="AJ78">
        <f t="shared" si="91"/>
        <v>0.63327578685418817</v>
      </c>
    </row>
    <row r="79" spans="3:36" x14ac:dyDescent="0.45">
      <c r="C79">
        <v>64</v>
      </c>
      <c r="D79">
        <v>1</v>
      </c>
      <c r="E79">
        <v>0.5</v>
      </c>
      <c r="L79" s="16">
        <f t="shared" si="76"/>
        <v>64</v>
      </c>
      <c r="M79">
        <f t="shared" si="77"/>
        <v>1</v>
      </c>
      <c r="N79" s="16">
        <f t="shared" si="78"/>
        <v>0.5</v>
      </c>
      <c r="O79" s="16">
        <f t="shared" si="79"/>
        <v>64</v>
      </c>
      <c r="P79">
        <f t="shared" si="80"/>
        <v>1</v>
      </c>
      <c r="Q79" s="16">
        <f t="shared" si="81"/>
        <v>1</v>
      </c>
      <c r="T79" s="17">
        <f t="shared" si="82"/>
        <v>1.1170107212763709</v>
      </c>
      <c r="U79" s="16">
        <f t="shared" si="83"/>
        <v>2.050303841579296</v>
      </c>
      <c r="V79">
        <f>MATCH(O79,N$3:N$7,1)</f>
        <v>2</v>
      </c>
      <c r="W79">
        <f t="shared" si="18"/>
        <v>3</v>
      </c>
      <c r="X79">
        <f>INDEX(J$3:J$7,V79)</f>
        <v>-0.12105922992920035</v>
      </c>
      <c r="Y79">
        <f>INDEX(H$3:H$7,V79)</f>
        <v>0.17025610154812656</v>
      </c>
      <c r="Z79">
        <f>INDEX(I$3:I$7,V79)</f>
        <v>7.6298248367224986E-2</v>
      </c>
      <c r="AA79">
        <f>INDEX(H$3:H$7,W79)</f>
        <v>-0.16718313212421182</v>
      </c>
      <c r="AB79">
        <f>INDEX(I$3:I$7,W79)</f>
        <v>0.11714838214349776</v>
      </c>
      <c r="AC79">
        <f t="shared" si="84"/>
        <v>4.4630638783068083E-2</v>
      </c>
      <c r="AD79">
        <f t="shared" si="85"/>
        <v>9.1506370149062405E-2</v>
      </c>
      <c r="AE79">
        <f t="shared" si="86"/>
        <v>0.62770937629901136</v>
      </c>
      <c r="AF79">
        <f t="shared" si="87"/>
        <v>0.37229062370098853</v>
      </c>
      <c r="AG79">
        <f t="shared" si="88"/>
        <v>0</v>
      </c>
      <c r="AH79">
        <f t="shared" si="89"/>
        <v>0.2118137709072799</v>
      </c>
      <c r="AI79">
        <f t="shared" si="90"/>
        <v>0.33743923367233841</v>
      </c>
      <c r="AJ79">
        <f t="shared" si="91"/>
        <v>0.62770937629901136</v>
      </c>
    </row>
    <row r="80" spans="3:36" x14ac:dyDescent="0.45">
      <c r="C80">
        <v>65</v>
      </c>
      <c r="D80">
        <v>1</v>
      </c>
      <c r="E80">
        <v>0.5</v>
      </c>
      <c r="L80" s="16">
        <f t="shared" si="76"/>
        <v>65</v>
      </c>
      <c r="M80">
        <f t="shared" si="77"/>
        <v>1</v>
      </c>
      <c r="N80" s="16">
        <f t="shared" si="78"/>
        <v>0.5</v>
      </c>
      <c r="O80" s="16">
        <f t="shared" si="79"/>
        <v>65</v>
      </c>
      <c r="P80">
        <f t="shared" si="80"/>
        <v>1</v>
      </c>
      <c r="Q80" s="16">
        <f t="shared" si="81"/>
        <v>1</v>
      </c>
      <c r="T80" s="17">
        <f t="shared" si="82"/>
        <v>1.1344640137963142</v>
      </c>
      <c r="U80" s="16">
        <f t="shared" si="83"/>
        <v>2.1445069205095586</v>
      </c>
      <c r="V80">
        <f>MATCH(O80,N$3:N$7,1)</f>
        <v>2</v>
      </c>
      <c r="W80">
        <f t="shared" si="18"/>
        <v>3</v>
      </c>
      <c r="X80">
        <f>INDEX(J$3:J$7,V80)</f>
        <v>-0.12105922992920035</v>
      </c>
      <c r="Y80">
        <f>INDEX(H$3:H$7,V80)</f>
        <v>0.17025610154812656</v>
      </c>
      <c r="Z80">
        <f>INDEX(I$3:I$7,V80)</f>
        <v>7.6298248367224986E-2</v>
      </c>
      <c r="AA80">
        <f>INDEX(H$3:H$7,W80)</f>
        <v>-0.16718313212421182</v>
      </c>
      <c r="AB80">
        <f>INDEX(I$3:I$7,W80)</f>
        <v>0.11714838214349776</v>
      </c>
      <c r="AC80">
        <f t="shared" si="84"/>
        <v>4.2774880306461614E-2</v>
      </c>
      <c r="AD80">
        <f t="shared" si="85"/>
        <v>9.1731026841174956E-2</v>
      </c>
      <c r="AE80">
        <f t="shared" si="86"/>
        <v>0.62220984248247702</v>
      </c>
      <c r="AF80">
        <f t="shared" si="87"/>
        <v>0.37779015751752287</v>
      </c>
      <c r="AG80">
        <f t="shared" si="88"/>
        <v>0</v>
      </c>
      <c r="AH80">
        <f t="shared" si="89"/>
        <v>0.20995801243067344</v>
      </c>
      <c r="AI80">
        <f t="shared" si="90"/>
        <v>0.33743923367233841</v>
      </c>
      <c r="AJ80">
        <f t="shared" si="91"/>
        <v>0.62220984248247702</v>
      </c>
    </row>
    <row r="81" spans="3:36" x14ac:dyDescent="0.45">
      <c r="C81">
        <v>66</v>
      </c>
      <c r="D81">
        <v>1</v>
      </c>
      <c r="E81">
        <v>0.5</v>
      </c>
      <c r="L81" s="16">
        <f t="shared" si="76"/>
        <v>66</v>
      </c>
      <c r="M81">
        <f t="shared" si="77"/>
        <v>1</v>
      </c>
      <c r="N81" s="16">
        <f t="shared" si="78"/>
        <v>0.5</v>
      </c>
      <c r="O81" s="16">
        <f t="shared" si="79"/>
        <v>66</v>
      </c>
      <c r="P81">
        <f t="shared" si="80"/>
        <v>1</v>
      </c>
      <c r="Q81" s="16">
        <f t="shared" si="81"/>
        <v>1</v>
      </c>
      <c r="T81" s="17">
        <f t="shared" si="82"/>
        <v>1.1519173063162575</v>
      </c>
      <c r="U81" s="16">
        <f t="shared" si="83"/>
        <v>2.2460367739042164</v>
      </c>
      <c r="V81">
        <f>MATCH(O81,N$3:N$7,1)</f>
        <v>2</v>
      </c>
      <c r="W81">
        <f t="shared" si="18"/>
        <v>3</v>
      </c>
      <c r="X81">
        <f>INDEX(J$3:J$7,V81)</f>
        <v>-0.12105922992920035</v>
      </c>
      <c r="Y81">
        <f>INDEX(H$3:H$7,V81)</f>
        <v>0.17025610154812656</v>
      </c>
      <c r="Z81">
        <f>INDEX(I$3:I$7,V81)</f>
        <v>7.6298248367224986E-2</v>
      </c>
      <c r="AA81">
        <f>INDEX(H$3:H$7,W81)</f>
        <v>-0.16718313212421182</v>
      </c>
      <c r="AB81">
        <f>INDEX(I$3:I$7,W81)</f>
        <v>0.11714838214349776</v>
      </c>
      <c r="AC81">
        <f t="shared" si="84"/>
        <v>4.0940173425348267E-2</v>
      </c>
      <c r="AD81">
        <f t="shared" si="85"/>
        <v>9.1953135043348344E-2</v>
      </c>
      <c r="AE81">
        <f t="shared" si="86"/>
        <v>0.61677269499625764</v>
      </c>
      <c r="AF81">
        <f t="shared" si="87"/>
        <v>0.38322730500374236</v>
      </c>
      <c r="AG81">
        <f t="shared" si="88"/>
        <v>0</v>
      </c>
      <c r="AH81">
        <f t="shared" si="89"/>
        <v>0.2081233055495601</v>
      </c>
      <c r="AI81">
        <f t="shared" si="90"/>
        <v>0.33743923367233841</v>
      </c>
      <c r="AJ81">
        <f t="shared" si="91"/>
        <v>0.61677269499625764</v>
      </c>
    </row>
    <row r="82" spans="3:36" x14ac:dyDescent="0.45">
      <c r="C82">
        <v>67</v>
      </c>
      <c r="D82">
        <v>1</v>
      </c>
      <c r="E82">
        <v>0.5</v>
      </c>
      <c r="L82" s="16">
        <f t="shared" si="76"/>
        <v>67</v>
      </c>
      <c r="M82">
        <f t="shared" si="77"/>
        <v>1</v>
      </c>
      <c r="N82" s="16">
        <f t="shared" si="78"/>
        <v>0.5</v>
      </c>
      <c r="O82" s="16">
        <f t="shared" si="79"/>
        <v>67</v>
      </c>
      <c r="P82">
        <f t="shared" si="80"/>
        <v>1</v>
      </c>
      <c r="Q82" s="16">
        <f t="shared" si="81"/>
        <v>1</v>
      </c>
      <c r="T82" s="17">
        <f t="shared" si="82"/>
        <v>1.1693705988362009</v>
      </c>
      <c r="U82" s="16">
        <f t="shared" si="83"/>
        <v>2.3558523658237518</v>
      </c>
      <c r="V82">
        <f>MATCH(O82,N$3:N$7,1)</f>
        <v>2</v>
      </c>
      <c r="W82">
        <f t="shared" si="18"/>
        <v>3</v>
      </c>
      <c r="X82">
        <f>INDEX(J$3:J$7,V82)</f>
        <v>-0.12105922992920035</v>
      </c>
      <c r="Y82">
        <f>INDEX(H$3:H$7,V82)</f>
        <v>0.17025610154812656</v>
      </c>
      <c r="Z82">
        <f>INDEX(I$3:I$7,V82)</f>
        <v>7.6298248367224986E-2</v>
      </c>
      <c r="AA82">
        <f>INDEX(H$3:H$7,W82)</f>
        <v>-0.16718313212421182</v>
      </c>
      <c r="AB82">
        <f>INDEX(I$3:I$7,W82)</f>
        <v>0.11714838214349776</v>
      </c>
      <c r="AC82">
        <f t="shared" si="84"/>
        <v>3.9125062467935852E-2</v>
      </c>
      <c r="AD82">
        <f t="shared" si="85"/>
        <v>9.2172870978088753E-2</v>
      </c>
      <c r="AE82">
        <f t="shared" si="86"/>
        <v>0.61139361996204</v>
      </c>
      <c r="AF82">
        <f t="shared" si="87"/>
        <v>0.38860638003796</v>
      </c>
      <c r="AG82">
        <f t="shared" si="88"/>
        <v>0</v>
      </c>
      <c r="AH82">
        <f t="shared" si="89"/>
        <v>0.20630819459214766</v>
      </c>
      <c r="AI82">
        <f t="shared" si="90"/>
        <v>0.33743923367233841</v>
      </c>
      <c r="AJ82">
        <f t="shared" si="91"/>
        <v>0.61139361996204</v>
      </c>
    </row>
    <row r="83" spans="3:36" x14ac:dyDescent="0.45">
      <c r="C83">
        <v>68</v>
      </c>
      <c r="D83">
        <v>1</v>
      </c>
      <c r="E83">
        <v>0.5</v>
      </c>
      <c r="L83" s="16">
        <f t="shared" si="76"/>
        <v>68</v>
      </c>
      <c r="M83">
        <f t="shared" si="77"/>
        <v>1</v>
      </c>
      <c r="N83" s="16">
        <f t="shared" si="78"/>
        <v>0.5</v>
      </c>
      <c r="O83" s="16">
        <f t="shared" si="79"/>
        <v>68</v>
      </c>
      <c r="P83">
        <f t="shared" si="80"/>
        <v>1</v>
      </c>
      <c r="Q83" s="16">
        <f t="shared" si="81"/>
        <v>1</v>
      </c>
      <c r="T83" s="17">
        <f t="shared" si="82"/>
        <v>1.1868238913561442</v>
      </c>
      <c r="U83" s="16">
        <f t="shared" si="83"/>
        <v>2.4750868534162964</v>
      </c>
      <c r="V83">
        <f>MATCH(O83,N$3:N$7,1)</f>
        <v>2</v>
      </c>
      <c r="W83">
        <f t="shared" si="18"/>
        <v>3</v>
      </c>
      <c r="X83">
        <f>INDEX(J$3:J$7,V83)</f>
        <v>-0.12105922992920035</v>
      </c>
      <c r="Y83">
        <f>INDEX(H$3:H$7,V83)</f>
        <v>0.17025610154812656</v>
      </c>
      <c r="Z83">
        <f>INDEX(I$3:I$7,V83)</f>
        <v>7.6298248367224986E-2</v>
      </c>
      <c r="AA83">
        <f>INDEX(H$3:H$7,W83)</f>
        <v>-0.16718313212421182</v>
      </c>
      <c r="AB83">
        <f>INDEX(I$3:I$7,W83)</f>
        <v>0.11714838214349776</v>
      </c>
      <c r="AC83">
        <f t="shared" si="84"/>
        <v>3.7328146337014957E-2</v>
      </c>
      <c r="AD83">
        <f t="shared" si="85"/>
        <v>9.2390404261145392E-2</v>
      </c>
      <c r="AE83">
        <f t="shared" si="86"/>
        <v>0.60606846523309776</v>
      </c>
      <c r="AF83">
        <f t="shared" si="87"/>
        <v>0.39393153476690218</v>
      </c>
      <c r="AG83">
        <f t="shared" si="88"/>
        <v>0</v>
      </c>
      <c r="AH83">
        <f t="shared" si="89"/>
        <v>0.20451127846122677</v>
      </c>
      <c r="AI83">
        <f t="shared" si="90"/>
        <v>0.33743923367233841</v>
      </c>
      <c r="AJ83">
        <f t="shared" si="91"/>
        <v>0.60606846523309776</v>
      </c>
    </row>
    <row r="84" spans="3:36" x14ac:dyDescent="0.45">
      <c r="C84">
        <v>69</v>
      </c>
      <c r="D84">
        <v>1</v>
      </c>
      <c r="E84">
        <v>0.5</v>
      </c>
      <c r="L84" s="16">
        <f t="shared" si="76"/>
        <v>69</v>
      </c>
      <c r="M84">
        <f t="shared" si="77"/>
        <v>1</v>
      </c>
      <c r="N84" s="16">
        <f t="shared" si="78"/>
        <v>0.5</v>
      </c>
      <c r="O84" s="16">
        <f t="shared" si="79"/>
        <v>69</v>
      </c>
      <c r="P84">
        <f t="shared" si="80"/>
        <v>1</v>
      </c>
      <c r="Q84" s="16">
        <f t="shared" si="81"/>
        <v>1</v>
      </c>
      <c r="T84" s="17">
        <f t="shared" si="82"/>
        <v>1.2042771838760873</v>
      </c>
      <c r="U84" s="16">
        <f t="shared" si="83"/>
        <v>2.6050890646938005</v>
      </c>
      <c r="V84">
        <f>MATCH(O84,N$3:N$7,1)</f>
        <v>2</v>
      </c>
      <c r="W84">
        <f t="shared" si="18"/>
        <v>3</v>
      </c>
      <c r="X84">
        <f>INDEX(J$3:J$7,V84)</f>
        <v>-0.12105922992920035</v>
      </c>
      <c r="Y84">
        <f>INDEX(H$3:H$7,V84)</f>
        <v>0.17025610154812656</v>
      </c>
      <c r="Z84">
        <f>INDEX(I$3:I$7,V84)</f>
        <v>7.6298248367224986E-2</v>
      </c>
      <c r="AA84">
        <f>INDEX(H$3:H$7,W84)</f>
        <v>-0.16718313212421182</v>
      </c>
      <c r="AB84">
        <f>INDEX(I$3:I$7,W84)</f>
        <v>0.11714838214349776</v>
      </c>
      <c r="AC84">
        <f t="shared" si="84"/>
        <v>3.5548073852963498E-2</v>
      </c>
      <c r="AD84">
        <f t="shared" si="85"/>
        <v>9.2605898465282832E-2</v>
      </c>
      <c r="AE84">
        <f t="shared" si="86"/>
        <v>0.6007932265933017</v>
      </c>
      <c r="AF84">
        <f t="shared" si="87"/>
        <v>0.39920677340669819</v>
      </c>
      <c r="AG84">
        <f t="shared" si="88"/>
        <v>0</v>
      </c>
      <c r="AH84">
        <f t="shared" si="89"/>
        <v>0.20273120597717531</v>
      </c>
      <c r="AI84">
        <f t="shared" si="90"/>
        <v>0.33743923367233841</v>
      </c>
      <c r="AJ84">
        <f t="shared" si="91"/>
        <v>0.6007932265933017</v>
      </c>
    </row>
    <row r="85" spans="3:36" x14ac:dyDescent="0.45">
      <c r="C85">
        <v>70</v>
      </c>
      <c r="D85">
        <v>1</v>
      </c>
      <c r="E85">
        <v>0.5</v>
      </c>
      <c r="L85" s="16">
        <f t="shared" si="76"/>
        <v>70</v>
      </c>
      <c r="M85">
        <f t="shared" si="77"/>
        <v>1</v>
      </c>
      <c r="N85" s="16">
        <f t="shared" si="78"/>
        <v>0.5</v>
      </c>
      <c r="O85" s="16">
        <f t="shared" si="79"/>
        <v>70</v>
      </c>
      <c r="P85">
        <f t="shared" si="80"/>
        <v>1</v>
      </c>
      <c r="Q85" s="16">
        <f t="shared" si="81"/>
        <v>1</v>
      </c>
      <c r="T85" s="17">
        <f t="shared" si="82"/>
        <v>1.2217304763960306</v>
      </c>
      <c r="U85" s="16">
        <f t="shared" si="83"/>
        <v>2.7474774194546216</v>
      </c>
      <c r="V85">
        <f>MATCH(O85,N$3:N$7,1)</f>
        <v>2</v>
      </c>
      <c r="W85">
        <f t="shared" si="18"/>
        <v>3</v>
      </c>
      <c r="X85">
        <f>INDEX(J$3:J$7,V85)</f>
        <v>-0.12105922992920035</v>
      </c>
      <c r="Y85">
        <f>INDEX(H$3:H$7,V85)</f>
        <v>0.17025610154812656</v>
      </c>
      <c r="Z85">
        <f>INDEX(I$3:I$7,V85)</f>
        <v>7.6298248367224986E-2</v>
      </c>
      <c r="AA85">
        <f>INDEX(H$3:H$7,W85)</f>
        <v>-0.16718313212421182</v>
      </c>
      <c r="AB85">
        <f>INDEX(I$3:I$7,W85)</f>
        <v>0.11714838214349776</v>
      </c>
      <c r="AC85">
        <f t="shared" si="84"/>
        <v>3.3783539398810056E-2</v>
      </c>
      <c r="AD85">
        <f t="shared" si="85"/>
        <v>9.2819511647486183E-2</v>
      </c>
      <c r="AE85">
        <f t="shared" si="86"/>
        <v>0.5955640348512804</v>
      </c>
      <c r="AF85">
        <f t="shared" si="87"/>
        <v>0.40443596514871966</v>
      </c>
      <c r="AG85">
        <f t="shared" si="88"/>
        <v>0</v>
      </c>
      <c r="AH85">
        <f t="shared" si="89"/>
        <v>0.20096667152302189</v>
      </c>
      <c r="AI85">
        <f t="shared" si="90"/>
        <v>0.33743923367233841</v>
      </c>
      <c r="AJ85">
        <f t="shared" si="91"/>
        <v>0.5955640348512804</v>
      </c>
    </row>
    <row r="86" spans="3:36" x14ac:dyDescent="0.45">
      <c r="C86">
        <v>71</v>
      </c>
      <c r="D86">
        <v>1</v>
      </c>
      <c r="E86">
        <v>0.5</v>
      </c>
      <c r="L86" s="16">
        <f t="shared" si="76"/>
        <v>71</v>
      </c>
      <c r="M86">
        <f t="shared" si="77"/>
        <v>1</v>
      </c>
      <c r="N86" s="16">
        <f t="shared" si="78"/>
        <v>0.5</v>
      </c>
      <c r="O86" s="16">
        <f t="shared" si="79"/>
        <v>71</v>
      </c>
      <c r="P86">
        <f t="shared" si="80"/>
        <v>1</v>
      </c>
      <c r="Q86" s="16">
        <f t="shared" si="81"/>
        <v>1</v>
      </c>
      <c r="T86" s="17">
        <f t="shared" si="82"/>
        <v>1.2391837689159739</v>
      </c>
      <c r="U86" s="16">
        <f t="shared" si="83"/>
        <v>2.9042108776758222</v>
      </c>
      <c r="V86">
        <f>MATCH(O86,N$3:N$7,1)</f>
        <v>2</v>
      </c>
      <c r="W86">
        <f t="shared" ref="W86:W149" si="92">MAX(MOD(V86+1,6),1)</f>
        <v>3</v>
      </c>
      <c r="X86">
        <f>INDEX(J$3:J$7,V86)</f>
        <v>-0.12105922992920035</v>
      </c>
      <c r="Y86">
        <f>INDEX(H$3:H$7,V86)</f>
        <v>0.17025610154812656</v>
      </c>
      <c r="Z86">
        <f>INDEX(I$3:I$7,V86)</f>
        <v>7.6298248367224986E-2</v>
      </c>
      <c r="AA86">
        <f>INDEX(H$3:H$7,W86)</f>
        <v>-0.16718313212421182</v>
      </c>
      <c r="AB86">
        <f>INDEX(I$3:I$7,W86)</f>
        <v>0.11714838214349776</v>
      </c>
      <c r="AC86">
        <f t="shared" si="84"/>
        <v>3.2033278836086441E-2</v>
      </c>
      <c r="AD86">
        <f t="shared" si="85"/>
        <v>9.3031396843384948E-2</v>
      </c>
      <c r="AE86">
        <f t="shared" si="86"/>
        <v>0.59037714373706229</v>
      </c>
      <c r="AF86">
        <f t="shared" si="87"/>
        <v>0.40962285626293765</v>
      </c>
      <c r="AG86">
        <f t="shared" si="88"/>
        <v>0</v>
      </c>
      <c r="AH86">
        <f t="shared" si="89"/>
        <v>0.19921641096029827</v>
      </c>
      <c r="AI86">
        <f t="shared" si="90"/>
        <v>0.33743923367233841</v>
      </c>
      <c r="AJ86">
        <f t="shared" si="91"/>
        <v>0.59037714373706229</v>
      </c>
    </row>
    <row r="87" spans="3:36" x14ac:dyDescent="0.45">
      <c r="C87">
        <v>72</v>
      </c>
      <c r="D87">
        <v>1</v>
      </c>
      <c r="E87">
        <v>0.5</v>
      </c>
      <c r="L87" s="16">
        <f t="shared" si="76"/>
        <v>72</v>
      </c>
      <c r="M87">
        <f t="shared" si="77"/>
        <v>1</v>
      </c>
      <c r="N87" s="16">
        <f t="shared" si="78"/>
        <v>0.5</v>
      </c>
      <c r="O87" s="16">
        <f t="shared" si="79"/>
        <v>72</v>
      </c>
      <c r="P87">
        <f t="shared" si="80"/>
        <v>1</v>
      </c>
      <c r="Q87" s="16">
        <f t="shared" si="81"/>
        <v>1</v>
      </c>
      <c r="T87" s="17">
        <f t="shared" si="82"/>
        <v>1.2566370614359172</v>
      </c>
      <c r="U87" s="16">
        <f t="shared" si="83"/>
        <v>3.0776835371752527</v>
      </c>
      <c r="V87">
        <f>MATCH(O87,N$3:N$7,1)</f>
        <v>2</v>
      </c>
      <c r="W87">
        <f t="shared" si="92"/>
        <v>3</v>
      </c>
      <c r="X87">
        <f>INDEX(J$3:J$7,V87)</f>
        <v>-0.12105922992920035</v>
      </c>
      <c r="Y87">
        <f>INDEX(H$3:H$7,V87)</f>
        <v>0.17025610154812656</v>
      </c>
      <c r="Z87">
        <f>INDEX(I$3:I$7,V87)</f>
        <v>7.6298248367224986E-2</v>
      </c>
      <c r="AA87">
        <f>INDEX(H$3:H$7,W87)</f>
        <v>-0.16718313212421182</v>
      </c>
      <c r="AB87">
        <f>INDEX(I$3:I$7,W87)</f>
        <v>0.11714838214349776</v>
      </c>
      <c r="AC87">
        <f t="shared" si="84"/>
        <v>3.0296065663045674E-2</v>
      </c>
      <c r="AD87">
        <f t="shared" si="85"/>
        <v>9.3241702532336129E-2</v>
      </c>
      <c r="AE87">
        <f t="shared" si="86"/>
        <v>0.58522891851696934</v>
      </c>
      <c r="AF87">
        <f t="shared" si="87"/>
        <v>0.4147710814830306</v>
      </c>
      <c r="AG87">
        <f t="shared" si="88"/>
        <v>0</v>
      </c>
      <c r="AH87">
        <f t="shared" si="89"/>
        <v>0.1974791977872575</v>
      </c>
      <c r="AI87">
        <f t="shared" si="90"/>
        <v>0.33743923367233841</v>
      </c>
      <c r="AJ87">
        <f t="shared" si="91"/>
        <v>0.58522891851696934</v>
      </c>
    </row>
    <row r="88" spans="3:36" x14ac:dyDescent="0.45">
      <c r="C88">
        <v>73</v>
      </c>
      <c r="D88">
        <v>1</v>
      </c>
      <c r="E88">
        <v>0.5</v>
      </c>
      <c r="L88" s="16">
        <f t="shared" si="76"/>
        <v>73</v>
      </c>
      <c r="M88">
        <f t="shared" si="77"/>
        <v>1</v>
      </c>
      <c r="N88" s="16">
        <f t="shared" si="78"/>
        <v>0.5</v>
      </c>
      <c r="O88" s="16">
        <f t="shared" si="79"/>
        <v>73</v>
      </c>
      <c r="P88">
        <f t="shared" si="80"/>
        <v>1</v>
      </c>
      <c r="Q88" s="16">
        <f t="shared" si="81"/>
        <v>1</v>
      </c>
      <c r="T88" s="17">
        <f t="shared" si="82"/>
        <v>1.2740903539558606</v>
      </c>
      <c r="U88" s="16">
        <f t="shared" si="83"/>
        <v>3.2708526184841404</v>
      </c>
      <c r="V88">
        <f>MATCH(O88,N$3:N$7,1)</f>
        <v>2</v>
      </c>
      <c r="W88">
        <f t="shared" si="92"/>
        <v>3</v>
      </c>
      <c r="X88">
        <f>INDEX(J$3:J$7,V88)</f>
        <v>-0.12105922992920035</v>
      </c>
      <c r="Y88">
        <f>INDEX(H$3:H$7,V88)</f>
        <v>0.17025610154812656</v>
      </c>
      <c r="Z88">
        <f>INDEX(I$3:I$7,V88)</f>
        <v>7.6298248367224986E-2</v>
      </c>
      <c r="AA88">
        <f>INDEX(H$3:H$7,W88)</f>
        <v>-0.16718313212421182</v>
      </c>
      <c r="AB88">
        <f>INDEX(I$3:I$7,W88)</f>
        <v>0.11714838214349776</v>
      </c>
      <c r="AC88">
        <f t="shared" si="84"/>
        <v>2.8570707389321132E-2</v>
      </c>
      <c r="AD88">
        <f t="shared" si="85"/>
        <v>9.3450573076305193E-2</v>
      </c>
      <c r="AE88">
        <f t="shared" si="86"/>
        <v>0.58011582524993111</v>
      </c>
      <c r="AF88">
        <f t="shared" si="87"/>
        <v>0.41988417475006878</v>
      </c>
      <c r="AG88">
        <f t="shared" si="88"/>
        <v>0</v>
      </c>
      <c r="AH88">
        <f t="shared" si="89"/>
        <v>0.19575383951353295</v>
      </c>
      <c r="AI88">
        <f t="shared" si="90"/>
        <v>0.33743923367233841</v>
      </c>
      <c r="AJ88">
        <f t="shared" si="91"/>
        <v>0.58011582524993111</v>
      </c>
    </row>
    <row r="89" spans="3:36" x14ac:dyDescent="0.45">
      <c r="C89">
        <v>74</v>
      </c>
      <c r="D89">
        <v>1</v>
      </c>
      <c r="E89">
        <v>0.5</v>
      </c>
      <c r="L89" s="16">
        <f t="shared" si="76"/>
        <v>74</v>
      </c>
      <c r="M89">
        <f t="shared" si="77"/>
        <v>1</v>
      </c>
      <c r="N89" s="16">
        <f t="shared" si="78"/>
        <v>0.5</v>
      </c>
      <c r="O89" s="16">
        <f t="shared" si="79"/>
        <v>74</v>
      </c>
      <c r="P89">
        <f t="shared" si="80"/>
        <v>1</v>
      </c>
      <c r="Q89" s="16">
        <f t="shared" si="81"/>
        <v>1</v>
      </c>
      <c r="T89" s="17">
        <f t="shared" si="82"/>
        <v>1.2915436464758039</v>
      </c>
      <c r="U89" s="16">
        <f t="shared" si="83"/>
        <v>3.4874144438409087</v>
      </c>
      <c r="V89">
        <f>MATCH(O89,N$3:N$7,1)</f>
        <v>2</v>
      </c>
      <c r="W89">
        <f t="shared" si="92"/>
        <v>3</v>
      </c>
      <c r="X89">
        <f>INDEX(J$3:J$7,V89)</f>
        <v>-0.12105922992920035</v>
      </c>
      <c r="Y89">
        <f>INDEX(H$3:H$7,V89)</f>
        <v>0.17025610154812656</v>
      </c>
      <c r="Z89">
        <f>INDEX(I$3:I$7,V89)</f>
        <v>7.6298248367224986E-2</v>
      </c>
      <c r="AA89">
        <f>INDEX(H$3:H$7,W89)</f>
        <v>-0.16718313212421182</v>
      </c>
      <c r="AB89">
        <f>INDEX(I$3:I$7,W89)</f>
        <v>0.11714838214349776</v>
      </c>
      <c r="AC89">
        <f t="shared" si="84"/>
        <v>2.685604210329148E-2</v>
      </c>
      <c r="AD89">
        <f t="shared" si="85"/>
        <v>9.3658149135418284E-2</v>
      </c>
      <c r="AE89">
        <f t="shared" si="86"/>
        <v>0.57503442061488319</v>
      </c>
      <c r="AF89">
        <f t="shared" si="87"/>
        <v>0.4249655793851167</v>
      </c>
      <c r="AG89">
        <f t="shared" si="88"/>
        <v>0</v>
      </c>
      <c r="AH89">
        <f t="shared" si="89"/>
        <v>0.1940391742275033</v>
      </c>
      <c r="AI89">
        <f t="shared" si="90"/>
        <v>0.33743923367233841</v>
      </c>
      <c r="AJ89">
        <f t="shared" si="91"/>
        <v>0.57503442061488319</v>
      </c>
    </row>
    <row r="90" spans="3:36" x14ac:dyDescent="0.45">
      <c r="C90">
        <v>75</v>
      </c>
      <c r="D90">
        <v>1</v>
      </c>
      <c r="E90">
        <v>0.5</v>
      </c>
      <c r="L90" s="16">
        <f t="shared" si="76"/>
        <v>75</v>
      </c>
      <c r="M90">
        <f t="shared" si="77"/>
        <v>1</v>
      </c>
      <c r="N90" s="16">
        <f t="shared" si="78"/>
        <v>0.5</v>
      </c>
      <c r="O90" s="16">
        <f t="shared" si="79"/>
        <v>75</v>
      </c>
      <c r="P90">
        <f t="shared" si="80"/>
        <v>1</v>
      </c>
      <c r="Q90" s="16">
        <f t="shared" si="81"/>
        <v>1</v>
      </c>
      <c r="T90" s="17">
        <f t="shared" si="82"/>
        <v>1.3089969389957472</v>
      </c>
      <c r="U90" s="16">
        <f t="shared" si="83"/>
        <v>3.7320508075688776</v>
      </c>
      <c r="V90">
        <f>MATCH(O90,N$3:N$7,1)</f>
        <v>2</v>
      </c>
      <c r="W90">
        <f t="shared" si="92"/>
        <v>3</v>
      </c>
      <c r="X90">
        <f>INDEX(J$3:J$7,V90)</f>
        <v>-0.12105922992920035</v>
      </c>
      <c r="Y90">
        <f>INDEX(H$3:H$7,V90)</f>
        <v>0.17025610154812656</v>
      </c>
      <c r="Z90">
        <f>INDEX(I$3:I$7,V90)</f>
        <v>7.6298248367224986E-2</v>
      </c>
      <c r="AA90">
        <f>INDEX(H$3:H$7,W90)</f>
        <v>-0.16718313212421182</v>
      </c>
      <c r="AB90">
        <f>INDEX(I$3:I$7,W90)</f>
        <v>0.11714838214349776</v>
      </c>
      <c r="AC90">
        <f t="shared" si="84"/>
        <v>2.5150935210330669E-2</v>
      </c>
      <c r="AD90">
        <f t="shared" si="85"/>
        <v>9.3864568062827086E-2</v>
      </c>
      <c r="AE90">
        <f t="shared" si="86"/>
        <v>0.56998134224458175</v>
      </c>
      <c r="AF90">
        <f t="shared" si="87"/>
        <v>0.43001865775541831</v>
      </c>
      <c r="AG90">
        <f t="shared" si="88"/>
        <v>0</v>
      </c>
      <c r="AH90">
        <f t="shared" si="89"/>
        <v>0.1923340673345425</v>
      </c>
      <c r="AI90">
        <f t="shared" si="90"/>
        <v>0.33743923367233841</v>
      </c>
      <c r="AJ90">
        <f t="shared" si="91"/>
        <v>0.56998134224458175</v>
      </c>
    </row>
    <row r="91" spans="3:36" x14ac:dyDescent="0.45">
      <c r="C91">
        <v>76</v>
      </c>
      <c r="D91">
        <v>1</v>
      </c>
      <c r="E91">
        <v>0.5</v>
      </c>
      <c r="L91" s="16">
        <f t="shared" si="76"/>
        <v>76</v>
      </c>
      <c r="M91">
        <f t="shared" si="77"/>
        <v>1</v>
      </c>
      <c r="N91" s="16">
        <f t="shared" si="78"/>
        <v>0.5</v>
      </c>
      <c r="O91" s="16">
        <f t="shared" si="79"/>
        <v>76</v>
      </c>
      <c r="P91">
        <f t="shared" si="80"/>
        <v>1</v>
      </c>
      <c r="Q91" s="16">
        <f t="shared" si="81"/>
        <v>1</v>
      </c>
      <c r="T91" s="17">
        <f t="shared" si="82"/>
        <v>1.3264502315156905</v>
      </c>
      <c r="U91" s="16">
        <f t="shared" si="83"/>
        <v>4.010780933535842</v>
      </c>
      <c r="V91">
        <f>MATCH(O91,N$3:N$7,1)</f>
        <v>2</v>
      </c>
      <c r="W91">
        <f t="shared" si="92"/>
        <v>3</v>
      </c>
      <c r="X91">
        <f>INDEX(J$3:J$7,V91)</f>
        <v>-0.12105922992920035</v>
      </c>
      <c r="Y91">
        <f>INDEX(H$3:H$7,V91)</f>
        <v>0.17025610154812656</v>
      </c>
      <c r="Z91">
        <f>INDEX(I$3:I$7,V91)</f>
        <v>7.6298248367224986E-2</v>
      </c>
      <c r="AA91">
        <f>INDEX(H$3:H$7,W91)</f>
        <v>-0.16718313212421182</v>
      </c>
      <c r="AB91">
        <f>INDEX(I$3:I$7,W91)</f>
        <v>0.11714838214349776</v>
      </c>
      <c r="AC91">
        <f t="shared" si="84"/>
        <v>2.3454276321792391E-2</v>
      </c>
      <c r="AD91">
        <f t="shared" si="85"/>
        <v>9.4069964281326066E-2</v>
      </c>
      <c r="AE91">
        <f t="shared" si="86"/>
        <v>0.56495329950611994</v>
      </c>
      <c r="AF91">
        <f t="shared" si="87"/>
        <v>0.43504670049387995</v>
      </c>
      <c r="AG91">
        <f t="shared" si="88"/>
        <v>0</v>
      </c>
      <c r="AH91">
        <f t="shared" si="89"/>
        <v>0.19063740844600421</v>
      </c>
      <c r="AI91">
        <f t="shared" si="90"/>
        <v>0.33743923367233841</v>
      </c>
      <c r="AJ91">
        <f t="shared" si="91"/>
        <v>0.56495329950611994</v>
      </c>
    </row>
    <row r="92" spans="3:36" x14ac:dyDescent="0.45">
      <c r="C92">
        <v>77</v>
      </c>
      <c r="D92">
        <v>1</v>
      </c>
      <c r="E92">
        <v>0.5</v>
      </c>
      <c r="L92" s="16">
        <f t="shared" si="76"/>
        <v>77</v>
      </c>
      <c r="M92">
        <f t="shared" si="77"/>
        <v>1</v>
      </c>
      <c r="N92" s="16">
        <f t="shared" si="78"/>
        <v>0.5</v>
      </c>
      <c r="O92" s="16">
        <f t="shared" si="79"/>
        <v>77</v>
      </c>
      <c r="P92">
        <f t="shared" si="80"/>
        <v>1</v>
      </c>
      <c r="Q92" s="16">
        <f t="shared" si="81"/>
        <v>1</v>
      </c>
      <c r="T92" s="17">
        <f t="shared" si="82"/>
        <v>1.3439035240356338</v>
      </c>
      <c r="U92" s="16">
        <f t="shared" si="83"/>
        <v>4.3314758742841573</v>
      </c>
      <c r="V92">
        <f>MATCH(O92,N$3:N$7,1)</f>
        <v>2</v>
      </c>
      <c r="W92">
        <f t="shared" si="92"/>
        <v>3</v>
      </c>
      <c r="X92">
        <f>INDEX(J$3:J$7,V92)</f>
        <v>-0.12105922992920035</v>
      </c>
      <c r="Y92">
        <f>INDEX(H$3:H$7,V92)</f>
        <v>0.17025610154812656</v>
      </c>
      <c r="Z92">
        <f>INDEX(I$3:I$7,V92)</f>
        <v>7.6298248367224986E-2</v>
      </c>
      <c r="AA92">
        <f>INDEX(H$3:H$7,W92)</f>
        <v>-0.16718313212421182</v>
      </c>
      <c r="AB92">
        <f>INDEX(I$3:I$7,W92)</f>
        <v>0.11714838214349776</v>
      </c>
      <c r="AC92">
        <f t="shared" si="84"/>
        <v>2.1764976276028754E-2</v>
      </c>
      <c r="AD92">
        <f t="shared" si="85"/>
        <v>9.4274469643985573E-2</v>
      </c>
      <c r="AE92">
        <f t="shared" si="86"/>
        <v>0.5599470646727277</v>
      </c>
      <c r="AF92">
        <f t="shared" si="87"/>
        <v>0.44005293532727219</v>
      </c>
      <c r="AG92">
        <f t="shared" si="88"/>
        <v>0</v>
      </c>
      <c r="AH92">
        <f t="shared" si="89"/>
        <v>0.18894810840024057</v>
      </c>
      <c r="AI92">
        <f t="shared" si="90"/>
        <v>0.33743923367233841</v>
      </c>
      <c r="AJ92">
        <f t="shared" si="91"/>
        <v>0.5599470646727277</v>
      </c>
    </row>
    <row r="93" spans="3:36" x14ac:dyDescent="0.45">
      <c r="C93">
        <v>78</v>
      </c>
      <c r="D93">
        <v>1</v>
      </c>
      <c r="E93">
        <v>0.5</v>
      </c>
      <c r="L93" s="16">
        <f t="shared" si="76"/>
        <v>78</v>
      </c>
      <c r="M93">
        <f t="shared" si="77"/>
        <v>1</v>
      </c>
      <c r="N93" s="16">
        <f t="shared" si="78"/>
        <v>0.5</v>
      </c>
      <c r="O93" s="16">
        <f t="shared" si="79"/>
        <v>78</v>
      </c>
      <c r="P93">
        <f t="shared" si="80"/>
        <v>1</v>
      </c>
      <c r="Q93" s="16">
        <f t="shared" si="81"/>
        <v>1</v>
      </c>
      <c r="T93" s="17">
        <f t="shared" si="82"/>
        <v>1.3613568165555769</v>
      </c>
      <c r="U93" s="16">
        <f t="shared" si="83"/>
        <v>4.7046301094784511</v>
      </c>
      <c r="V93">
        <f>MATCH(O93,N$3:N$7,1)</f>
        <v>2</v>
      </c>
      <c r="W93">
        <f t="shared" si="92"/>
        <v>3</v>
      </c>
      <c r="X93">
        <f>INDEX(J$3:J$7,V93)</f>
        <v>-0.12105922992920035</v>
      </c>
      <c r="Y93">
        <f>INDEX(H$3:H$7,V93)</f>
        <v>0.17025610154812656</v>
      </c>
      <c r="Z93">
        <f>INDEX(I$3:I$7,V93)</f>
        <v>7.6298248367224986E-2</v>
      </c>
      <c r="AA93">
        <f>INDEX(H$3:H$7,W93)</f>
        <v>-0.16718313212421182</v>
      </c>
      <c r="AB93">
        <f>INDEX(I$3:I$7,W93)</f>
        <v>0.11714838214349776</v>
      </c>
      <c r="AC93">
        <f t="shared" si="84"/>
        <v>2.0081964273996233E-2</v>
      </c>
      <c r="AD93">
        <f t="shared" si="85"/>
        <v>9.4478213780913242E-2</v>
      </c>
      <c r="AE93">
        <f t="shared" si="86"/>
        <v>0.5549594644351491</v>
      </c>
      <c r="AF93">
        <f t="shared" si="87"/>
        <v>0.44504053556485085</v>
      </c>
      <c r="AG93">
        <f t="shared" si="88"/>
        <v>0</v>
      </c>
      <c r="AH93">
        <f t="shared" si="89"/>
        <v>0.18726509639820804</v>
      </c>
      <c r="AI93">
        <f t="shared" si="90"/>
        <v>0.33743923367233841</v>
      </c>
      <c r="AJ93">
        <f t="shared" si="91"/>
        <v>0.5549594644351491</v>
      </c>
    </row>
    <row r="94" spans="3:36" x14ac:dyDescent="0.45">
      <c r="C94">
        <v>79</v>
      </c>
      <c r="D94">
        <v>1</v>
      </c>
      <c r="E94">
        <v>0.5</v>
      </c>
      <c r="L94" s="16">
        <f t="shared" si="76"/>
        <v>79</v>
      </c>
      <c r="M94">
        <f t="shared" si="77"/>
        <v>1</v>
      </c>
      <c r="N94" s="16">
        <f t="shared" si="78"/>
        <v>0.5</v>
      </c>
      <c r="O94" s="16">
        <f t="shared" si="79"/>
        <v>79</v>
      </c>
      <c r="P94">
        <f t="shared" si="80"/>
        <v>1</v>
      </c>
      <c r="Q94" s="16">
        <f t="shared" si="81"/>
        <v>1</v>
      </c>
      <c r="T94" s="17">
        <f t="shared" si="82"/>
        <v>1.3788101090755203</v>
      </c>
      <c r="U94" s="16">
        <f t="shared" si="83"/>
        <v>5.1445540159703071</v>
      </c>
      <c r="V94">
        <f>MATCH(O94,N$3:N$7,1)</f>
        <v>2</v>
      </c>
      <c r="W94">
        <f t="shared" si="92"/>
        <v>3</v>
      </c>
      <c r="X94">
        <f>INDEX(J$3:J$7,V94)</f>
        <v>-0.12105922992920035</v>
      </c>
      <c r="Y94">
        <f>INDEX(H$3:H$7,V94)</f>
        <v>0.17025610154812656</v>
      </c>
      <c r="Z94">
        <f>INDEX(I$3:I$7,V94)</f>
        <v>7.6298248367224986E-2</v>
      </c>
      <c r="AA94">
        <f>INDEX(H$3:H$7,W94)</f>
        <v>-0.16718313212421182</v>
      </c>
      <c r="AB94">
        <f>INDEX(I$3:I$7,W94)</f>
        <v>0.11714838214349776</v>
      </c>
      <c r="AC94">
        <f t="shared" si="84"/>
        <v>1.8404185113073991E-2</v>
      </c>
      <c r="AD94">
        <f t="shared" si="85"/>
        <v>9.4681324434125747E-2</v>
      </c>
      <c r="AE94">
        <f t="shared" si="86"/>
        <v>0.54998737170407264</v>
      </c>
      <c r="AF94">
        <f t="shared" si="87"/>
        <v>0.45001262829592731</v>
      </c>
      <c r="AG94">
        <f t="shared" si="88"/>
        <v>0</v>
      </c>
      <c r="AH94">
        <f t="shared" si="89"/>
        <v>0.1855873172372858</v>
      </c>
      <c r="AI94">
        <f t="shared" si="90"/>
        <v>0.33743923367233841</v>
      </c>
      <c r="AJ94">
        <f t="shared" si="91"/>
        <v>0.54998737170407264</v>
      </c>
    </row>
    <row r="95" spans="3:36" x14ac:dyDescent="0.45">
      <c r="C95">
        <v>80</v>
      </c>
      <c r="D95">
        <v>1</v>
      </c>
      <c r="E95">
        <v>0.5</v>
      </c>
      <c r="L95" s="16">
        <f t="shared" si="76"/>
        <v>80</v>
      </c>
      <c r="M95">
        <f t="shared" si="77"/>
        <v>1</v>
      </c>
      <c r="N95" s="16">
        <f t="shared" si="78"/>
        <v>0.5</v>
      </c>
      <c r="O95" s="16">
        <f t="shared" si="79"/>
        <v>80</v>
      </c>
      <c r="P95">
        <f t="shared" si="80"/>
        <v>1</v>
      </c>
      <c r="Q95" s="16">
        <f t="shared" si="81"/>
        <v>1</v>
      </c>
      <c r="T95" s="17">
        <f t="shared" si="82"/>
        <v>1.3962634015954636</v>
      </c>
      <c r="U95" s="16">
        <f t="shared" si="83"/>
        <v>5.6712818196177066</v>
      </c>
      <c r="V95">
        <f>MATCH(O95,N$3:N$7,1)</f>
        <v>2</v>
      </c>
      <c r="W95">
        <f t="shared" si="92"/>
        <v>3</v>
      </c>
      <c r="X95">
        <f>INDEX(J$3:J$7,V95)</f>
        <v>-0.12105922992920035</v>
      </c>
      <c r="Y95">
        <f>INDEX(H$3:H$7,V95)</f>
        <v>0.17025610154812656</v>
      </c>
      <c r="Z95">
        <f>INDEX(I$3:I$7,V95)</f>
        <v>7.6298248367224986E-2</v>
      </c>
      <c r="AA95">
        <f>INDEX(H$3:H$7,W95)</f>
        <v>-0.16718313212421182</v>
      </c>
      <c r="AB95">
        <f>INDEX(I$3:I$7,W95)</f>
        <v>0.11714838214349776</v>
      </c>
      <c r="AC95">
        <f t="shared" si="84"/>
        <v>1.6730596503631196E-2</v>
      </c>
      <c r="AD95">
        <f t="shared" si="85"/>
        <v>9.4883927782403177E-2</v>
      </c>
      <c r="AE95">
        <f t="shared" si="86"/>
        <v>0.54502769765778825</v>
      </c>
      <c r="AF95">
        <f t="shared" si="87"/>
        <v>0.45497230234221164</v>
      </c>
      <c r="AG95">
        <f t="shared" si="88"/>
        <v>0</v>
      </c>
      <c r="AH95">
        <f t="shared" si="89"/>
        <v>0.18391372862784303</v>
      </c>
      <c r="AI95">
        <f t="shared" si="90"/>
        <v>0.33743923367233841</v>
      </c>
      <c r="AJ95">
        <f t="shared" si="91"/>
        <v>0.54502769765778825</v>
      </c>
    </row>
    <row r="96" spans="3:36" x14ac:dyDescent="0.45">
      <c r="C96">
        <v>81</v>
      </c>
      <c r="D96">
        <v>1</v>
      </c>
      <c r="E96">
        <v>0.5</v>
      </c>
      <c r="L96" s="16">
        <f t="shared" si="76"/>
        <v>81</v>
      </c>
      <c r="M96">
        <f t="shared" si="77"/>
        <v>1</v>
      </c>
      <c r="N96" s="16">
        <f t="shared" si="78"/>
        <v>0.5</v>
      </c>
      <c r="O96" s="16">
        <f t="shared" si="79"/>
        <v>81</v>
      </c>
      <c r="P96">
        <f t="shared" si="80"/>
        <v>1</v>
      </c>
      <c r="Q96" s="16">
        <f t="shared" si="81"/>
        <v>1</v>
      </c>
      <c r="T96" s="17">
        <f t="shared" si="82"/>
        <v>1.4137166941154069</v>
      </c>
      <c r="U96" s="16">
        <f t="shared" si="83"/>
        <v>6.3137515146750411</v>
      </c>
      <c r="V96">
        <f>MATCH(O96,N$3:N$7,1)</f>
        <v>2</v>
      </c>
      <c r="W96">
        <f t="shared" si="92"/>
        <v>3</v>
      </c>
      <c r="X96">
        <f>INDEX(J$3:J$7,V96)</f>
        <v>-0.12105922992920035</v>
      </c>
      <c r="Y96">
        <f>INDEX(H$3:H$7,V96)</f>
        <v>0.17025610154812656</v>
      </c>
      <c r="Z96">
        <f>INDEX(I$3:I$7,V96)</f>
        <v>7.6298248367224986E-2</v>
      </c>
      <c r="AA96">
        <f>INDEX(H$3:H$7,W96)</f>
        <v>-0.16718313212421182</v>
      </c>
      <c r="AB96">
        <f>INDEX(I$3:I$7,W96)</f>
        <v>0.11714838214349776</v>
      </c>
      <c r="AC96">
        <f t="shared" si="84"/>
        <v>1.5060166453636567E-2</v>
      </c>
      <c r="AD96">
        <f t="shared" si="85"/>
        <v>9.5086148757906108E-2</v>
      </c>
      <c r="AE96">
        <f t="shared" si="86"/>
        <v>0.5400773839914863</v>
      </c>
      <c r="AF96">
        <f t="shared" si="87"/>
        <v>0.45992261600851364</v>
      </c>
      <c r="AG96">
        <f t="shared" si="88"/>
        <v>0</v>
      </c>
      <c r="AH96">
        <f t="shared" si="89"/>
        <v>0.18224329857784838</v>
      </c>
      <c r="AI96">
        <f t="shared" si="90"/>
        <v>0.33743923367233841</v>
      </c>
      <c r="AJ96">
        <f t="shared" si="91"/>
        <v>0.5400773839914863</v>
      </c>
    </row>
    <row r="97" spans="3:36" x14ac:dyDescent="0.45">
      <c r="C97">
        <v>82</v>
      </c>
      <c r="D97">
        <v>1</v>
      </c>
      <c r="E97">
        <v>0.5</v>
      </c>
      <c r="L97" s="16">
        <f t="shared" si="76"/>
        <v>82</v>
      </c>
      <c r="M97">
        <f t="shared" si="77"/>
        <v>1</v>
      </c>
      <c r="N97" s="16">
        <f t="shared" si="78"/>
        <v>0.5</v>
      </c>
      <c r="O97" s="16">
        <f t="shared" si="79"/>
        <v>82</v>
      </c>
      <c r="P97">
        <f t="shared" si="80"/>
        <v>1</v>
      </c>
      <c r="Q97" s="16">
        <f t="shared" si="81"/>
        <v>1</v>
      </c>
      <c r="T97" s="17">
        <f t="shared" si="82"/>
        <v>1.4311699866353502</v>
      </c>
      <c r="U97" s="16">
        <f t="shared" si="83"/>
        <v>7.1153697223841954</v>
      </c>
      <c r="V97">
        <f>MATCH(O97,N$3:N$7,1)</f>
        <v>2</v>
      </c>
      <c r="W97">
        <f t="shared" si="92"/>
        <v>3</v>
      </c>
      <c r="X97">
        <f>INDEX(J$3:J$7,V97)</f>
        <v>-0.12105922992920035</v>
      </c>
      <c r="Y97">
        <f>INDEX(H$3:H$7,V97)</f>
        <v>0.17025610154812656</v>
      </c>
      <c r="Z97">
        <f>INDEX(I$3:I$7,V97)</f>
        <v>7.6298248367224986E-2</v>
      </c>
      <c r="AA97">
        <f>INDEX(H$3:H$7,W97)</f>
        <v>-0.16718313212421182</v>
      </c>
      <c r="AB97">
        <f>INDEX(I$3:I$7,W97)</f>
        <v>0.11714838214349776</v>
      </c>
      <c r="AC97">
        <f t="shared" si="84"/>
        <v>1.3391870707223379E-2</v>
      </c>
      <c r="AD97">
        <f t="shared" si="85"/>
        <v>9.5288111356261057E-2</v>
      </c>
      <c r="AE97">
        <f t="shared" si="86"/>
        <v>0.5351333953264541</v>
      </c>
      <c r="AF97">
        <f t="shared" si="87"/>
        <v>0.46486660467354579</v>
      </c>
      <c r="AG97">
        <f t="shared" si="88"/>
        <v>0</v>
      </c>
      <c r="AH97">
        <f t="shared" si="89"/>
        <v>0.18057500283143521</v>
      </c>
      <c r="AI97">
        <f t="shared" si="90"/>
        <v>0.33743923367233841</v>
      </c>
      <c r="AJ97">
        <f t="shared" si="91"/>
        <v>0.5351333953264541</v>
      </c>
    </row>
    <row r="98" spans="3:36" x14ac:dyDescent="0.45">
      <c r="C98">
        <v>83</v>
      </c>
      <c r="D98">
        <v>1</v>
      </c>
      <c r="E98">
        <v>0.5</v>
      </c>
      <c r="L98" s="16">
        <f t="shared" si="76"/>
        <v>83</v>
      </c>
      <c r="M98">
        <f t="shared" si="77"/>
        <v>1</v>
      </c>
      <c r="N98" s="16">
        <f t="shared" si="78"/>
        <v>0.5</v>
      </c>
      <c r="O98" s="16">
        <f t="shared" si="79"/>
        <v>83</v>
      </c>
      <c r="P98">
        <f t="shared" si="80"/>
        <v>1</v>
      </c>
      <c r="Q98" s="16">
        <f t="shared" si="81"/>
        <v>1</v>
      </c>
      <c r="T98" s="17">
        <f t="shared" si="82"/>
        <v>1.4486232791552935</v>
      </c>
      <c r="U98" s="16">
        <f t="shared" si="83"/>
        <v>8.1443464279745932</v>
      </c>
      <c r="V98">
        <f>MATCH(O98,N$3:N$7,1)</f>
        <v>2</v>
      </c>
      <c r="W98">
        <f t="shared" si="92"/>
        <v>3</v>
      </c>
      <c r="X98">
        <f>INDEX(J$3:J$7,V98)</f>
        <v>-0.12105922992920035</v>
      </c>
      <c r="Y98">
        <f>INDEX(H$3:H$7,V98)</f>
        <v>0.17025610154812656</v>
      </c>
      <c r="Z98">
        <f>INDEX(I$3:I$7,V98)</f>
        <v>7.6298248367224986E-2</v>
      </c>
      <c r="AA98">
        <f>INDEX(H$3:H$7,W98)</f>
        <v>-0.16718313212421182</v>
      </c>
      <c r="AB98">
        <f>INDEX(I$3:I$7,W98)</f>
        <v>0.11714838214349776</v>
      </c>
      <c r="AC98">
        <f t="shared" si="84"/>
        <v>1.1724690223609219E-2</v>
      </c>
      <c r="AD98">
        <f t="shared" si="85"/>
        <v>9.5489938941760388E-2</v>
      </c>
      <c r="AE98">
        <f t="shared" si="86"/>
        <v>0.53019271173886329</v>
      </c>
      <c r="AF98">
        <f t="shared" si="87"/>
        <v>0.46980728826113666</v>
      </c>
      <c r="AG98">
        <f t="shared" si="88"/>
        <v>0</v>
      </c>
      <c r="AH98">
        <f t="shared" si="89"/>
        <v>0.17890782234782104</v>
      </c>
      <c r="AI98">
        <f t="shared" si="90"/>
        <v>0.33743923367233841</v>
      </c>
      <c r="AJ98">
        <f t="shared" si="91"/>
        <v>0.53019271173886329</v>
      </c>
    </row>
    <row r="99" spans="3:36" x14ac:dyDescent="0.45">
      <c r="C99">
        <v>84</v>
      </c>
      <c r="D99">
        <v>1</v>
      </c>
      <c r="E99">
        <v>0.5</v>
      </c>
      <c r="L99" s="16">
        <f t="shared" si="76"/>
        <v>84</v>
      </c>
      <c r="M99">
        <f t="shared" si="77"/>
        <v>1</v>
      </c>
      <c r="N99" s="16">
        <f t="shared" si="78"/>
        <v>0.5</v>
      </c>
      <c r="O99" s="16">
        <f t="shared" si="79"/>
        <v>84</v>
      </c>
      <c r="P99">
        <f t="shared" si="80"/>
        <v>1</v>
      </c>
      <c r="Q99" s="16">
        <f t="shared" si="81"/>
        <v>1</v>
      </c>
      <c r="T99" s="17">
        <f t="shared" si="82"/>
        <v>1.4660765716752369</v>
      </c>
      <c r="U99" s="16">
        <f t="shared" si="83"/>
        <v>9.5143644542225871</v>
      </c>
      <c r="V99">
        <f>MATCH(O99,N$3:N$7,1)</f>
        <v>2</v>
      </c>
      <c r="W99">
        <f t="shared" si="92"/>
        <v>3</v>
      </c>
      <c r="X99">
        <f>INDEX(J$3:J$7,V99)</f>
        <v>-0.12105922992920035</v>
      </c>
      <c r="Y99">
        <f>INDEX(H$3:H$7,V99)</f>
        <v>0.17025610154812656</v>
      </c>
      <c r="Z99">
        <f>INDEX(I$3:I$7,V99)</f>
        <v>7.6298248367224986E-2</v>
      </c>
      <c r="AA99">
        <f>INDEX(H$3:H$7,W99)</f>
        <v>-0.16718313212421182</v>
      </c>
      <c r="AB99">
        <f>INDEX(I$3:I$7,W99)</f>
        <v>0.11714838214349776</v>
      </c>
      <c r="AC99">
        <f t="shared" si="84"/>
        <v>1.005760868313285E-2</v>
      </c>
      <c r="AD99">
        <f t="shared" si="85"/>
        <v>9.569175454927964E-2</v>
      </c>
      <c r="AE99">
        <f t="shared" si="86"/>
        <v>0.52525232136891842</v>
      </c>
      <c r="AF99">
        <f t="shared" si="87"/>
        <v>0.47474767863108147</v>
      </c>
      <c r="AG99">
        <f t="shared" si="88"/>
        <v>0</v>
      </c>
      <c r="AH99">
        <f t="shared" si="89"/>
        <v>0.17724074080734467</v>
      </c>
      <c r="AI99">
        <f t="shared" si="90"/>
        <v>0.33743923367233841</v>
      </c>
      <c r="AJ99">
        <f t="shared" si="91"/>
        <v>0.52525232136891842</v>
      </c>
    </row>
    <row r="100" spans="3:36" x14ac:dyDescent="0.45">
      <c r="C100">
        <v>85</v>
      </c>
      <c r="D100">
        <v>1</v>
      </c>
      <c r="E100">
        <v>0.5</v>
      </c>
      <c r="L100" s="16">
        <f t="shared" si="76"/>
        <v>85</v>
      </c>
      <c r="M100">
        <f t="shared" si="77"/>
        <v>1</v>
      </c>
      <c r="N100" s="16">
        <f t="shared" si="78"/>
        <v>0.5</v>
      </c>
      <c r="O100" s="16">
        <f t="shared" si="79"/>
        <v>85</v>
      </c>
      <c r="P100">
        <f t="shared" si="80"/>
        <v>1</v>
      </c>
      <c r="Q100" s="16">
        <f t="shared" si="81"/>
        <v>1</v>
      </c>
      <c r="T100" s="17">
        <f t="shared" si="82"/>
        <v>1.4835298641951802</v>
      </c>
      <c r="U100" s="16">
        <f t="shared" si="83"/>
        <v>11.430052302761348</v>
      </c>
      <c r="V100">
        <f>MATCH(O100,N$3:N$7,1)</f>
        <v>2</v>
      </c>
      <c r="W100">
        <f t="shared" si="92"/>
        <v>3</v>
      </c>
      <c r="X100">
        <f>INDEX(J$3:J$7,V100)</f>
        <v>-0.12105922992920035</v>
      </c>
      <c r="Y100">
        <f>INDEX(H$3:H$7,V100)</f>
        <v>0.17025610154812656</v>
      </c>
      <c r="Z100">
        <f>INDEX(I$3:I$7,V100)</f>
        <v>7.6298248367224986E-2</v>
      </c>
      <c r="AA100">
        <f>INDEX(H$3:H$7,W100)</f>
        <v>-0.16718313212421182</v>
      </c>
      <c r="AB100">
        <f>INDEX(I$3:I$7,W100)</f>
        <v>0.11714838214349776</v>
      </c>
      <c r="AC100">
        <f t="shared" si="84"/>
        <v>8.3896100074116655E-3</v>
      </c>
      <c r="AD100">
        <f t="shared" si="85"/>
        <v>9.5893681184485366E-2</v>
      </c>
      <c r="AE100">
        <f t="shared" si="86"/>
        <v>0.52030921307185296</v>
      </c>
      <c r="AF100">
        <f t="shared" si="87"/>
        <v>0.47969078692814698</v>
      </c>
      <c r="AG100">
        <f t="shared" si="88"/>
        <v>0</v>
      </c>
      <c r="AH100">
        <f t="shared" si="89"/>
        <v>0.17557274213162349</v>
      </c>
      <c r="AI100">
        <f t="shared" si="90"/>
        <v>0.33743923367233841</v>
      </c>
      <c r="AJ100">
        <f t="shared" si="91"/>
        <v>0.52030921307185296</v>
      </c>
    </row>
    <row r="101" spans="3:36" x14ac:dyDescent="0.45">
      <c r="C101">
        <v>86</v>
      </c>
      <c r="D101">
        <v>1</v>
      </c>
      <c r="E101">
        <v>0.5</v>
      </c>
      <c r="L101" s="16">
        <f t="shared" si="76"/>
        <v>86</v>
      </c>
      <c r="M101">
        <f t="shared" si="77"/>
        <v>1</v>
      </c>
      <c r="N101" s="16">
        <f t="shared" si="78"/>
        <v>0.5</v>
      </c>
      <c r="O101" s="16">
        <f t="shared" si="79"/>
        <v>86</v>
      </c>
      <c r="P101">
        <f t="shared" si="80"/>
        <v>1</v>
      </c>
      <c r="Q101" s="16">
        <f t="shared" si="81"/>
        <v>1</v>
      </c>
      <c r="T101" s="17">
        <f t="shared" si="82"/>
        <v>1.5009831567151235</v>
      </c>
      <c r="U101" s="16">
        <f t="shared" si="83"/>
        <v>14.300666256711896</v>
      </c>
      <c r="V101">
        <f>MATCH(O101,N$3:N$7,1)</f>
        <v>2</v>
      </c>
      <c r="W101">
        <f t="shared" si="92"/>
        <v>3</v>
      </c>
      <c r="X101">
        <f>INDEX(J$3:J$7,V101)</f>
        <v>-0.12105922992920035</v>
      </c>
      <c r="Y101">
        <f>INDEX(H$3:H$7,V101)</f>
        <v>0.17025610154812656</v>
      </c>
      <c r="Z101">
        <f>INDEX(I$3:I$7,V101)</f>
        <v>7.6298248367224986E-2</v>
      </c>
      <c r="AA101">
        <f>INDEX(H$3:H$7,W101)</f>
        <v>-0.16718313212421182</v>
      </c>
      <c r="AB101">
        <f>INDEX(I$3:I$7,W101)</f>
        <v>0.11714838214349776</v>
      </c>
      <c r="AC101">
        <f t="shared" si="84"/>
        <v>6.7196758807506378E-3</v>
      </c>
      <c r="AD101">
        <f t="shared" si="85"/>
        <v>9.609584212389144E-2</v>
      </c>
      <c r="AE101">
        <f t="shared" si="86"/>
        <v>0.51536036907263205</v>
      </c>
      <c r="AF101">
        <f t="shared" si="87"/>
        <v>0.48463963092736784</v>
      </c>
      <c r="AG101">
        <f t="shared" si="88"/>
        <v>0</v>
      </c>
      <c r="AH101">
        <f t="shared" si="89"/>
        <v>0.17390280800496247</v>
      </c>
      <c r="AI101">
        <f t="shared" si="90"/>
        <v>0.33743923367233841</v>
      </c>
      <c r="AJ101">
        <f t="shared" si="91"/>
        <v>0.51536036907263205</v>
      </c>
    </row>
    <row r="102" spans="3:36" x14ac:dyDescent="0.45">
      <c r="C102">
        <v>87</v>
      </c>
      <c r="D102">
        <v>1</v>
      </c>
      <c r="E102">
        <v>0.5</v>
      </c>
      <c r="L102" s="16">
        <f t="shared" si="76"/>
        <v>87</v>
      </c>
      <c r="M102">
        <f t="shared" si="77"/>
        <v>1</v>
      </c>
      <c r="N102" s="16">
        <f t="shared" si="78"/>
        <v>0.5</v>
      </c>
      <c r="O102" s="16">
        <f t="shared" si="79"/>
        <v>87</v>
      </c>
      <c r="P102">
        <f t="shared" si="80"/>
        <v>1</v>
      </c>
      <c r="Q102" s="16">
        <f t="shared" si="81"/>
        <v>1</v>
      </c>
      <c r="T102" s="17">
        <f t="shared" si="82"/>
        <v>1.5184364492350666</v>
      </c>
      <c r="U102" s="16">
        <f t="shared" si="83"/>
        <v>19.081136687728161</v>
      </c>
      <c r="V102">
        <f>MATCH(O102,N$3:N$7,1)</f>
        <v>2</v>
      </c>
      <c r="W102">
        <f t="shared" si="92"/>
        <v>3</v>
      </c>
      <c r="X102">
        <f>INDEX(J$3:J$7,V102)</f>
        <v>-0.12105922992920035</v>
      </c>
      <c r="Y102">
        <f>INDEX(H$3:H$7,V102)</f>
        <v>0.17025610154812656</v>
      </c>
      <c r="Z102">
        <f>INDEX(I$3:I$7,V102)</f>
        <v>7.6298248367224986E-2</v>
      </c>
      <c r="AA102">
        <f>INDEX(H$3:H$7,W102)</f>
        <v>-0.16718313212421182</v>
      </c>
      <c r="AB102">
        <f>INDEX(I$3:I$7,W102)</f>
        <v>0.11714838214349776</v>
      </c>
      <c r="AC102">
        <f t="shared" si="84"/>
        <v>5.0467832599435172E-3</v>
      </c>
      <c r="AD102">
        <f t="shared" si="85"/>
        <v>9.6298361216320572E-2</v>
      </c>
      <c r="AE102">
        <f t="shared" si="86"/>
        <v>0.5104027575862583</v>
      </c>
      <c r="AF102">
        <f t="shared" si="87"/>
        <v>0.48959724241374158</v>
      </c>
      <c r="AG102">
        <f t="shared" si="88"/>
        <v>0</v>
      </c>
      <c r="AH102">
        <f t="shared" si="89"/>
        <v>0.17222991538415533</v>
      </c>
      <c r="AI102">
        <f t="shared" si="90"/>
        <v>0.33743923367233841</v>
      </c>
      <c r="AJ102">
        <f t="shared" si="91"/>
        <v>0.5104027575862583</v>
      </c>
    </row>
    <row r="103" spans="3:36" x14ac:dyDescent="0.45">
      <c r="C103">
        <v>88</v>
      </c>
      <c r="D103">
        <v>1</v>
      </c>
      <c r="E103">
        <v>0.5</v>
      </c>
      <c r="L103" s="16">
        <f t="shared" si="76"/>
        <v>88</v>
      </c>
      <c r="M103">
        <f t="shared" si="77"/>
        <v>1</v>
      </c>
      <c r="N103" s="16">
        <f t="shared" si="78"/>
        <v>0.5</v>
      </c>
      <c r="O103" s="16">
        <f t="shared" si="79"/>
        <v>88</v>
      </c>
      <c r="P103">
        <f t="shared" si="80"/>
        <v>1</v>
      </c>
      <c r="Q103" s="16">
        <f t="shared" si="81"/>
        <v>1</v>
      </c>
      <c r="T103" s="17">
        <f t="shared" si="82"/>
        <v>1.5358897417550099</v>
      </c>
      <c r="U103" s="16">
        <f t="shared" si="83"/>
        <v>28.636253282915515</v>
      </c>
      <c r="V103">
        <f>MATCH(O103,N$3:N$7,1)</f>
        <v>2</v>
      </c>
      <c r="W103">
        <f t="shared" si="92"/>
        <v>3</v>
      </c>
      <c r="X103">
        <f>INDEX(J$3:J$7,V103)</f>
        <v>-0.12105922992920035</v>
      </c>
      <c r="Y103">
        <f>INDEX(H$3:H$7,V103)</f>
        <v>0.17025610154812656</v>
      </c>
      <c r="Z103">
        <f>INDEX(I$3:I$7,V103)</f>
        <v>7.6298248367224986E-2</v>
      </c>
      <c r="AA103">
        <f>INDEX(H$3:H$7,W103)</f>
        <v>-0.16718313212421182</v>
      </c>
      <c r="AB103">
        <f>INDEX(I$3:I$7,W103)</f>
        <v>0.11714838214349776</v>
      </c>
      <c r="AC103">
        <f t="shared" si="84"/>
        <v>3.369901859504552E-3</v>
      </c>
      <c r="AD103">
        <f t="shared" si="85"/>
        <v>9.650136318734033E-2</v>
      </c>
      <c r="AE103">
        <f t="shared" si="86"/>
        <v>0.50543332536526409</v>
      </c>
      <c r="AF103">
        <f t="shared" si="87"/>
        <v>0.49456667463473591</v>
      </c>
      <c r="AG103">
        <f t="shared" si="88"/>
        <v>0</v>
      </c>
      <c r="AH103">
        <f t="shared" si="89"/>
        <v>0.17055303398371638</v>
      </c>
      <c r="AI103">
        <f t="shared" si="90"/>
        <v>0.33743923367233841</v>
      </c>
      <c r="AJ103">
        <f t="shared" si="91"/>
        <v>0.50543332536526409</v>
      </c>
    </row>
    <row r="104" spans="3:36" x14ac:dyDescent="0.45">
      <c r="C104">
        <v>89</v>
      </c>
      <c r="D104">
        <v>1</v>
      </c>
      <c r="E104">
        <v>0.5</v>
      </c>
      <c r="L104" s="16">
        <f t="shared" si="76"/>
        <v>89</v>
      </c>
      <c r="M104">
        <f t="shared" si="77"/>
        <v>1</v>
      </c>
      <c r="N104" s="16">
        <f t="shared" si="78"/>
        <v>0.5</v>
      </c>
      <c r="O104" s="16">
        <f t="shared" si="79"/>
        <v>89</v>
      </c>
      <c r="P104">
        <f t="shared" si="80"/>
        <v>1</v>
      </c>
      <c r="Q104" s="16">
        <f t="shared" si="81"/>
        <v>1</v>
      </c>
      <c r="T104" s="17">
        <f t="shared" si="82"/>
        <v>1.5533430342749532</v>
      </c>
      <c r="U104" s="16">
        <f t="shared" si="83"/>
        <v>57.289961630759876</v>
      </c>
      <c r="V104">
        <f>MATCH(O104,N$3:N$7,1)</f>
        <v>2</v>
      </c>
      <c r="W104">
        <f t="shared" si="92"/>
        <v>3</v>
      </c>
      <c r="X104">
        <f>INDEX(J$3:J$7,V104)</f>
        <v>-0.12105922992920035</v>
      </c>
      <c r="Y104">
        <f>INDEX(H$3:H$7,V104)</f>
        <v>0.17025610154812656</v>
      </c>
      <c r="Z104">
        <f>INDEX(I$3:I$7,V104)</f>
        <v>7.6298248367224986E-2</v>
      </c>
      <c r="AA104">
        <f>INDEX(H$3:H$7,W104)</f>
        <v>-0.16718313212421182</v>
      </c>
      <c r="AB104">
        <f>INDEX(I$3:I$7,W104)</f>
        <v>0.11714838214349776</v>
      </c>
      <c r="AC104">
        <f t="shared" si="84"/>
        <v>1.6879915991486129E-3</v>
      </c>
      <c r="AD104">
        <f t="shared" si="85"/>
        <v>9.6704973948269032E-2</v>
      </c>
      <c r="AE104">
        <f t="shared" si="86"/>
        <v>0.50044899013532718</v>
      </c>
      <c r="AF104">
        <f t="shared" si="87"/>
        <v>0.49955100986467277</v>
      </c>
      <c r="AG104">
        <f t="shared" si="88"/>
        <v>0</v>
      </c>
      <c r="AH104">
        <f t="shared" si="89"/>
        <v>0.16887112372336044</v>
      </c>
      <c r="AI104">
        <f t="shared" si="90"/>
        <v>0.33743923367233841</v>
      </c>
      <c r="AJ104">
        <f t="shared" si="91"/>
        <v>0.50044899013532718</v>
      </c>
    </row>
    <row r="105" spans="3:36" x14ac:dyDescent="0.45">
      <c r="C105">
        <v>90</v>
      </c>
      <c r="D105">
        <v>1</v>
      </c>
      <c r="E105">
        <v>0.5</v>
      </c>
      <c r="L105" s="16">
        <f t="shared" si="76"/>
        <v>90</v>
      </c>
      <c r="M105">
        <f t="shared" si="77"/>
        <v>1</v>
      </c>
      <c r="N105" s="16">
        <f t="shared" si="78"/>
        <v>0.5</v>
      </c>
      <c r="O105" s="16">
        <f t="shared" si="79"/>
        <v>90</v>
      </c>
      <c r="P105">
        <f t="shared" si="80"/>
        <v>1</v>
      </c>
      <c r="Q105" s="16">
        <f t="shared" si="81"/>
        <v>1</v>
      </c>
      <c r="T105" s="17">
        <f t="shared" si="82"/>
        <v>1.5707963267948966</v>
      </c>
      <c r="U105" s="16">
        <f t="shared" si="83"/>
        <v>1.6324552277619072E+16</v>
      </c>
      <c r="V105">
        <f>MATCH(O105,N$3:N$7,1)</f>
        <v>2</v>
      </c>
      <c r="W105">
        <f t="shared" si="92"/>
        <v>3</v>
      </c>
      <c r="X105">
        <f>INDEX(J$3:J$7,V105)</f>
        <v>-0.12105922992920035</v>
      </c>
      <c r="Y105">
        <f>INDEX(H$3:H$7,V105)</f>
        <v>0.17025610154812656</v>
      </c>
      <c r="Z105">
        <f>INDEX(I$3:I$7,V105)</f>
        <v>7.6298248367224986E-2</v>
      </c>
      <c r="AA105">
        <f>INDEX(H$3:H$7,W105)</f>
        <v>-0.16718313212421182</v>
      </c>
      <c r="AB105">
        <f>INDEX(I$3:I$7,W105)</f>
        <v>0.11714838214349776</v>
      </c>
      <c r="AC105">
        <f t="shared" si="84"/>
        <v>5.9364152390415882E-18</v>
      </c>
      <c r="AD105">
        <f t="shared" si="85"/>
        <v>9.690932091138893E-2</v>
      </c>
      <c r="AE105">
        <f t="shared" si="86"/>
        <v>0.49544663287894569</v>
      </c>
      <c r="AF105">
        <f t="shared" si="87"/>
        <v>0.50455336712105425</v>
      </c>
      <c r="AG105">
        <f t="shared" si="88"/>
        <v>0</v>
      </c>
      <c r="AH105">
        <f t="shared" si="89"/>
        <v>0.16718313212421182</v>
      </c>
      <c r="AI105">
        <f t="shared" si="90"/>
        <v>0.33743923367233841</v>
      </c>
      <c r="AJ105">
        <f t="shared" si="91"/>
        <v>0.49544663287894569</v>
      </c>
    </row>
    <row r="106" spans="3:36" x14ac:dyDescent="0.45">
      <c r="C106">
        <v>91</v>
      </c>
      <c r="D106">
        <v>1</v>
      </c>
      <c r="E106">
        <v>0.5</v>
      </c>
      <c r="L106" s="16">
        <f t="shared" si="76"/>
        <v>91</v>
      </c>
      <c r="M106">
        <f t="shared" si="77"/>
        <v>1</v>
      </c>
      <c r="N106" s="16">
        <f t="shared" si="78"/>
        <v>0.5</v>
      </c>
      <c r="O106" s="16">
        <f t="shared" si="79"/>
        <v>91</v>
      </c>
      <c r="P106">
        <f t="shared" si="80"/>
        <v>1</v>
      </c>
      <c r="Q106" s="16">
        <f t="shared" si="81"/>
        <v>1</v>
      </c>
      <c r="T106" s="17">
        <f t="shared" si="82"/>
        <v>1.5882496193148399</v>
      </c>
      <c r="U106" s="16">
        <f t="shared" si="83"/>
        <v>-57.289961630759549</v>
      </c>
      <c r="V106">
        <f>MATCH(O106,N$3:N$7,1)</f>
        <v>2</v>
      </c>
      <c r="W106">
        <f t="shared" si="92"/>
        <v>3</v>
      </c>
      <c r="X106">
        <f>INDEX(J$3:J$7,V106)</f>
        <v>-0.12105922992920035</v>
      </c>
      <c r="Y106">
        <f>INDEX(H$3:H$7,V106)</f>
        <v>0.17025610154812656</v>
      </c>
      <c r="Z106">
        <f>INDEX(I$3:I$7,V106)</f>
        <v>7.6298248367224986E-2</v>
      </c>
      <c r="AA106">
        <f>INDEX(H$3:H$7,W106)</f>
        <v>-0.16718313212421182</v>
      </c>
      <c r="AB106">
        <f>INDEX(I$3:I$7,W106)</f>
        <v>0.11714838214349776</v>
      </c>
      <c r="AC106">
        <f t="shared" si="84"/>
        <v>-1.6951404844529842E-3</v>
      </c>
      <c r="AD106">
        <f t="shared" si="85"/>
        <v>9.7114533313058624E-2</v>
      </c>
      <c r="AE106">
        <f t="shared" si="86"/>
        <v>0.49042308992573058</v>
      </c>
      <c r="AF106">
        <f t="shared" si="87"/>
        <v>0.50957691007426931</v>
      </c>
      <c r="AG106">
        <f t="shared" si="88"/>
        <v>0</v>
      </c>
      <c r="AH106">
        <f t="shared" si="89"/>
        <v>0.16548799163975883</v>
      </c>
      <c r="AI106">
        <f t="shared" si="90"/>
        <v>0.33743923367233841</v>
      </c>
      <c r="AJ106">
        <f t="shared" si="91"/>
        <v>0.49042308992573058</v>
      </c>
    </row>
    <row r="107" spans="3:36" x14ac:dyDescent="0.45">
      <c r="C107">
        <v>92</v>
      </c>
      <c r="D107">
        <v>1</v>
      </c>
      <c r="E107">
        <v>0.5</v>
      </c>
      <c r="L107" s="16">
        <f t="shared" si="76"/>
        <v>92</v>
      </c>
      <c r="M107">
        <f t="shared" si="77"/>
        <v>1</v>
      </c>
      <c r="N107" s="16">
        <f t="shared" si="78"/>
        <v>0.5</v>
      </c>
      <c r="O107" s="16">
        <f t="shared" si="79"/>
        <v>92</v>
      </c>
      <c r="P107">
        <f t="shared" si="80"/>
        <v>1</v>
      </c>
      <c r="Q107" s="16">
        <f t="shared" si="81"/>
        <v>1</v>
      </c>
      <c r="T107" s="17">
        <f t="shared" si="82"/>
        <v>1.6057029118347832</v>
      </c>
      <c r="U107" s="16">
        <f t="shared" si="83"/>
        <v>-28.636253282915796</v>
      </c>
      <c r="V107">
        <f>MATCH(O107,N$3:N$7,1)</f>
        <v>2</v>
      </c>
      <c r="W107">
        <f t="shared" si="92"/>
        <v>3</v>
      </c>
      <c r="X107">
        <f>INDEX(J$3:J$7,V107)</f>
        <v>-0.12105922992920035</v>
      </c>
      <c r="Y107">
        <f>INDEX(H$3:H$7,V107)</f>
        <v>0.17025610154812656</v>
      </c>
      <c r="Z107">
        <f>INDEX(I$3:I$7,V107)</f>
        <v>7.6298248367224986E-2</v>
      </c>
      <c r="AA107">
        <f>INDEX(H$3:H$7,W107)</f>
        <v>-0.16718313212421182</v>
      </c>
      <c r="AB107">
        <f>INDEX(I$3:I$7,W107)</f>
        <v>0.11714838214349776</v>
      </c>
      <c r="AC107">
        <f t="shared" si="84"/>
        <v>-3.3985152172316688E-3</v>
      </c>
      <c r="AD107">
        <f t="shared" si="85"/>
        <v>9.7320742546489661E-2</v>
      </c>
      <c r="AE107">
        <f t="shared" si="86"/>
        <v>0.48537514480612809</v>
      </c>
      <c r="AF107">
        <f t="shared" si="87"/>
        <v>0.5146248551938718</v>
      </c>
      <c r="AG107">
        <f t="shared" si="88"/>
        <v>0</v>
      </c>
      <c r="AH107">
        <f t="shared" si="89"/>
        <v>0.16378461690698015</v>
      </c>
      <c r="AI107">
        <f t="shared" si="90"/>
        <v>0.33743923367233841</v>
      </c>
      <c r="AJ107">
        <f t="shared" si="91"/>
        <v>0.48537514480612809</v>
      </c>
    </row>
    <row r="108" spans="3:36" x14ac:dyDescent="0.45">
      <c r="C108">
        <v>93</v>
      </c>
      <c r="D108">
        <v>1</v>
      </c>
      <c r="E108">
        <v>0.5</v>
      </c>
      <c r="L108" s="16">
        <f t="shared" si="76"/>
        <v>93</v>
      </c>
      <c r="M108">
        <f t="shared" si="77"/>
        <v>1</v>
      </c>
      <c r="N108" s="16">
        <f t="shared" si="78"/>
        <v>0.5</v>
      </c>
      <c r="O108" s="16">
        <f t="shared" si="79"/>
        <v>93</v>
      </c>
      <c r="P108">
        <f t="shared" si="80"/>
        <v>1</v>
      </c>
      <c r="Q108" s="16">
        <f t="shared" si="81"/>
        <v>1</v>
      </c>
      <c r="T108" s="17">
        <f t="shared" si="82"/>
        <v>1.6231562043547265</v>
      </c>
      <c r="U108" s="16">
        <f t="shared" si="83"/>
        <v>-19.081136687728289</v>
      </c>
      <c r="V108">
        <f>MATCH(O108,N$3:N$7,1)</f>
        <v>2</v>
      </c>
      <c r="W108">
        <f t="shared" si="92"/>
        <v>3</v>
      </c>
      <c r="X108">
        <f>INDEX(J$3:J$7,V108)</f>
        <v>-0.12105922992920035</v>
      </c>
      <c r="Y108">
        <f>INDEX(H$3:H$7,V108)</f>
        <v>0.17025610154812656</v>
      </c>
      <c r="Z108">
        <f>INDEX(I$3:I$7,V108)</f>
        <v>7.6298248367224986E-2</v>
      </c>
      <c r="AA108">
        <f>INDEX(H$3:H$7,W108)</f>
        <v>-0.16718313212421182</v>
      </c>
      <c r="AB108">
        <f>INDEX(I$3:I$7,W108)</f>
        <v>0.11714838214349776</v>
      </c>
      <c r="AC108">
        <f t="shared" si="84"/>
        <v>-5.1112302218747525E-3</v>
      </c>
      <c r="AD108">
        <f t="shared" si="85"/>
        <v>9.7528082506039948E-2</v>
      </c>
      <c r="AE108">
        <f t="shared" si="86"/>
        <v>0.48029951982321284</v>
      </c>
      <c r="AF108">
        <f t="shared" si="87"/>
        <v>0.51970048017678705</v>
      </c>
      <c r="AG108">
        <f t="shared" si="88"/>
        <v>0</v>
      </c>
      <c r="AH108">
        <f t="shared" si="89"/>
        <v>0.16207190190233706</v>
      </c>
      <c r="AI108">
        <f t="shared" si="90"/>
        <v>0.33743923367233841</v>
      </c>
      <c r="AJ108">
        <f t="shared" si="91"/>
        <v>0.48029951982321284</v>
      </c>
    </row>
    <row r="109" spans="3:36" x14ac:dyDescent="0.45">
      <c r="C109">
        <v>94</v>
      </c>
      <c r="D109">
        <v>1</v>
      </c>
      <c r="E109">
        <v>0.5</v>
      </c>
      <c r="L109" s="16">
        <f t="shared" si="76"/>
        <v>94</v>
      </c>
      <c r="M109">
        <f t="shared" si="77"/>
        <v>1</v>
      </c>
      <c r="N109" s="16">
        <f t="shared" si="78"/>
        <v>0.5</v>
      </c>
      <c r="O109" s="16">
        <f t="shared" si="79"/>
        <v>94</v>
      </c>
      <c r="P109">
        <f t="shared" si="80"/>
        <v>1</v>
      </c>
      <c r="Q109" s="16">
        <f t="shared" si="81"/>
        <v>1</v>
      </c>
      <c r="T109" s="17">
        <f t="shared" si="82"/>
        <v>1.6406094968746698</v>
      </c>
      <c r="U109" s="16">
        <f t="shared" si="83"/>
        <v>-14.300666256711921</v>
      </c>
      <c r="V109">
        <f>MATCH(O109,N$3:N$7,1)</f>
        <v>2</v>
      </c>
      <c r="W109">
        <f t="shared" si="92"/>
        <v>3</v>
      </c>
      <c r="X109">
        <f>INDEX(J$3:J$7,V109)</f>
        <v>-0.12105922992920035</v>
      </c>
      <c r="Y109">
        <f>INDEX(H$3:H$7,V109)</f>
        <v>0.17025610154812656</v>
      </c>
      <c r="Z109">
        <f>INDEX(I$3:I$7,V109)</f>
        <v>7.6298248367224986E-2</v>
      </c>
      <c r="AA109">
        <f>INDEX(H$3:H$7,W109)</f>
        <v>-0.16718313212421182</v>
      </c>
      <c r="AB109">
        <f>INDEX(I$3:I$7,W109)</f>
        <v>0.11714838214349776</v>
      </c>
      <c r="AC109">
        <f t="shared" si="84"/>
        <v>-6.8344151377640223E-3</v>
      </c>
      <c r="AD109">
        <f t="shared" si="85"/>
        <v>9.7736689944983107E-2</v>
      </c>
      <c r="AE109">
        <f t="shared" si="86"/>
        <v>0.47519286729459037</v>
      </c>
      <c r="AF109">
        <f t="shared" si="87"/>
        <v>0.52480713270540957</v>
      </c>
      <c r="AG109">
        <f t="shared" si="88"/>
        <v>0</v>
      </c>
      <c r="AH109">
        <f t="shared" si="89"/>
        <v>0.16034871698644779</v>
      </c>
      <c r="AI109">
        <f t="shared" si="90"/>
        <v>0.33743923367233841</v>
      </c>
      <c r="AJ109">
        <f t="shared" si="91"/>
        <v>0.47519286729459037</v>
      </c>
    </row>
    <row r="110" spans="3:36" x14ac:dyDescent="0.45">
      <c r="C110">
        <v>95</v>
      </c>
      <c r="D110">
        <v>1</v>
      </c>
      <c r="E110">
        <v>0.5</v>
      </c>
      <c r="L110" s="16">
        <f t="shared" si="76"/>
        <v>95</v>
      </c>
      <c r="M110">
        <f t="shared" si="77"/>
        <v>1</v>
      </c>
      <c r="N110" s="16">
        <f t="shared" si="78"/>
        <v>0.5</v>
      </c>
      <c r="O110" s="16">
        <f t="shared" si="79"/>
        <v>95</v>
      </c>
      <c r="P110">
        <f t="shared" si="80"/>
        <v>1</v>
      </c>
      <c r="Q110" s="16">
        <f t="shared" si="81"/>
        <v>1</v>
      </c>
      <c r="T110" s="17">
        <f t="shared" si="82"/>
        <v>1.6580627893946132</v>
      </c>
      <c r="U110" s="16">
        <f t="shared" si="83"/>
        <v>-11.430052302761336</v>
      </c>
      <c r="V110">
        <f>MATCH(O110,N$3:N$7,1)</f>
        <v>2</v>
      </c>
      <c r="W110">
        <f t="shared" si="92"/>
        <v>3</v>
      </c>
      <c r="X110">
        <f>INDEX(J$3:J$7,V110)</f>
        <v>-0.12105922992920035</v>
      </c>
      <c r="Y110">
        <f>INDEX(H$3:H$7,V110)</f>
        <v>0.17025610154812656</v>
      </c>
      <c r="Z110">
        <f>INDEX(I$3:I$7,V110)</f>
        <v>7.6298248367224986E-2</v>
      </c>
      <c r="AA110">
        <f>INDEX(H$3:H$7,W110)</f>
        <v>-0.16718313212421182</v>
      </c>
      <c r="AB110">
        <f>INDEX(I$3:I$7,W110)</f>
        <v>0.11714838214349776</v>
      </c>
      <c r="AC110">
        <f t="shared" si="84"/>
        <v>-8.5692263039931025E-3</v>
      </c>
      <c r="AD110">
        <f t="shared" si="85"/>
        <v>9.7946704848839369E-2</v>
      </c>
      <c r="AE110">
        <f t="shared" si="86"/>
        <v>0.47005176041336272</v>
      </c>
      <c r="AF110">
        <f t="shared" si="87"/>
        <v>0.52994823958663717</v>
      </c>
      <c r="AG110">
        <f t="shared" si="88"/>
        <v>0</v>
      </c>
      <c r="AH110">
        <f t="shared" si="89"/>
        <v>0.15861390582021873</v>
      </c>
      <c r="AI110">
        <f t="shared" si="90"/>
        <v>0.33743923367233841</v>
      </c>
      <c r="AJ110">
        <f t="shared" si="91"/>
        <v>0.47005176041336272</v>
      </c>
    </row>
    <row r="111" spans="3:36" x14ac:dyDescent="0.45">
      <c r="C111">
        <v>96</v>
      </c>
      <c r="D111">
        <v>1</v>
      </c>
      <c r="E111">
        <v>0.5</v>
      </c>
      <c r="L111" s="16">
        <f t="shared" si="76"/>
        <v>96</v>
      </c>
      <c r="M111">
        <f t="shared" si="77"/>
        <v>1</v>
      </c>
      <c r="N111" s="16">
        <f t="shared" si="78"/>
        <v>0.5</v>
      </c>
      <c r="O111" s="16">
        <f t="shared" si="79"/>
        <v>96</v>
      </c>
      <c r="P111">
        <f t="shared" si="80"/>
        <v>1</v>
      </c>
      <c r="Q111" s="16">
        <f t="shared" si="81"/>
        <v>1</v>
      </c>
      <c r="T111" s="17">
        <f t="shared" si="82"/>
        <v>1.6755160819145565</v>
      </c>
      <c r="U111" s="16">
        <f t="shared" si="83"/>
        <v>-9.5143644542225978</v>
      </c>
      <c r="V111">
        <f>MATCH(O111,N$3:N$7,1)</f>
        <v>2</v>
      </c>
      <c r="W111">
        <f t="shared" si="92"/>
        <v>3</v>
      </c>
      <c r="X111">
        <f>INDEX(J$3:J$7,V111)</f>
        <v>-0.12105922992920035</v>
      </c>
      <c r="Y111">
        <f>INDEX(H$3:H$7,V111)</f>
        <v>0.17025610154812656</v>
      </c>
      <c r="Z111">
        <f>INDEX(I$3:I$7,V111)</f>
        <v>7.6298248367224986E-2</v>
      </c>
      <c r="AA111">
        <f>INDEX(H$3:H$7,W111)</f>
        <v>-0.16718313212421182</v>
      </c>
      <c r="AB111">
        <f>INDEX(I$3:I$7,W111)</f>
        <v>0.11714838214349776</v>
      </c>
      <c r="AC111">
        <f t="shared" si="84"/>
        <v>-1.0316849990220438E-2</v>
      </c>
      <c r="AD111">
        <f t="shared" si="85"/>
        <v>9.8158270826500096E-2</v>
      </c>
      <c r="AE111">
        <f t="shared" si="86"/>
        <v>0.46487268367350637</v>
      </c>
      <c r="AF111">
        <f t="shared" si="87"/>
        <v>0.53512731632649357</v>
      </c>
      <c r="AG111">
        <f t="shared" si="88"/>
        <v>0</v>
      </c>
      <c r="AH111">
        <f t="shared" si="89"/>
        <v>0.15686628213399137</v>
      </c>
      <c r="AI111">
        <f t="shared" si="90"/>
        <v>0.33743923367233841</v>
      </c>
      <c r="AJ111">
        <f t="shared" si="91"/>
        <v>0.46487268367350637</v>
      </c>
    </row>
    <row r="112" spans="3:36" x14ac:dyDescent="0.45">
      <c r="C112">
        <v>97</v>
      </c>
      <c r="D112">
        <v>1</v>
      </c>
      <c r="E112">
        <v>0.5</v>
      </c>
      <c r="L112" s="16">
        <f t="shared" si="76"/>
        <v>97</v>
      </c>
      <c r="M112">
        <f t="shared" si="77"/>
        <v>1</v>
      </c>
      <c r="N112" s="16">
        <f t="shared" si="78"/>
        <v>0.5</v>
      </c>
      <c r="O112" s="16">
        <f t="shared" si="79"/>
        <v>97</v>
      </c>
      <c r="P112">
        <f t="shared" si="80"/>
        <v>1</v>
      </c>
      <c r="Q112" s="16">
        <f t="shared" si="81"/>
        <v>1</v>
      </c>
      <c r="T112" s="17">
        <f t="shared" si="82"/>
        <v>1.6929693744344996</v>
      </c>
      <c r="U112" s="16">
        <f t="shared" si="83"/>
        <v>-8.1443464279746021</v>
      </c>
      <c r="V112">
        <f>MATCH(O112,N$3:N$7,1)</f>
        <v>2</v>
      </c>
      <c r="W112">
        <f t="shared" si="92"/>
        <v>3</v>
      </c>
      <c r="X112">
        <f>INDEX(J$3:J$7,V112)</f>
        <v>-0.12105922992920035</v>
      </c>
      <c r="Y112">
        <f>INDEX(H$3:H$7,V112)</f>
        <v>0.17025610154812656</v>
      </c>
      <c r="Z112">
        <f>INDEX(I$3:I$7,V112)</f>
        <v>7.6298248367224986E-2</v>
      </c>
      <c r="AA112">
        <f>INDEX(H$3:H$7,W112)</f>
        <v>-0.16718313212421182</v>
      </c>
      <c r="AB112">
        <f>INDEX(I$3:I$7,W112)</f>
        <v>0.11714838214349776</v>
      </c>
      <c r="AC112">
        <f t="shared" si="84"/>
        <v>-1.2078505794357897E-2</v>
      </c>
      <c r="AD112">
        <f t="shared" si="85"/>
        <v>9.8371535521549272E-2</v>
      </c>
      <c r="AE112">
        <f t="shared" si="86"/>
        <v>0.45965202280083478</v>
      </c>
      <c r="AF112">
        <f t="shared" si="87"/>
        <v>0.54034797719916516</v>
      </c>
      <c r="AG112">
        <f t="shared" si="88"/>
        <v>0</v>
      </c>
      <c r="AH112">
        <f t="shared" si="89"/>
        <v>0.15510462632985392</v>
      </c>
      <c r="AI112">
        <f t="shared" si="90"/>
        <v>0.33743923367233841</v>
      </c>
      <c r="AJ112">
        <f t="shared" si="91"/>
        <v>0.45965202280083478</v>
      </c>
    </row>
    <row r="113" spans="3:36" x14ac:dyDescent="0.45">
      <c r="C113">
        <v>98</v>
      </c>
      <c r="D113">
        <v>1</v>
      </c>
      <c r="E113">
        <v>0.5</v>
      </c>
      <c r="L113" s="16">
        <f t="shared" si="76"/>
        <v>98</v>
      </c>
      <c r="M113">
        <f t="shared" si="77"/>
        <v>1</v>
      </c>
      <c r="N113" s="16">
        <f t="shared" si="78"/>
        <v>0.5</v>
      </c>
      <c r="O113" s="16">
        <f t="shared" si="79"/>
        <v>98</v>
      </c>
      <c r="P113">
        <f t="shared" si="80"/>
        <v>1</v>
      </c>
      <c r="Q113" s="16">
        <f t="shared" si="81"/>
        <v>1</v>
      </c>
      <c r="T113" s="17">
        <f t="shared" si="82"/>
        <v>1.7104226669544429</v>
      </c>
      <c r="U113" s="16">
        <f t="shared" si="83"/>
        <v>-7.1153697223842132</v>
      </c>
      <c r="V113">
        <f>MATCH(O113,N$3:N$7,1)</f>
        <v>2</v>
      </c>
      <c r="W113">
        <f t="shared" si="92"/>
        <v>3</v>
      </c>
      <c r="X113">
        <f>INDEX(J$3:J$7,V113)</f>
        <v>-0.12105922992920035</v>
      </c>
      <c r="Y113">
        <f>INDEX(H$3:H$7,V113)</f>
        <v>0.17025610154812656</v>
      </c>
      <c r="Z113">
        <f>INDEX(I$3:I$7,V113)</f>
        <v>7.6298248367224986E-2</v>
      </c>
      <c r="AA113">
        <f>INDEX(H$3:H$7,W113)</f>
        <v>-0.16718313212421182</v>
      </c>
      <c r="AB113">
        <f>INDEX(I$3:I$7,W113)</f>
        <v>0.11714838214349776</v>
      </c>
      <c r="AC113">
        <f t="shared" si="84"/>
        <v>-1.3855450228571939E-2</v>
      </c>
      <c r="AD113">
        <f t="shared" si="85"/>
        <v>9.8586651046382215E-2</v>
      </c>
      <c r="AE113">
        <f t="shared" si="86"/>
        <v>0.45438605412589556</v>
      </c>
      <c r="AF113">
        <f t="shared" si="87"/>
        <v>0.54561394587410439</v>
      </c>
      <c r="AG113">
        <f t="shared" si="88"/>
        <v>0</v>
      </c>
      <c r="AH113">
        <f t="shared" si="89"/>
        <v>0.15332768189563989</v>
      </c>
      <c r="AI113">
        <f t="shared" si="90"/>
        <v>0.33743923367233841</v>
      </c>
      <c r="AJ113">
        <f t="shared" si="91"/>
        <v>0.45438605412589556</v>
      </c>
    </row>
    <row r="114" spans="3:36" x14ac:dyDescent="0.45">
      <c r="C114">
        <v>99</v>
      </c>
      <c r="D114">
        <v>1</v>
      </c>
      <c r="E114">
        <v>0.5</v>
      </c>
      <c r="L114" s="16">
        <f t="shared" si="76"/>
        <v>99</v>
      </c>
      <c r="M114">
        <f t="shared" si="77"/>
        <v>1</v>
      </c>
      <c r="N114" s="16">
        <f t="shared" si="78"/>
        <v>0.5</v>
      </c>
      <c r="O114" s="16">
        <f t="shared" si="79"/>
        <v>99</v>
      </c>
      <c r="P114">
        <f t="shared" si="80"/>
        <v>1</v>
      </c>
      <c r="Q114" s="16">
        <f t="shared" si="81"/>
        <v>1</v>
      </c>
      <c r="T114" s="17">
        <f t="shared" si="82"/>
        <v>1.7278759594743862</v>
      </c>
      <c r="U114" s="16">
        <f t="shared" si="83"/>
        <v>-6.3137515146750367</v>
      </c>
      <c r="V114">
        <f>MATCH(O114,N$3:N$7,1)</f>
        <v>2</v>
      </c>
      <c r="W114">
        <f t="shared" si="92"/>
        <v>3</v>
      </c>
      <c r="X114">
        <f>INDEX(J$3:J$7,V114)</f>
        <v>-0.12105922992920035</v>
      </c>
      <c r="Y114">
        <f>INDEX(H$3:H$7,V114)</f>
        <v>0.17025610154812656</v>
      </c>
      <c r="Z114">
        <f>INDEX(I$3:I$7,V114)</f>
        <v>7.6298248367224986E-2</v>
      </c>
      <c r="AA114">
        <f>INDEX(H$3:H$7,W114)</f>
        <v>-0.16718313212421182</v>
      </c>
      <c r="AB114">
        <f>INDEX(I$3:I$7,W114)</f>
        <v>0.11714838214349776</v>
      </c>
      <c r="AC114">
        <f t="shared" si="84"/>
        <v>-1.5648980516939463E-2</v>
      </c>
      <c r="AD114">
        <f t="shared" si="85"/>
        <v>9.8803774441946685E-2</v>
      </c>
      <c r="AE114">
        <f t="shared" si="86"/>
        <v>0.44907093332963066</v>
      </c>
      <c r="AF114">
        <f t="shared" si="87"/>
        <v>0.55092906667036923</v>
      </c>
      <c r="AG114">
        <f t="shared" si="88"/>
        <v>0</v>
      </c>
      <c r="AH114">
        <f t="shared" si="89"/>
        <v>0.15153415160727235</v>
      </c>
      <c r="AI114">
        <f t="shared" si="90"/>
        <v>0.33743923367233841</v>
      </c>
      <c r="AJ114">
        <f t="shared" si="91"/>
        <v>0.44907093332963066</v>
      </c>
    </row>
    <row r="115" spans="3:36" x14ac:dyDescent="0.45">
      <c r="C115">
        <v>100</v>
      </c>
      <c r="D115">
        <v>1</v>
      </c>
      <c r="E115">
        <v>0.5</v>
      </c>
      <c r="L115" s="16">
        <f t="shared" si="76"/>
        <v>100</v>
      </c>
      <c r="M115">
        <f t="shared" si="77"/>
        <v>1</v>
      </c>
      <c r="N115" s="16">
        <f t="shared" si="78"/>
        <v>0.5</v>
      </c>
      <c r="O115" s="16">
        <f t="shared" si="79"/>
        <v>100</v>
      </c>
      <c r="P115">
        <f t="shared" si="80"/>
        <v>1</v>
      </c>
      <c r="Q115" s="16">
        <f t="shared" si="81"/>
        <v>1</v>
      </c>
      <c r="T115" s="17">
        <f t="shared" si="82"/>
        <v>1.7453292519943295</v>
      </c>
      <c r="U115" s="16">
        <f t="shared" si="83"/>
        <v>-5.6712818196177111</v>
      </c>
      <c r="V115">
        <f>MATCH(O115,N$3:N$7,1)</f>
        <v>2</v>
      </c>
      <c r="W115">
        <f t="shared" si="92"/>
        <v>3</v>
      </c>
      <c r="X115">
        <f>INDEX(J$3:J$7,V115)</f>
        <v>-0.12105922992920035</v>
      </c>
      <c r="Y115">
        <f>INDEX(H$3:H$7,V115)</f>
        <v>0.17025610154812656</v>
      </c>
      <c r="Z115">
        <f>INDEX(I$3:I$7,V115)</f>
        <v>7.6298248367224986E-2</v>
      </c>
      <c r="AA115">
        <f>INDEX(H$3:H$7,W115)</f>
        <v>-0.16718313212421182</v>
      </c>
      <c r="AB115">
        <f>INDEX(I$3:I$7,W115)</f>
        <v>0.11714838214349776</v>
      </c>
      <c r="AC115">
        <f t="shared" si="84"/>
        <v>-1.7460438630232965E-2</v>
      </c>
      <c r="AD115">
        <f t="shared" si="85"/>
        <v>9.9023068166190983E-2</v>
      </c>
      <c r="AE115">
        <f t="shared" si="86"/>
        <v>0.44370268348630487</v>
      </c>
      <c r="AF115">
        <f t="shared" si="87"/>
        <v>0.55629731651369507</v>
      </c>
      <c r="AG115">
        <f t="shared" si="88"/>
        <v>0</v>
      </c>
      <c r="AH115">
        <f t="shared" si="89"/>
        <v>0.14972269349397885</v>
      </c>
      <c r="AI115">
        <f t="shared" si="90"/>
        <v>0.33743923367233841</v>
      </c>
      <c r="AJ115">
        <f t="shared" si="91"/>
        <v>0.44370268348630487</v>
      </c>
    </row>
    <row r="116" spans="3:36" x14ac:dyDescent="0.45">
      <c r="C116">
        <v>101</v>
      </c>
      <c r="D116">
        <v>1</v>
      </c>
      <c r="E116">
        <v>0.5</v>
      </c>
      <c r="L116" s="16">
        <f t="shared" si="76"/>
        <v>101</v>
      </c>
      <c r="M116">
        <f t="shared" si="77"/>
        <v>1</v>
      </c>
      <c r="N116" s="16">
        <f t="shared" si="78"/>
        <v>0.5</v>
      </c>
      <c r="O116" s="16">
        <f t="shared" si="79"/>
        <v>101</v>
      </c>
      <c r="P116">
        <f t="shared" si="80"/>
        <v>1</v>
      </c>
      <c r="Q116" s="16">
        <f t="shared" si="81"/>
        <v>1</v>
      </c>
      <c r="T116" s="17">
        <f t="shared" si="82"/>
        <v>1.7627825445142729</v>
      </c>
      <c r="U116" s="16">
        <f t="shared" si="83"/>
        <v>-5.1445540159703107</v>
      </c>
      <c r="V116">
        <f>MATCH(O116,N$3:N$7,1)</f>
        <v>2</v>
      </c>
      <c r="W116">
        <f t="shared" si="92"/>
        <v>3</v>
      </c>
      <c r="X116">
        <f>INDEX(J$3:J$7,V116)</f>
        <v>-0.12105922992920035</v>
      </c>
      <c r="Y116">
        <f>INDEX(H$3:H$7,V116)</f>
        <v>0.17025610154812656</v>
      </c>
      <c r="Z116">
        <f>INDEX(I$3:I$7,V116)</f>
        <v>7.6298248367224986E-2</v>
      </c>
      <c r="AA116">
        <f>INDEX(H$3:H$7,W116)</f>
        <v>-0.16718313212421182</v>
      </c>
      <c r="AB116">
        <f>INDEX(I$3:I$7,W116)</f>
        <v>0.11714838214349776</v>
      </c>
      <c r="AC116">
        <f t="shared" si="84"/>
        <v>-1.9291215585745779E-2</v>
      </c>
      <c r="AD116">
        <f t="shared" si="85"/>
        <v>9.9244700614597489E-2</v>
      </c>
      <c r="AE116">
        <f t="shared" si="86"/>
        <v>0.43827718232098828</v>
      </c>
      <c r="AF116">
        <f t="shared" si="87"/>
        <v>0.56172281767901167</v>
      </c>
      <c r="AG116">
        <f t="shared" si="88"/>
        <v>0</v>
      </c>
      <c r="AH116">
        <f t="shared" si="89"/>
        <v>0.14789191653846603</v>
      </c>
      <c r="AI116">
        <f t="shared" si="90"/>
        <v>0.33743923367233841</v>
      </c>
      <c r="AJ116">
        <f t="shared" si="91"/>
        <v>0.43827718232098828</v>
      </c>
    </row>
    <row r="117" spans="3:36" x14ac:dyDescent="0.45">
      <c r="C117">
        <v>102</v>
      </c>
      <c r="D117">
        <v>1</v>
      </c>
      <c r="E117">
        <v>0.5</v>
      </c>
      <c r="L117" s="16">
        <f t="shared" si="76"/>
        <v>102</v>
      </c>
      <c r="M117">
        <f t="shared" si="77"/>
        <v>1</v>
      </c>
      <c r="N117" s="16">
        <f t="shared" si="78"/>
        <v>0.5</v>
      </c>
      <c r="O117" s="16">
        <f t="shared" si="79"/>
        <v>102</v>
      </c>
      <c r="P117">
        <f t="shared" si="80"/>
        <v>1</v>
      </c>
      <c r="Q117" s="16">
        <f t="shared" si="81"/>
        <v>1</v>
      </c>
      <c r="T117" s="17">
        <f t="shared" si="82"/>
        <v>1.7802358370342162</v>
      </c>
      <c r="U117" s="16">
        <f t="shared" si="83"/>
        <v>-4.7046301094784591</v>
      </c>
      <c r="V117">
        <f>MATCH(O117,N$3:N$7,1)</f>
        <v>2</v>
      </c>
      <c r="W117">
        <f t="shared" si="92"/>
        <v>3</v>
      </c>
      <c r="X117">
        <f>INDEX(J$3:J$7,V117)</f>
        <v>-0.12105922992920035</v>
      </c>
      <c r="Y117">
        <f>INDEX(H$3:H$7,V117)</f>
        <v>0.17025610154812656</v>
      </c>
      <c r="Z117">
        <f>INDEX(I$3:I$7,V117)</f>
        <v>7.6298248367224986E-2</v>
      </c>
      <c r="AA117">
        <f>INDEX(H$3:H$7,W117)</f>
        <v>-0.16718313212421182</v>
      </c>
      <c r="AB117">
        <f>INDEX(I$3:I$7,W117)</f>
        <v>0.11714838214349776</v>
      </c>
      <c r="AC117">
        <f t="shared" si="84"/>
        <v>-2.1142756042842919E-2</v>
      </c>
      <c r="AD117">
        <f t="shared" si="85"/>
        <v>9.946884667651644E-2</v>
      </c>
      <c r="AE117">
        <f t="shared" si="86"/>
        <v>0.4327901485906574</v>
      </c>
      <c r="AF117">
        <f t="shared" si="87"/>
        <v>0.56720985140934255</v>
      </c>
      <c r="AG117">
        <f t="shared" si="88"/>
        <v>0</v>
      </c>
      <c r="AH117">
        <f t="shared" si="89"/>
        <v>0.14604037608136891</v>
      </c>
      <c r="AI117">
        <f t="shared" si="90"/>
        <v>0.33743923367233841</v>
      </c>
      <c r="AJ117">
        <f t="shared" si="91"/>
        <v>0.4327901485906574</v>
      </c>
    </row>
    <row r="118" spans="3:36" x14ac:dyDescent="0.45">
      <c r="C118">
        <v>103</v>
      </c>
      <c r="D118">
        <v>1</v>
      </c>
      <c r="E118">
        <v>0.5</v>
      </c>
      <c r="L118" s="16">
        <f t="shared" si="76"/>
        <v>103</v>
      </c>
      <c r="M118">
        <f t="shared" si="77"/>
        <v>1</v>
      </c>
      <c r="N118" s="16">
        <f t="shared" si="78"/>
        <v>0.5</v>
      </c>
      <c r="O118" s="16">
        <f t="shared" si="79"/>
        <v>103</v>
      </c>
      <c r="P118">
        <f t="shared" si="80"/>
        <v>1</v>
      </c>
      <c r="Q118" s="16">
        <f t="shared" si="81"/>
        <v>1</v>
      </c>
      <c r="T118" s="17">
        <f t="shared" si="82"/>
        <v>1.7976891295541595</v>
      </c>
      <c r="U118" s="16">
        <f t="shared" si="83"/>
        <v>-4.331475874284159</v>
      </c>
      <c r="V118">
        <f>MATCH(O118,N$3:N$7,1)</f>
        <v>2</v>
      </c>
      <c r="W118">
        <f t="shared" si="92"/>
        <v>3</v>
      </c>
      <c r="X118">
        <f>INDEX(J$3:J$7,V118)</f>
        <v>-0.12105922992920035</v>
      </c>
      <c r="Y118">
        <f>INDEX(H$3:H$7,V118)</f>
        <v>0.17025610154812656</v>
      </c>
      <c r="Z118">
        <f>INDEX(I$3:I$7,V118)</f>
        <v>7.6298248367224986E-2</v>
      </c>
      <c r="AA118">
        <f>INDEX(H$3:H$7,W118)</f>
        <v>-0.16718313212421182</v>
      </c>
      <c r="AB118">
        <f>INDEX(I$3:I$7,W118)</f>
        <v>0.11714838214349776</v>
      </c>
      <c r="AC118">
        <f t="shared" si="84"/>
        <v>-2.301656322808774E-2</v>
      </c>
      <c r="AD118">
        <f t="shared" si="85"/>
        <v>9.9695688331397983E-2</v>
      </c>
      <c r="AE118">
        <f t="shared" si="86"/>
        <v>0.42723712748859927</v>
      </c>
      <c r="AF118">
        <f t="shared" si="87"/>
        <v>0.57276287251140068</v>
      </c>
      <c r="AG118">
        <f t="shared" si="88"/>
        <v>0</v>
      </c>
      <c r="AH118">
        <f t="shared" si="89"/>
        <v>0.14416656889612409</v>
      </c>
      <c r="AI118">
        <f t="shared" si="90"/>
        <v>0.33743923367233841</v>
      </c>
      <c r="AJ118">
        <f t="shared" si="91"/>
        <v>0.42723712748859927</v>
      </c>
    </row>
    <row r="119" spans="3:36" x14ac:dyDescent="0.45">
      <c r="C119">
        <v>104</v>
      </c>
      <c r="D119">
        <v>1</v>
      </c>
      <c r="E119">
        <v>0.5</v>
      </c>
      <c r="L119" s="16">
        <f t="shared" si="76"/>
        <v>104</v>
      </c>
      <c r="M119">
        <f t="shared" si="77"/>
        <v>1</v>
      </c>
      <c r="N119" s="16">
        <f t="shared" si="78"/>
        <v>0.5</v>
      </c>
      <c r="O119" s="16">
        <f t="shared" si="79"/>
        <v>104</v>
      </c>
      <c r="P119">
        <f t="shared" si="80"/>
        <v>1</v>
      </c>
      <c r="Q119" s="16">
        <f t="shared" si="81"/>
        <v>1</v>
      </c>
      <c r="T119" s="17">
        <f t="shared" si="82"/>
        <v>1.8151424220741028</v>
      </c>
      <c r="U119" s="16">
        <f t="shared" si="83"/>
        <v>-4.0107809335358438</v>
      </c>
      <c r="V119">
        <f>MATCH(O119,N$3:N$7,1)</f>
        <v>2</v>
      </c>
      <c r="W119">
        <f t="shared" si="92"/>
        <v>3</v>
      </c>
      <c r="X119">
        <f>INDEX(J$3:J$7,V119)</f>
        <v>-0.12105922992920035</v>
      </c>
      <c r="Y119">
        <f>INDEX(H$3:H$7,V119)</f>
        <v>0.17025610154812656</v>
      </c>
      <c r="Z119">
        <f>INDEX(I$3:I$7,V119)</f>
        <v>7.6298248367224986E-2</v>
      </c>
      <c r="AA119">
        <f>INDEX(H$3:H$7,W119)</f>
        <v>-0.16718313212421182</v>
      </c>
      <c r="AB119">
        <f>INDEX(I$3:I$7,W119)</f>
        <v>0.11714838214349776</v>
      </c>
      <c r="AC119">
        <f t="shared" si="84"/>
        <v>-2.491420422739557E-2</v>
      </c>
      <c r="AD119">
        <f t="shared" si="85"/>
        <v>9.9925415289456254E-2</v>
      </c>
      <c r="AE119">
        <f t="shared" si="86"/>
        <v>0.42161347496113266</v>
      </c>
      <c r="AF119">
        <f t="shared" si="87"/>
        <v>0.57838652503886723</v>
      </c>
      <c r="AG119">
        <f t="shared" si="88"/>
        <v>0</v>
      </c>
      <c r="AH119">
        <f t="shared" si="89"/>
        <v>0.14226892789681625</v>
      </c>
      <c r="AI119">
        <f t="shared" si="90"/>
        <v>0.33743923367233841</v>
      </c>
      <c r="AJ119">
        <f t="shared" si="91"/>
        <v>0.42161347496113266</v>
      </c>
    </row>
    <row r="120" spans="3:36" x14ac:dyDescent="0.45">
      <c r="C120">
        <v>105</v>
      </c>
      <c r="D120">
        <v>1</v>
      </c>
      <c r="E120">
        <v>0.5</v>
      </c>
      <c r="L120" s="16">
        <f t="shared" si="76"/>
        <v>105</v>
      </c>
      <c r="M120">
        <f t="shared" si="77"/>
        <v>1</v>
      </c>
      <c r="N120" s="16">
        <f t="shared" si="78"/>
        <v>0.5</v>
      </c>
      <c r="O120" s="16">
        <f t="shared" si="79"/>
        <v>105</v>
      </c>
      <c r="P120">
        <f t="shared" si="80"/>
        <v>1</v>
      </c>
      <c r="Q120" s="16">
        <f t="shared" si="81"/>
        <v>1</v>
      </c>
      <c r="T120" s="17">
        <f t="shared" si="82"/>
        <v>1.8325957145940461</v>
      </c>
      <c r="U120" s="16">
        <f t="shared" si="83"/>
        <v>-3.7320508075688763</v>
      </c>
      <c r="V120">
        <f>MATCH(O120,N$3:N$7,1)</f>
        <v>2</v>
      </c>
      <c r="W120">
        <f t="shared" si="92"/>
        <v>3</v>
      </c>
      <c r="X120">
        <f>INDEX(J$3:J$7,V120)</f>
        <v>-0.12105922992920035</v>
      </c>
      <c r="Y120">
        <f>INDEX(H$3:H$7,V120)</f>
        <v>0.17025610154812656</v>
      </c>
      <c r="Z120">
        <f>INDEX(I$3:I$7,V120)</f>
        <v>7.6298248367224986E-2</v>
      </c>
      <c r="AA120">
        <f>INDEX(H$3:H$7,W120)</f>
        <v>-0.16718313212421182</v>
      </c>
      <c r="AB120">
        <f>INDEX(I$3:I$7,W120)</f>
        <v>0.11714838214349776</v>
      </c>
      <c r="AC120">
        <f t="shared" si="84"/>
        <v>-2.683731568677147E-2</v>
      </c>
      <c r="AD120">
        <f t="shared" si="85"/>
        <v>0.10015822568179633</v>
      </c>
      <c r="AE120">
        <f t="shared" si="86"/>
        <v>0.41591434081349149</v>
      </c>
      <c r="AF120">
        <f t="shared" si="87"/>
        <v>0.58408565918650845</v>
      </c>
      <c r="AG120">
        <f t="shared" si="88"/>
        <v>0</v>
      </c>
      <c r="AH120">
        <f t="shared" si="89"/>
        <v>0.14034581643744035</v>
      </c>
      <c r="AI120">
        <f t="shared" si="90"/>
        <v>0.33743923367233841</v>
      </c>
      <c r="AJ120">
        <f t="shared" si="91"/>
        <v>0.41591434081349149</v>
      </c>
    </row>
    <row r="121" spans="3:36" x14ac:dyDescent="0.45">
      <c r="C121">
        <v>106</v>
      </c>
      <c r="D121">
        <v>1</v>
      </c>
      <c r="E121">
        <v>0.5</v>
      </c>
      <c r="L121" s="16">
        <f t="shared" si="76"/>
        <v>106</v>
      </c>
      <c r="M121">
        <f t="shared" si="77"/>
        <v>1</v>
      </c>
      <c r="N121" s="16">
        <f t="shared" si="78"/>
        <v>0.5</v>
      </c>
      <c r="O121" s="16">
        <f t="shared" si="79"/>
        <v>106</v>
      </c>
      <c r="P121">
        <f t="shared" si="80"/>
        <v>1</v>
      </c>
      <c r="Q121" s="16">
        <f t="shared" si="81"/>
        <v>1</v>
      </c>
      <c r="T121" s="17">
        <f t="shared" si="82"/>
        <v>1.8500490071139892</v>
      </c>
      <c r="U121" s="16">
        <f t="shared" si="83"/>
        <v>-3.48741444384091</v>
      </c>
      <c r="V121">
        <f>MATCH(O121,N$3:N$7,1)</f>
        <v>2</v>
      </c>
      <c r="W121">
        <f t="shared" si="92"/>
        <v>3</v>
      </c>
      <c r="X121">
        <f>INDEX(J$3:J$7,V121)</f>
        <v>-0.12105922992920035</v>
      </c>
      <c r="Y121">
        <f>INDEX(H$3:H$7,V121)</f>
        <v>0.17025610154812656</v>
      </c>
      <c r="Z121">
        <f>INDEX(I$3:I$7,V121)</f>
        <v>7.6298248367224986E-2</v>
      </c>
      <c r="AA121">
        <f>INDEX(H$3:H$7,W121)</f>
        <v>-0.16718313212421182</v>
      </c>
      <c r="AB121">
        <f>INDEX(I$3:I$7,W121)</f>
        <v>0.11714838214349776</v>
      </c>
      <c r="AC121">
        <f t="shared" si="84"/>
        <v>-2.8787609967867937E-2</v>
      </c>
      <c r="AD121">
        <f t="shared" si="85"/>
        <v>0.10039432680560119</v>
      </c>
      <c r="AE121">
        <f t="shared" si="86"/>
        <v>0.41013465046785058</v>
      </c>
      <c r="AF121">
        <f t="shared" si="87"/>
        <v>0.58986534953214931</v>
      </c>
      <c r="AG121">
        <f t="shared" si="88"/>
        <v>0</v>
      </c>
      <c r="AH121">
        <f t="shared" si="89"/>
        <v>0.13839552215634388</v>
      </c>
      <c r="AI121">
        <f t="shared" si="90"/>
        <v>0.33743923367233841</v>
      </c>
      <c r="AJ121">
        <f t="shared" si="91"/>
        <v>0.41013465046785058</v>
      </c>
    </row>
    <row r="122" spans="3:36" x14ac:dyDescent="0.45">
      <c r="C122">
        <v>107</v>
      </c>
      <c r="D122">
        <v>1</v>
      </c>
      <c r="E122">
        <v>0.5</v>
      </c>
      <c r="L122" s="16">
        <f t="shared" si="76"/>
        <v>107</v>
      </c>
      <c r="M122">
        <f t="shared" si="77"/>
        <v>1</v>
      </c>
      <c r="N122" s="16">
        <f t="shared" si="78"/>
        <v>0.5</v>
      </c>
      <c r="O122" s="16">
        <f t="shared" si="79"/>
        <v>107</v>
      </c>
      <c r="P122">
        <f t="shared" si="80"/>
        <v>1</v>
      </c>
      <c r="Q122" s="16">
        <f t="shared" si="81"/>
        <v>1</v>
      </c>
      <c r="T122" s="17">
        <f t="shared" si="82"/>
        <v>1.8675022996339325</v>
      </c>
      <c r="U122" s="16">
        <f t="shared" si="83"/>
        <v>-3.2708526184841422</v>
      </c>
      <c r="V122">
        <f>MATCH(O122,N$3:N$7,1)</f>
        <v>2</v>
      </c>
      <c r="W122">
        <f t="shared" si="92"/>
        <v>3</v>
      </c>
      <c r="X122">
        <f>INDEX(J$3:J$7,V122)</f>
        <v>-0.12105922992920035</v>
      </c>
      <c r="Y122">
        <f>INDEX(H$3:H$7,V122)</f>
        <v>0.17025610154812656</v>
      </c>
      <c r="Z122">
        <f>INDEX(I$3:I$7,V122)</f>
        <v>7.6298248367224986E-2</v>
      </c>
      <c r="AA122">
        <f>INDEX(H$3:H$7,W122)</f>
        <v>-0.16718313212421182</v>
      </c>
      <c r="AB122">
        <f>INDEX(I$3:I$7,W122)</f>
        <v>0.11714838214349776</v>
      </c>
      <c r="AC122">
        <f t="shared" si="84"/>
        <v>-3.0766881809936385E-2</v>
      </c>
      <c r="AD122">
        <f t="shared" si="85"/>
        <v>0.10063393593062255</v>
      </c>
      <c r="AE122">
        <f t="shared" si="86"/>
        <v>0.40426908522065597</v>
      </c>
      <c r="AF122">
        <f t="shared" si="87"/>
        <v>0.59573091477934392</v>
      </c>
      <c r="AG122">
        <f t="shared" si="88"/>
        <v>0</v>
      </c>
      <c r="AH122">
        <f t="shared" si="89"/>
        <v>0.13641625031427543</v>
      </c>
      <c r="AI122">
        <f t="shared" si="90"/>
        <v>0.33743923367233841</v>
      </c>
      <c r="AJ122">
        <f t="shared" si="91"/>
        <v>0.40426908522065597</v>
      </c>
    </row>
    <row r="123" spans="3:36" x14ac:dyDescent="0.45">
      <c r="C123">
        <v>108</v>
      </c>
      <c r="D123">
        <v>1</v>
      </c>
      <c r="E123">
        <v>0.5</v>
      </c>
      <c r="L123" s="16">
        <f t="shared" si="76"/>
        <v>108</v>
      </c>
      <c r="M123">
        <f t="shared" si="77"/>
        <v>1</v>
      </c>
      <c r="N123" s="16">
        <f t="shared" si="78"/>
        <v>0.5</v>
      </c>
      <c r="O123" s="16">
        <f t="shared" si="79"/>
        <v>108</v>
      </c>
      <c r="P123">
        <f t="shared" si="80"/>
        <v>1</v>
      </c>
      <c r="Q123" s="16">
        <f t="shared" si="81"/>
        <v>1</v>
      </c>
      <c r="T123" s="17">
        <f t="shared" si="82"/>
        <v>1.8849555921538759</v>
      </c>
      <c r="U123" s="16">
        <f t="shared" si="83"/>
        <v>-3.077683537175254</v>
      </c>
      <c r="V123">
        <f>MATCH(O123,N$3:N$7,1)</f>
        <v>2</v>
      </c>
      <c r="W123">
        <f t="shared" si="92"/>
        <v>3</v>
      </c>
      <c r="X123">
        <f>INDEX(J$3:J$7,V123)</f>
        <v>-0.12105922992920035</v>
      </c>
      <c r="Y123">
        <f>INDEX(H$3:H$7,V123)</f>
        <v>0.17025610154812656</v>
      </c>
      <c r="Z123">
        <f>INDEX(I$3:I$7,V123)</f>
        <v>7.6298248367224986E-2</v>
      </c>
      <c r="AA123">
        <f>INDEX(H$3:H$7,W123)</f>
        <v>-0.16718313212421182</v>
      </c>
      <c r="AB123">
        <f>INDEX(I$3:I$7,W123)</f>
        <v>0.11714838214349776</v>
      </c>
      <c r="AC123">
        <f t="shared" si="84"/>
        <v>-3.2777015555843503E-2</v>
      </c>
      <c r="AD123">
        <f t="shared" si="85"/>
        <v>0.10087728117395675</v>
      </c>
      <c r="AE123">
        <f t="shared" si="86"/>
        <v>0.39831206082835013</v>
      </c>
      <c r="AF123">
        <f t="shared" si="87"/>
        <v>0.60168793917164975</v>
      </c>
      <c r="AG123">
        <f t="shared" si="88"/>
        <v>0</v>
      </c>
      <c r="AH123">
        <f t="shared" si="89"/>
        <v>0.13440611656836832</v>
      </c>
      <c r="AI123">
        <f t="shared" si="90"/>
        <v>0.33743923367233841</v>
      </c>
      <c r="AJ123">
        <f t="shared" si="91"/>
        <v>0.39831206082835013</v>
      </c>
    </row>
    <row r="124" spans="3:36" x14ac:dyDescent="0.45">
      <c r="C124">
        <v>109</v>
      </c>
      <c r="D124">
        <v>1</v>
      </c>
      <c r="E124">
        <v>0.5</v>
      </c>
      <c r="L124" s="16">
        <f t="shared" si="76"/>
        <v>109</v>
      </c>
      <c r="M124">
        <f t="shared" si="77"/>
        <v>1</v>
      </c>
      <c r="N124" s="16">
        <f t="shared" si="78"/>
        <v>0.5</v>
      </c>
      <c r="O124" s="16">
        <f t="shared" si="79"/>
        <v>109</v>
      </c>
      <c r="P124">
        <f t="shared" si="80"/>
        <v>1</v>
      </c>
      <c r="Q124" s="16">
        <f t="shared" si="81"/>
        <v>1</v>
      </c>
      <c r="T124" s="17">
        <f t="shared" si="82"/>
        <v>1.9024088846738192</v>
      </c>
      <c r="U124" s="16">
        <f t="shared" si="83"/>
        <v>-2.9042108776758253</v>
      </c>
      <c r="V124">
        <f>MATCH(O124,N$3:N$7,1)</f>
        <v>2</v>
      </c>
      <c r="W124">
        <f t="shared" si="92"/>
        <v>3</v>
      </c>
      <c r="X124">
        <f>INDEX(J$3:J$7,V124)</f>
        <v>-0.12105922992920035</v>
      </c>
      <c r="Y124">
        <f>INDEX(H$3:H$7,V124)</f>
        <v>0.17025610154812656</v>
      </c>
      <c r="Z124">
        <f>INDEX(I$3:I$7,V124)</f>
        <v>7.6298248367224986E-2</v>
      </c>
      <c r="AA124">
        <f>INDEX(H$3:H$7,W124)</f>
        <v>-0.16718313212421182</v>
      </c>
      <c r="AB124">
        <f>INDEX(I$3:I$7,W124)</f>
        <v>0.11714838214349776</v>
      </c>
      <c r="AC124">
        <f t="shared" si="84"/>
        <v>-3.481999300679553E-2</v>
      </c>
      <c r="AD124">
        <f t="shared" si="85"/>
        <v>0.10112460245093173</v>
      </c>
      <c r="AE124">
        <f t="shared" si="86"/>
        <v>0.3922577042299239</v>
      </c>
      <c r="AF124">
        <f t="shared" si="87"/>
        <v>0.60774229577007599</v>
      </c>
      <c r="AG124">
        <f t="shared" si="88"/>
        <v>0</v>
      </c>
      <c r="AH124">
        <f t="shared" si="89"/>
        <v>0.13236313911741629</v>
      </c>
      <c r="AI124">
        <f t="shared" si="90"/>
        <v>0.33743923367233841</v>
      </c>
      <c r="AJ124">
        <f t="shared" si="91"/>
        <v>0.3922577042299239</v>
      </c>
    </row>
    <row r="125" spans="3:36" x14ac:dyDescent="0.45">
      <c r="C125">
        <v>110</v>
      </c>
      <c r="D125">
        <v>1</v>
      </c>
      <c r="E125">
        <v>0.5</v>
      </c>
      <c r="L125" s="16">
        <f t="shared" si="76"/>
        <v>110</v>
      </c>
      <c r="M125">
        <f t="shared" si="77"/>
        <v>1</v>
      </c>
      <c r="N125" s="16">
        <f t="shared" si="78"/>
        <v>0.5</v>
      </c>
      <c r="O125" s="16">
        <f t="shared" si="79"/>
        <v>110</v>
      </c>
      <c r="P125">
        <f t="shared" si="80"/>
        <v>1</v>
      </c>
      <c r="Q125" s="16">
        <f t="shared" si="81"/>
        <v>1</v>
      </c>
      <c r="T125" s="17">
        <f t="shared" si="82"/>
        <v>1.9198621771937625</v>
      </c>
      <c r="U125" s="16">
        <f t="shared" si="83"/>
        <v>-2.7474774194546225</v>
      </c>
      <c r="V125">
        <f>MATCH(O125,N$3:N$7,1)</f>
        <v>2</v>
      </c>
      <c r="W125">
        <f t="shared" si="92"/>
        <v>3</v>
      </c>
      <c r="X125">
        <f>INDEX(J$3:J$7,V125)</f>
        <v>-0.12105922992920035</v>
      </c>
      <c r="Y125">
        <f>INDEX(H$3:H$7,V125)</f>
        <v>0.17025610154812656</v>
      </c>
      <c r="Z125">
        <f>INDEX(I$3:I$7,V125)</f>
        <v>7.6298248367224986E-2</v>
      </c>
      <c r="AA125">
        <f>INDEX(H$3:H$7,W125)</f>
        <v>-0.16718313212421182</v>
      </c>
      <c r="AB125">
        <f>INDEX(I$3:I$7,W125)</f>
        <v>0.11714838214349776</v>
      </c>
      <c r="AC125">
        <f t="shared" si="84"/>
        <v>-3.6897901978397374E-2</v>
      </c>
      <c r="AD125">
        <f t="shared" si="85"/>
        <v>0.10137615251089685</v>
      </c>
      <c r="AE125">
        <f t="shared" si="86"/>
        <v>0.38609982819106486</v>
      </c>
      <c r="AF125">
        <f t="shared" si="87"/>
        <v>0.61390017180893508</v>
      </c>
      <c r="AG125">
        <f t="shared" si="88"/>
        <v>0</v>
      </c>
      <c r="AH125">
        <f t="shared" si="89"/>
        <v>0.13028523014581445</v>
      </c>
      <c r="AI125">
        <f t="shared" si="90"/>
        <v>0.33743923367233841</v>
      </c>
      <c r="AJ125">
        <f t="shared" si="91"/>
        <v>0.38609982819106486</v>
      </c>
    </row>
    <row r="126" spans="3:36" x14ac:dyDescent="0.45">
      <c r="C126">
        <v>111</v>
      </c>
      <c r="D126">
        <v>1</v>
      </c>
      <c r="E126">
        <v>0.5</v>
      </c>
      <c r="L126" s="16">
        <f t="shared" si="76"/>
        <v>111</v>
      </c>
      <c r="M126">
        <f t="shared" si="77"/>
        <v>1</v>
      </c>
      <c r="N126" s="16">
        <f t="shared" si="78"/>
        <v>0.5</v>
      </c>
      <c r="O126" s="16">
        <f t="shared" si="79"/>
        <v>111</v>
      </c>
      <c r="P126">
        <f t="shared" si="80"/>
        <v>1</v>
      </c>
      <c r="Q126" s="16">
        <f t="shared" si="81"/>
        <v>1</v>
      </c>
      <c r="T126" s="17">
        <f t="shared" si="82"/>
        <v>1.9373154697137058</v>
      </c>
      <c r="U126" s="16">
        <f t="shared" si="83"/>
        <v>-2.6050890646938014</v>
      </c>
      <c r="V126">
        <f>MATCH(O126,N$3:N$7,1)</f>
        <v>2</v>
      </c>
      <c r="W126">
        <f t="shared" si="92"/>
        <v>3</v>
      </c>
      <c r="X126">
        <f>INDEX(J$3:J$7,V126)</f>
        <v>-0.12105922992920035</v>
      </c>
      <c r="Y126">
        <f>INDEX(H$3:H$7,V126)</f>
        <v>0.17025610154812656</v>
      </c>
      <c r="Z126">
        <f>INDEX(I$3:I$7,V126)</f>
        <v>7.6298248367224986E-2</v>
      </c>
      <c r="AA126">
        <f>INDEX(H$3:H$7,W126)</f>
        <v>-0.16718313212421182</v>
      </c>
      <c r="AB126">
        <f>INDEX(I$3:I$7,W126)</f>
        <v>0.11714838214349776</v>
      </c>
      <c r="AC126">
        <f t="shared" si="84"/>
        <v>-3.9012945639830668E-2</v>
      </c>
      <c r="AD126">
        <f t="shared" si="85"/>
        <v>0.10163219806781658</v>
      </c>
      <c r="AE126">
        <f t="shared" si="86"/>
        <v>0.37983190362753577</v>
      </c>
      <c r="AF126">
        <f t="shared" si="87"/>
        <v>0.62016809637246428</v>
      </c>
      <c r="AG126">
        <f t="shared" si="88"/>
        <v>0</v>
      </c>
      <c r="AH126">
        <f t="shared" si="89"/>
        <v>0.12817018648438117</v>
      </c>
      <c r="AI126">
        <f t="shared" si="90"/>
        <v>0.33743923367233841</v>
      </c>
      <c r="AJ126">
        <f t="shared" si="91"/>
        <v>0.37983190362753577</v>
      </c>
    </row>
    <row r="127" spans="3:36" x14ac:dyDescent="0.45">
      <c r="C127">
        <v>112</v>
      </c>
      <c r="D127">
        <v>1</v>
      </c>
      <c r="E127">
        <v>0.5</v>
      </c>
      <c r="L127" s="16">
        <f t="shared" si="76"/>
        <v>112</v>
      </c>
      <c r="M127">
        <f t="shared" si="77"/>
        <v>1</v>
      </c>
      <c r="N127" s="16">
        <f t="shared" si="78"/>
        <v>0.5</v>
      </c>
      <c r="O127" s="16">
        <f t="shared" si="79"/>
        <v>112</v>
      </c>
      <c r="P127">
        <f t="shared" si="80"/>
        <v>1</v>
      </c>
      <c r="Q127" s="16">
        <f t="shared" si="81"/>
        <v>1</v>
      </c>
      <c r="T127" s="17">
        <f t="shared" si="82"/>
        <v>1.9547687622336491</v>
      </c>
      <c r="U127" s="16">
        <f t="shared" si="83"/>
        <v>-2.4750868534162955</v>
      </c>
      <c r="V127">
        <f>MATCH(O127,N$3:N$7,1)</f>
        <v>2</v>
      </c>
      <c r="W127">
        <f t="shared" si="92"/>
        <v>3</v>
      </c>
      <c r="X127">
        <f>INDEX(J$3:J$7,V127)</f>
        <v>-0.12105922992920035</v>
      </c>
      <c r="Y127">
        <f>INDEX(H$3:H$7,V127)</f>
        <v>0.17025610154812656</v>
      </c>
      <c r="Z127">
        <f>INDEX(I$3:I$7,V127)</f>
        <v>7.6298248367224986E-2</v>
      </c>
      <c r="AA127">
        <f>INDEX(H$3:H$7,W127)</f>
        <v>-0.16718313212421182</v>
      </c>
      <c r="AB127">
        <f>INDEX(I$3:I$7,W127)</f>
        <v>0.11714838214349776</v>
      </c>
      <c r="AC127">
        <f t="shared" si="84"/>
        <v>-4.1167452728457836E-2</v>
      </c>
      <c r="AD127">
        <f t="shared" si="85"/>
        <v>0.10189302103684281</v>
      </c>
      <c r="AE127">
        <f t="shared" si="86"/>
        <v>0.37344702933423035</v>
      </c>
      <c r="AF127">
        <f t="shared" si="87"/>
        <v>0.62655297066576954</v>
      </c>
      <c r="AG127">
        <f t="shared" si="88"/>
        <v>0</v>
      </c>
      <c r="AH127">
        <f t="shared" si="89"/>
        <v>0.12601567939575398</v>
      </c>
      <c r="AI127">
        <f t="shared" si="90"/>
        <v>0.33743923367233841</v>
      </c>
      <c r="AJ127">
        <f t="shared" si="91"/>
        <v>0.37344702933423035</v>
      </c>
    </row>
    <row r="128" spans="3:36" x14ac:dyDescent="0.45">
      <c r="C128">
        <v>113</v>
      </c>
      <c r="D128">
        <v>1</v>
      </c>
      <c r="E128">
        <v>0.5</v>
      </c>
      <c r="L128" s="16">
        <f t="shared" si="76"/>
        <v>113</v>
      </c>
      <c r="M128">
        <f t="shared" si="77"/>
        <v>1</v>
      </c>
      <c r="N128" s="16">
        <f t="shared" si="78"/>
        <v>0.5</v>
      </c>
      <c r="O128" s="16">
        <f t="shared" si="79"/>
        <v>113</v>
      </c>
      <c r="P128">
        <f t="shared" si="80"/>
        <v>1</v>
      </c>
      <c r="Q128" s="16">
        <f t="shared" si="81"/>
        <v>1</v>
      </c>
      <c r="T128" s="17">
        <f t="shared" si="82"/>
        <v>1.9722220547535925</v>
      </c>
      <c r="U128" s="16">
        <f t="shared" si="83"/>
        <v>-2.355852365823754</v>
      </c>
      <c r="V128">
        <f>MATCH(O128,N$3:N$7,1)</f>
        <v>2</v>
      </c>
      <c r="W128">
        <f t="shared" si="92"/>
        <v>3</v>
      </c>
      <c r="X128">
        <f>INDEX(J$3:J$7,V128)</f>
        <v>-0.12105922992920035</v>
      </c>
      <c r="Y128">
        <f>INDEX(H$3:H$7,V128)</f>
        <v>0.17025610154812656</v>
      </c>
      <c r="Z128">
        <f>INDEX(I$3:I$7,V128)</f>
        <v>7.6298248367224986E-2</v>
      </c>
      <c r="AA128">
        <f>INDEX(H$3:H$7,W128)</f>
        <v>-0.16718313212421182</v>
      </c>
      <c r="AB128">
        <f>INDEX(I$3:I$7,W128)</f>
        <v>0.11714838214349776</v>
      </c>
      <c r="AC128">
        <f t="shared" si="84"/>
        <v>-4.3363888744269656E-2</v>
      </c>
      <c r="AD128">
        <f t="shared" si="85"/>
        <v>0.10215891988950575</v>
      </c>
      <c r="AE128">
        <f t="shared" si="86"/>
        <v>0.36693789881046734</v>
      </c>
      <c r="AF128">
        <f t="shared" si="87"/>
        <v>0.63306210118953254</v>
      </c>
      <c r="AG128">
        <f t="shared" si="88"/>
        <v>0</v>
      </c>
      <c r="AH128">
        <f t="shared" si="89"/>
        <v>0.12381924337994216</v>
      </c>
      <c r="AI128">
        <f t="shared" si="90"/>
        <v>0.33743923367233841</v>
      </c>
      <c r="AJ128">
        <f t="shared" si="91"/>
        <v>0.36693789881046734</v>
      </c>
    </row>
    <row r="129" spans="3:36" x14ac:dyDescent="0.45">
      <c r="C129">
        <v>114</v>
      </c>
      <c r="D129">
        <v>1</v>
      </c>
      <c r="E129">
        <v>0.5</v>
      </c>
      <c r="L129" s="16">
        <f t="shared" ref="L129:L192" si="93">C129</f>
        <v>114</v>
      </c>
      <c r="M129">
        <f t="shared" ref="M129:M192" si="94">D129</f>
        <v>1</v>
      </c>
      <c r="N129" s="16">
        <f t="shared" ref="N129:N192" si="95">E129</f>
        <v>0.5</v>
      </c>
      <c r="O129" s="16">
        <f t="shared" ref="O129:O192" si="96">L129</f>
        <v>114</v>
      </c>
      <c r="P129">
        <f t="shared" ref="P129:P192" si="97">IF(Q129=0,0,2*(Q129-N129)/Q129)</f>
        <v>1</v>
      </c>
      <c r="Q129" s="16">
        <f t="shared" ref="Q129:Q192" si="98">((2*N129)+M129*(1-ABS(2*N129-1)))/2</f>
        <v>1</v>
      </c>
      <c r="T129" s="17">
        <f t="shared" ref="T129:T192" si="99">RADIANS(O129)</f>
        <v>1.9896753472735358</v>
      </c>
      <c r="U129" s="16">
        <f t="shared" ref="U129:U192" si="100">TAN(PI()*MOD(O129,360)/180)</f>
        <v>-2.2460367739042169</v>
      </c>
      <c r="V129">
        <f>MATCH(O129,N$3:N$7,1)</f>
        <v>2</v>
      </c>
      <c r="W129">
        <f t="shared" si="92"/>
        <v>3</v>
      </c>
      <c r="X129">
        <f>INDEX(J$3:J$7,V129)</f>
        <v>-0.12105922992920035</v>
      </c>
      <c r="Y129">
        <f>INDEX(H$3:H$7,V129)</f>
        <v>0.17025610154812656</v>
      </c>
      <c r="Z129">
        <f>INDEX(I$3:I$7,V129)</f>
        <v>7.6298248367224986E-2</v>
      </c>
      <c r="AA129">
        <f>INDEX(H$3:H$7,W129)</f>
        <v>-0.16718313212421182</v>
      </c>
      <c r="AB129">
        <f>INDEX(I$3:I$7,W129)</f>
        <v>0.11714838214349776</v>
      </c>
      <c r="AC129">
        <f t="shared" ref="AC129:AC192" si="101">(AB129-X129*AA129)/(U129-X129)</f>
        <v>-4.5604868242564496E-2</v>
      </c>
      <c r="AD129">
        <f t="shared" ref="AD129:AD192" si="102">U129/(X129-U129)*(X129*AA129-AB129)</f>
        <v>0.10243021114185644</v>
      </c>
      <c r="AE129">
        <f t="shared" ref="AE129:AE192" si="103">Q129*P129*ABS(AC129-AA129)/ABS(AA129-Y129)</f>
        <v>0.36029676383067755</v>
      </c>
      <c r="AF129">
        <f t="shared" ref="AF129:AF192" si="104">Q129*P129*ABS(AC129-Y129)/ABS(AA129-Y129)</f>
        <v>0.63970323616932234</v>
      </c>
      <c r="AG129">
        <f t="shared" ref="AG129:AG192" si="105">Q129*(1-P129)</f>
        <v>0</v>
      </c>
      <c r="AH129">
        <f t="shared" ref="AH129:AH192" si="106">ABS(AC129-AA129)</f>
        <v>0.12157826388164733</v>
      </c>
      <c r="AI129">
        <f t="shared" ref="AI129:AI192" si="107">ABS(AA129-Y129)</f>
        <v>0.33743923367233841</v>
      </c>
      <c r="AJ129">
        <f t="shared" ref="AJ129:AJ192" si="108">AH129/AI129</f>
        <v>0.36029676383067755</v>
      </c>
    </row>
    <row r="130" spans="3:36" x14ac:dyDescent="0.45">
      <c r="C130">
        <v>115</v>
      </c>
      <c r="D130">
        <v>1</v>
      </c>
      <c r="E130">
        <v>0.5</v>
      </c>
      <c r="L130" s="16">
        <f t="shared" si="93"/>
        <v>115</v>
      </c>
      <c r="M130">
        <f t="shared" si="94"/>
        <v>1</v>
      </c>
      <c r="N130" s="16">
        <f t="shared" si="95"/>
        <v>0.5</v>
      </c>
      <c r="O130" s="16">
        <f t="shared" si="96"/>
        <v>115</v>
      </c>
      <c r="P130">
        <f t="shared" si="97"/>
        <v>1</v>
      </c>
      <c r="Q130" s="16">
        <f t="shared" si="98"/>
        <v>1</v>
      </c>
      <c r="T130" s="17">
        <f t="shared" si="99"/>
        <v>2.0071286397934789</v>
      </c>
      <c r="U130" s="16">
        <f t="shared" si="100"/>
        <v>-2.1445069205095595</v>
      </c>
      <c r="V130">
        <f>MATCH(O130,N$3:N$7,1)</f>
        <v>2</v>
      </c>
      <c r="W130">
        <f t="shared" si="92"/>
        <v>3</v>
      </c>
      <c r="X130">
        <f>INDEX(J$3:J$7,V130)</f>
        <v>-0.12105922992920035</v>
      </c>
      <c r="Y130">
        <f>INDEX(H$3:H$7,V130)</f>
        <v>0.17025610154812656</v>
      </c>
      <c r="Z130">
        <f>INDEX(I$3:I$7,V130)</f>
        <v>7.6298248367224986E-2</v>
      </c>
      <c r="AA130">
        <f>INDEX(H$3:H$7,W130)</f>
        <v>-0.16718313212421182</v>
      </c>
      <c r="AB130">
        <f>INDEX(I$3:I$7,W130)</f>
        <v>0.11714838214349776</v>
      </c>
      <c r="AC130">
        <f t="shared" si="101"/>
        <v>-4.7893168359392425E-2</v>
      </c>
      <c r="AD130">
        <f t="shared" si="102"/>
        <v>0.10270723099184652</v>
      </c>
      <c r="AE130">
        <f t="shared" si="103"/>
        <v>0.35351539436179735</v>
      </c>
      <c r="AF130">
        <f t="shared" si="104"/>
        <v>0.64648460563820254</v>
      </c>
      <c r="AG130">
        <f t="shared" si="105"/>
        <v>0</v>
      </c>
      <c r="AH130">
        <f t="shared" si="106"/>
        <v>0.1192899637648194</v>
      </c>
      <c r="AI130">
        <f t="shared" si="107"/>
        <v>0.33743923367233841</v>
      </c>
      <c r="AJ130">
        <f t="shared" si="108"/>
        <v>0.35351539436179735</v>
      </c>
    </row>
    <row r="131" spans="3:36" x14ac:dyDescent="0.45">
      <c r="C131">
        <v>116</v>
      </c>
      <c r="D131">
        <v>1</v>
      </c>
      <c r="E131">
        <v>0.5</v>
      </c>
      <c r="L131" s="16">
        <f t="shared" si="93"/>
        <v>116</v>
      </c>
      <c r="M131">
        <f t="shared" si="94"/>
        <v>1</v>
      </c>
      <c r="N131" s="16">
        <f t="shared" si="95"/>
        <v>0.5</v>
      </c>
      <c r="O131" s="16">
        <f t="shared" si="96"/>
        <v>116</v>
      </c>
      <c r="P131">
        <f t="shared" si="97"/>
        <v>1</v>
      </c>
      <c r="Q131" s="16">
        <f t="shared" si="98"/>
        <v>1</v>
      </c>
      <c r="T131" s="17">
        <f t="shared" si="99"/>
        <v>2.0245819323134224</v>
      </c>
      <c r="U131" s="16">
        <f t="shared" si="100"/>
        <v>-2.0503038415792956</v>
      </c>
      <c r="V131">
        <f>MATCH(O131,N$3:N$7,1)</f>
        <v>2</v>
      </c>
      <c r="W131">
        <f t="shared" si="92"/>
        <v>3</v>
      </c>
      <c r="X131">
        <f>INDEX(J$3:J$7,V131)</f>
        <v>-0.12105922992920035</v>
      </c>
      <c r="Y131">
        <f>INDEX(H$3:H$7,V131)</f>
        <v>0.17025610154812656</v>
      </c>
      <c r="Z131">
        <f>INDEX(I$3:I$7,V131)</f>
        <v>7.6298248367224986E-2</v>
      </c>
      <c r="AA131">
        <f>INDEX(H$3:H$7,W131)</f>
        <v>-0.16718313212421182</v>
      </c>
      <c r="AB131">
        <f>INDEX(I$3:I$7,W131)</f>
        <v>0.11714838214349776</v>
      </c>
      <c r="AC131">
        <f t="shared" si="101"/>
        <v>-5.023174372300139E-2</v>
      </c>
      <c r="AD131">
        <f t="shared" si="102"/>
        <v>0.10299033712449643</v>
      </c>
      <c r="AE131">
        <f t="shared" si="103"/>
        <v>0.34658503437324967</v>
      </c>
      <c r="AF131">
        <f t="shared" si="104"/>
        <v>0.65341496562675028</v>
      </c>
      <c r="AG131">
        <f t="shared" si="105"/>
        <v>0</v>
      </c>
      <c r="AH131">
        <f t="shared" si="106"/>
        <v>0.11695138840121043</v>
      </c>
      <c r="AI131">
        <f t="shared" si="107"/>
        <v>0.33743923367233841</v>
      </c>
      <c r="AJ131">
        <f t="shared" si="108"/>
        <v>0.34658503437324967</v>
      </c>
    </row>
    <row r="132" spans="3:36" x14ac:dyDescent="0.45">
      <c r="C132">
        <v>117</v>
      </c>
      <c r="D132">
        <v>1</v>
      </c>
      <c r="E132">
        <v>0.5</v>
      </c>
      <c r="L132" s="16">
        <f t="shared" si="93"/>
        <v>117</v>
      </c>
      <c r="M132">
        <f t="shared" si="94"/>
        <v>1</v>
      </c>
      <c r="N132" s="16">
        <f t="shared" si="95"/>
        <v>0.5</v>
      </c>
      <c r="O132" s="16">
        <f t="shared" si="96"/>
        <v>117</v>
      </c>
      <c r="P132">
        <f t="shared" si="97"/>
        <v>1</v>
      </c>
      <c r="Q132" s="16">
        <f t="shared" si="98"/>
        <v>1</v>
      </c>
      <c r="T132" s="17">
        <f t="shared" si="99"/>
        <v>2.0420352248333655</v>
      </c>
      <c r="U132" s="16">
        <f t="shared" si="100"/>
        <v>-1.962610505505151</v>
      </c>
      <c r="V132">
        <f>MATCH(O132,N$3:N$7,1)</f>
        <v>2</v>
      </c>
      <c r="W132">
        <f t="shared" si="92"/>
        <v>3</v>
      </c>
      <c r="X132">
        <f>INDEX(J$3:J$7,V132)</f>
        <v>-0.12105922992920035</v>
      </c>
      <c r="Y132">
        <f>INDEX(H$3:H$7,V132)</f>
        <v>0.17025610154812656</v>
      </c>
      <c r="Z132">
        <f>INDEX(I$3:I$7,V132)</f>
        <v>7.6298248367224986E-2</v>
      </c>
      <c r="AA132">
        <f>INDEX(H$3:H$7,W132)</f>
        <v>-0.16718313212421182</v>
      </c>
      <c r="AB132">
        <f>INDEX(I$3:I$7,W132)</f>
        <v>0.11714838214349776</v>
      </c>
      <c r="AC132">
        <f t="shared" si="101"/>
        <v>-5.2623742926234979E-2</v>
      </c>
      <c r="AD132">
        <f t="shared" si="102"/>
        <v>0.10327991070603114</v>
      </c>
      <c r="AE132">
        <f t="shared" si="103"/>
        <v>0.33949635302105019</v>
      </c>
      <c r="AF132">
        <f t="shared" si="104"/>
        <v>0.6605036469789497</v>
      </c>
      <c r="AG132">
        <f t="shared" si="105"/>
        <v>0</v>
      </c>
      <c r="AH132">
        <f t="shared" si="106"/>
        <v>0.11455938919797684</v>
      </c>
      <c r="AI132">
        <f t="shared" si="107"/>
        <v>0.33743923367233841</v>
      </c>
      <c r="AJ132">
        <f t="shared" si="108"/>
        <v>0.33949635302105019</v>
      </c>
    </row>
    <row r="133" spans="3:36" x14ac:dyDescent="0.45">
      <c r="C133">
        <v>118</v>
      </c>
      <c r="D133">
        <v>1</v>
      </c>
      <c r="E133">
        <v>0.5</v>
      </c>
      <c r="L133" s="16">
        <f t="shared" si="93"/>
        <v>118</v>
      </c>
      <c r="M133">
        <f t="shared" si="94"/>
        <v>1</v>
      </c>
      <c r="N133" s="16">
        <f t="shared" si="95"/>
        <v>0.5</v>
      </c>
      <c r="O133" s="16">
        <f t="shared" si="96"/>
        <v>118</v>
      </c>
      <c r="P133">
        <f t="shared" si="97"/>
        <v>1</v>
      </c>
      <c r="Q133" s="16">
        <f t="shared" si="98"/>
        <v>1</v>
      </c>
      <c r="T133" s="17">
        <f t="shared" si="99"/>
        <v>2.0594885173533091</v>
      </c>
      <c r="U133" s="16">
        <f t="shared" si="100"/>
        <v>-1.8807264653463334</v>
      </c>
      <c r="V133">
        <f>MATCH(O133,N$3:N$7,1)</f>
        <v>2</v>
      </c>
      <c r="W133">
        <f t="shared" si="92"/>
        <v>3</v>
      </c>
      <c r="X133">
        <f>INDEX(J$3:J$7,V133)</f>
        <v>-0.12105922992920035</v>
      </c>
      <c r="Y133">
        <f>INDEX(H$3:H$7,V133)</f>
        <v>0.17025610154812656</v>
      </c>
      <c r="Z133">
        <f>INDEX(I$3:I$7,V133)</f>
        <v>7.6298248367224986E-2</v>
      </c>
      <c r="AA133">
        <f>INDEX(H$3:H$7,W133)</f>
        <v>-0.16718313212421182</v>
      </c>
      <c r="AB133">
        <f>INDEX(I$3:I$7,W133)</f>
        <v>0.11714838214349776</v>
      </c>
      <c r="AC133">
        <f t="shared" si="101"/>
        <v>-5.5072526760104365E-2</v>
      </c>
      <c r="AD133">
        <f t="shared" si="102"/>
        <v>0.10357635859122244</v>
      </c>
      <c r="AE133">
        <f t="shared" si="103"/>
        <v>0.33223939061268004</v>
      </c>
      <c r="AF133">
        <f t="shared" si="104"/>
        <v>0.66776060938731985</v>
      </c>
      <c r="AG133">
        <f t="shared" si="105"/>
        <v>0</v>
      </c>
      <c r="AH133">
        <f t="shared" si="106"/>
        <v>0.11211060536410745</v>
      </c>
      <c r="AI133">
        <f t="shared" si="107"/>
        <v>0.33743923367233841</v>
      </c>
      <c r="AJ133">
        <f t="shared" si="108"/>
        <v>0.33223939061268004</v>
      </c>
    </row>
    <row r="134" spans="3:36" x14ac:dyDescent="0.45">
      <c r="C134">
        <v>119</v>
      </c>
      <c r="D134">
        <v>1</v>
      </c>
      <c r="E134">
        <v>0.5</v>
      </c>
      <c r="L134" s="16">
        <f t="shared" si="93"/>
        <v>119</v>
      </c>
      <c r="M134">
        <f t="shared" si="94"/>
        <v>1</v>
      </c>
      <c r="N134" s="16">
        <f t="shared" si="95"/>
        <v>0.5</v>
      </c>
      <c r="O134" s="16">
        <f t="shared" si="96"/>
        <v>119</v>
      </c>
      <c r="P134">
        <f t="shared" si="97"/>
        <v>1</v>
      </c>
      <c r="Q134" s="16">
        <f t="shared" si="98"/>
        <v>1</v>
      </c>
      <c r="T134" s="17">
        <f t="shared" si="99"/>
        <v>2.0769418098732522</v>
      </c>
      <c r="U134" s="16">
        <f t="shared" si="100"/>
        <v>-1.804047755271424</v>
      </c>
      <c r="V134">
        <f>MATCH(O134,N$3:N$7,1)</f>
        <v>2</v>
      </c>
      <c r="W134">
        <f t="shared" si="92"/>
        <v>3</v>
      </c>
      <c r="X134">
        <f>INDEX(J$3:J$7,V134)</f>
        <v>-0.12105922992920035</v>
      </c>
      <c r="Y134">
        <f>INDEX(H$3:H$7,V134)</f>
        <v>0.17025610154812656</v>
      </c>
      <c r="Z134">
        <f>INDEX(I$3:I$7,V134)</f>
        <v>7.6298248367224986E-2</v>
      </c>
      <c r="AA134">
        <f>INDEX(H$3:H$7,W134)</f>
        <v>-0.16718313212421182</v>
      </c>
      <c r="AB134">
        <f>INDEX(I$3:I$7,W134)</f>
        <v>0.11714838214349776</v>
      </c>
      <c r="AC134">
        <f t="shared" si="101"/>
        <v>-5.7581688438240013E-2</v>
      </c>
      <c r="AD134">
        <f t="shared" si="102"/>
        <v>0.1038801157717454</v>
      </c>
      <c r="AE134">
        <f t="shared" si="103"/>
        <v>0.32480349867199326</v>
      </c>
      <c r="AF134">
        <f t="shared" si="104"/>
        <v>0.67519650132800668</v>
      </c>
      <c r="AG134">
        <f t="shared" si="105"/>
        <v>0</v>
      </c>
      <c r="AH134">
        <f t="shared" si="106"/>
        <v>0.1096014436859718</v>
      </c>
      <c r="AI134">
        <f t="shared" si="107"/>
        <v>0.33743923367233841</v>
      </c>
      <c r="AJ134">
        <f t="shared" si="108"/>
        <v>0.32480349867199326</v>
      </c>
    </row>
    <row r="135" spans="3:36" x14ac:dyDescent="0.45">
      <c r="C135">
        <v>120</v>
      </c>
      <c r="D135">
        <v>1</v>
      </c>
      <c r="E135">
        <v>0.5</v>
      </c>
      <c r="L135" s="16">
        <f t="shared" si="93"/>
        <v>120</v>
      </c>
      <c r="M135">
        <f t="shared" si="94"/>
        <v>1</v>
      </c>
      <c r="N135" s="16">
        <f t="shared" si="95"/>
        <v>0.5</v>
      </c>
      <c r="O135" s="16">
        <f t="shared" si="96"/>
        <v>120</v>
      </c>
      <c r="P135">
        <f t="shared" si="97"/>
        <v>1</v>
      </c>
      <c r="Q135" s="16">
        <f t="shared" si="98"/>
        <v>1</v>
      </c>
      <c r="T135" s="17">
        <f t="shared" si="99"/>
        <v>2.0943951023931953</v>
      </c>
      <c r="U135" s="16">
        <f t="shared" si="100"/>
        <v>-1.7320508075688783</v>
      </c>
      <c r="V135">
        <f>MATCH(O135,N$3:N$7,1)</f>
        <v>2</v>
      </c>
      <c r="W135">
        <f t="shared" si="92"/>
        <v>3</v>
      </c>
      <c r="X135">
        <f>INDEX(J$3:J$7,V135)</f>
        <v>-0.12105922992920035</v>
      </c>
      <c r="Y135">
        <f>INDEX(H$3:H$7,V135)</f>
        <v>0.17025610154812656</v>
      </c>
      <c r="Z135">
        <f>INDEX(I$3:I$7,V135)</f>
        <v>7.6298248367224986E-2</v>
      </c>
      <c r="AA135">
        <f>INDEX(H$3:H$7,W135)</f>
        <v>-0.16718313212421182</v>
      </c>
      <c r="AB135">
        <f>INDEX(I$3:I$7,W135)</f>
        <v>0.11714838214349776</v>
      </c>
      <c r="AC135">
        <f t="shared" si="101"/>
        <v>-6.0155076076421385E-2</v>
      </c>
      <c r="AD135">
        <f t="shared" si="102"/>
        <v>0.10419164809753297</v>
      </c>
      <c r="AE135">
        <f t="shared" si="103"/>
        <v>0.31717727332120854</v>
      </c>
      <c r="AF135">
        <f t="shared" si="104"/>
        <v>0.68282272667879129</v>
      </c>
      <c r="AG135">
        <f t="shared" si="105"/>
        <v>0</v>
      </c>
      <c r="AH135">
        <f t="shared" si="106"/>
        <v>0.10702805604779043</v>
      </c>
      <c r="AI135">
        <f t="shared" si="107"/>
        <v>0.33743923367233841</v>
      </c>
      <c r="AJ135">
        <f t="shared" si="108"/>
        <v>0.31717727332120854</v>
      </c>
    </row>
    <row r="136" spans="3:36" x14ac:dyDescent="0.45">
      <c r="C136">
        <v>121</v>
      </c>
      <c r="D136">
        <v>1</v>
      </c>
      <c r="E136">
        <v>0.5</v>
      </c>
      <c r="L136" s="16">
        <f t="shared" si="93"/>
        <v>121</v>
      </c>
      <c r="M136">
        <f t="shared" si="94"/>
        <v>1</v>
      </c>
      <c r="N136" s="16">
        <f t="shared" si="95"/>
        <v>0.5</v>
      </c>
      <c r="O136" s="16">
        <f t="shared" si="96"/>
        <v>121</v>
      </c>
      <c r="P136">
        <f t="shared" si="97"/>
        <v>1</v>
      </c>
      <c r="Q136" s="16">
        <f t="shared" si="98"/>
        <v>1</v>
      </c>
      <c r="T136" s="17">
        <f t="shared" si="99"/>
        <v>2.1118483949131388</v>
      </c>
      <c r="U136" s="16">
        <f t="shared" si="100"/>
        <v>-1.6642794823505178</v>
      </c>
      <c r="V136">
        <f>MATCH(O136,N$3:N$7,1)</f>
        <v>2</v>
      </c>
      <c r="W136">
        <f t="shared" si="92"/>
        <v>3</v>
      </c>
      <c r="X136">
        <f>INDEX(J$3:J$7,V136)</f>
        <v>-0.12105922992920035</v>
      </c>
      <c r="Y136">
        <f>INDEX(H$3:H$7,V136)</f>
        <v>0.17025610154812656</v>
      </c>
      <c r="Z136">
        <f>INDEX(I$3:I$7,V136)</f>
        <v>7.6298248367224986E-2</v>
      </c>
      <c r="AA136">
        <f>INDEX(H$3:H$7,W136)</f>
        <v>-0.16718313212421182</v>
      </c>
      <c r="AB136">
        <f>INDEX(I$3:I$7,W136)</f>
        <v>0.11714838214349776</v>
      </c>
      <c r="AC136">
        <f t="shared" si="101"/>
        <v>-6.2796817731842161E-2</v>
      </c>
      <c r="AD136">
        <f t="shared" si="102"/>
        <v>0.10451145530801011</v>
      </c>
      <c r="AE136">
        <f t="shared" si="103"/>
        <v>0.30934848107713303</v>
      </c>
      <c r="AF136">
        <f t="shared" si="104"/>
        <v>0.69065151892286691</v>
      </c>
      <c r="AG136">
        <f t="shared" si="105"/>
        <v>0</v>
      </c>
      <c r="AH136">
        <f t="shared" si="106"/>
        <v>0.10438631439236966</v>
      </c>
      <c r="AI136">
        <f t="shared" si="107"/>
        <v>0.33743923367233841</v>
      </c>
      <c r="AJ136">
        <f t="shared" si="108"/>
        <v>0.30934848107713303</v>
      </c>
    </row>
    <row r="137" spans="3:36" x14ac:dyDescent="0.45">
      <c r="C137">
        <v>122</v>
      </c>
      <c r="D137">
        <v>1</v>
      </c>
      <c r="E137">
        <v>0.5</v>
      </c>
      <c r="L137" s="16">
        <f t="shared" si="93"/>
        <v>122</v>
      </c>
      <c r="M137">
        <f t="shared" si="94"/>
        <v>1</v>
      </c>
      <c r="N137" s="16">
        <f t="shared" si="95"/>
        <v>0.5</v>
      </c>
      <c r="O137" s="16">
        <f t="shared" si="96"/>
        <v>122</v>
      </c>
      <c r="P137">
        <f t="shared" si="97"/>
        <v>1</v>
      </c>
      <c r="Q137" s="16">
        <f t="shared" si="98"/>
        <v>1</v>
      </c>
      <c r="T137" s="17">
        <f t="shared" si="99"/>
        <v>2.1293016874330819</v>
      </c>
      <c r="U137" s="16">
        <f t="shared" si="100"/>
        <v>-1.6003345290410511</v>
      </c>
      <c r="V137">
        <f>MATCH(O137,N$3:N$7,1)</f>
        <v>2</v>
      </c>
      <c r="W137">
        <f t="shared" si="92"/>
        <v>3</v>
      </c>
      <c r="X137">
        <f>INDEX(J$3:J$7,V137)</f>
        <v>-0.12105922992920035</v>
      </c>
      <c r="Y137">
        <f>INDEX(H$3:H$7,V137)</f>
        <v>0.17025610154812656</v>
      </c>
      <c r="Z137">
        <f>INDEX(I$3:I$7,V137)</f>
        <v>7.6298248367224986E-2</v>
      </c>
      <c r="AA137">
        <f>INDEX(H$3:H$7,W137)</f>
        <v>-0.16718313212421182</v>
      </c>
      <c r="AB137">
        <f>INDEX(I$3:I$7,W137)</f>
        <v>0.11714838214349776</v>
      </c>
      <c r="AC137">
        <f t="shared" si="101"/>
        <v>-6.5511349354358039E-2</v>
      </c>
      <c r="AD137">
        <f t="shared" si="102"/>
        <v>0.10484007441585033</v>
      </c>
      <c r="AE137">
        <f t="shared" si="103"/>
        <v>0.30130397601773695</v>
      </c>
      <c r="AF137">
        <f t="shared" si="104"/>
        <v>0.69869602398226294</v>
      </c>
      <c r="AG137">
        <f t="shared" si="105"/>
        <v>0</v>
      </c>
      <c r="AH137">
        <f t="shared" si="106"/>
        <v>0.10167178276985378</v>
      </c>
      <c r="AI137">
        <f t="shared" si="107"/>
        <v>0.33743923367233841</v>
      </c>
      <c r="AJ137">
        <f t="shared" si="108"/>
        <v>0.30130397601773695</v>
      </c>
    </row>
    <row r="138" spans="3:36" x14ac:dyDescent="0.45">
      <c r="C138">
        <v>123</v>
      </c>
      <c r="D138">
        <v>1</v>
      </c>
      <c r="E138">
        <v>0.5</v>
      </c>
      <c r="L138" s="16">
        <f t="shared" si="93"/>
        <v>123</v>
      </c>
      <c r="M138">
        <f t="shared" si="94"/>
        <v>1</v>
      </c>
      <c r="N138" s="16">
        <f t="shared" si="95"/>
        <v>0.5</v>
      </c>
      <c r="O138" s="16">
        <f t="shared" si="96"/>
        <v>123</v>
      </c>
      <c r="P138">
        <f t="shared" si="97"/>
        <v>1</v>
      </c>
      <c r="Q138" s="16">
        <f t="shared" si="98"/>
        <v>1</v>
      </c>
      <c r="T138" s="17">
        <f t="shared" si="99"/>
        <v>2.1467549799530254</v>
      </c>
      <c r="U138" s="16">
        <f t="shared" si="100"/>
        <v>-1.5398649638145827</v>
      </c>
      <c r="V138">
        <f>MATCH(O138,N$3:N$7,1)</f>
        <v>2</v>
      </c>
      <c r="W138">
        <f t="shared" si="92"/>
        <v>3</v>
      </c>
      <c r="X138">
        <f>INDEX(J$3:J$7,V138)</f>
        <v>-0.12105922992920035</v>
      </c>
      <c r="Y138">
        <f>INDEX(H$3:H$7,V138)</f>
        <v>0.17025610154812656</v>
      </c>
      <c r="Z138">
        <f>INDEX(I$3:I$7,V138)</f>
        <v>7.6298248367224986E-2</v>
      </c>
      <c r="AA138">
        <f>INDEX(H$3:H$7,W138)</f>
        <v>-0.16718313212421182</v>
      </c>
      <c r="AB138">
        <f>INDEX(I$3:I$7,W138)</f>
        <v>0.11714838214349776</v>
      </c>
      <c r="AC138">
        <f t="shared" si="101"/>
        <v>-6.8303446058118139E-2</v>
      </c>
      <c r="AD138">
        <f t="shared" si="102"/>
        <v>0.1051780834926954</v>
      </c>
      <c r="AE138">
        <f t="shared" si="103"/>
        <v>0.29302960710878162</v>
      </c>
      <c r="AF138">
        <f t="shared" si="104"/>
        <v>0.70697039289121832</v>
      </c>
      <c r="AG138">
        <f t="shared" si="105"/>
        <v>0</v>
      </c>
      <c r="AH138">
        <f t="shared" si="106"/>
        <v>9.887968606609368E-2</v>
      </c>
      <c r="AI138">
        <f t="shared" si="107"/>
        <v>0.33743923367233841</v>
      </c>
      <c r="AJ138">
        <f t="shared" si="108"/>
        <v>0.29302960710878162</v>
      </c>
    </row>
    <row r="139" spans="3:36" x14ac:dyDescent="0.45">
      <c r="C139">
        <v>124</v>
      </c>
      <c r="D139">
        <v>1</v>
      </c>
      <c r="E139">
        <v>0.5</v>
      </c>
      <c r="L139" s="16">
        <f t="shared" si="93"/>
        <v>124</v>
      </c>
      <c r="M139">
        <f t="shared" si="94"/>
        <v>1</v>
      </c>
      <c r="N139" s="16">
        <f t="shared" si="95"/>
        <v>0.5</v>
      </c>
      <c r="O139" s="16">
        <f t="shared" si="96"/>
        <v>124</v>
      </c>
      <c r="P139">
        <f t="shared" si="97"/>
        <v>1</v>
      </c>
      <c r="Q139" s="16">
        <f t="shared" si="98"/>
        <v>1</v>
      </c>
      <c r="T139" s="17">
        <f t="shared" si="99"/>
        <v>2.1642082724729685</v>
      </c>
      <c r="U139" s="16">
        <f t="shared" si="100"/>
        <v>-1.4825609685127408</v>
      </c>
      <c r="V139">
        <f>MATCH(O139,N$3:N$7,1)</f>
        <v>2</v>
      </c>
      <c r="W139">
        <f t="shared" si="92"/>
        <v>3</v>
      </c>
      <c r="X139">
        <f>INDEX(J$3:J$7,V139)</f>
        <v>-0.12105922992920035</v>
      </c>
      <c r="Y139">
        <f>INDEX(H$3:H$7,V139)</f>
        <v>0.17025610154812656</v>
      </c>
      <c r="Z139">
        <f>INDEX(I$3:I$7,V139)</f>
        <v>7.6298248367224986E-2</v>
      </c>
      <c r="AA139">
        <f>INDEX(H$3:H$7,W139)</f>
        <v>-0.16718313212421182</v>
      </c>
      <c r="AB139">
        <f>INDEX(I$3:I$7,W139)</f>
        <v>0.11714838214349776</v>
      </c>
      <c r="AC139">
        <f t="shared" si="101"/>
        <v>-7.1178257188426408E-2</v>
      </c>
      <c r="AD139">
        <f t="shared" si="102"/>
        <v>0.10552610591432239</v>
      </c>
      <c r="AE139">
        <f t="shared" si="103"/>
        <v>0.28451011428329775</v>
      </c>
      <c r="AF139">
        <f t="shared" si="104"/>
        <v>0.71548988571670213</v>
      </c>
      <c r="AG139">
        <f t="shared" si="105"/>
        <v>0</v>
      </c>
      <c r="AH139">
        <f t="shared" si="106"/>
        <v>9.6004874935785411E-2</v>
      </c>
      <c r="AI139">
        <f t="shared" si="107"/>
        <v>0.33743923367233841</v>
      </c>
      <c r="AJ139">
        <f t="shared" si="108"/>
        <v>0.28451011428329775</v>
      </c>
    </row>
    <row r="140" spans="3:36" x14ac:dyDescent="0.45">
      <c r="C140">
        <v>125</v>
      </c>
      <c r="D140">
        <v>1</v>
      </c>
      <c r="E140">
        <v>0.5</v>
      </c>
      <c r="L140" s="16">
        <f t="shared" si="93"/>
        <v>125</v>
      </c>
      <c r="M140">
        <f t="shared" si="94"/>
        <v>1</v>
      </c>
      <c r="N140" s="16">
        <f t="shared" si="95"/>
        <v>0.5</v>
      </c>
      <c r="O140" s="16">
        <f t="shared" si="96"/>
        <v>125</v>
      </c>
      <c r="P140">
        <f t="shared" si="97"/>
        <v>1</v>
      </c>
      <c r="Q140" s="16">
        <f t="shared" si="98"/>
        <v>1</v>
      </c>
      <c r="T140" s="17">
        <f t="shared" si="99"/>
        <v>2.1816615649929121</v>
      </c>
      <c r="U140" s="16">
        <f t="shared" si="100"/>
        <v>-1.4281480067421155</v>
      </c>
      <c r="V140">
        <f>MATCH(O140,N$3:N$7,1)</f>
        <v>2</v>
      </c>
      <c r="W140">
        <f t="shared" si="92"/>
        <v>3</v>
      </c>
      <c r="X140">
        <f>INDEX(J$3:J$7,V140)</f>
        <v>-0.12105922992920035</v>
      </c>
      <c r="Y140">
        <f>INDEX(H$3:H$7,V140)</f>
        <v>0.17025610154812656</v>
      </c>
      <c r="Z140">
        <f>INDEX(I$3:I$7,V140)</f>
        <v>7.6298248367224986E-2</v>
      </c>
      <c r="AA140">
        <f>INDEX(H$3:H$7,W140)</f>
        <v>-0.16718313212421182</v>
      </c>
      <c r="AB140">
        <f>INDEX(I$3:I$7,W140)</f>
        <v>0.11714838214349776</v>
      </c>
      <c r="AC140">
        <f t="shared" si="101"/>
        <v>-7.4141345737573916E-2</v>
      </c>
      <c r="AD140">
        <f t="shared" si="102"/>
        <v>0.10588481513229422</v>
      </c>
      <c r="AE140">
        <f t="shared" si="103"/>
        <v>0.27572901163290248</v>
      </c>
      <c r="AF140">
        <f t="shared" si="104"/>
        <v>0.72427098836709747</v>
      </c>
      <c r="AG140">
        <f t="shared" si="105"/>
        <v>0</v>
      </c>
      <c r="AH140">
        <f t="shared" si="106"/>
        <v>9.3041786386637904E-2</v>
      </c>
      <c r="AI140">
        <f t="shared" si="107"/>
        <v>0.33743923367233841</v>
      </c>
      <c r="AJ140">
        <f t="shared" si="108"/>
        <v>0.27572901163290248</v>
      </c>
    </row>
    <row r="141" spans="3:36" x14ac:dyDescent="0.45">
      <c r="C141">
        <v>126</v>
      </c>
      <c r="D141">
        <v>1</v>
      </c>
      <c r="E141">
        <v>0.5</v>
      </c>
      <c r="L141" s="16">
        <f t="shared" si="93"/>
        <v>126</v>
      </c>
      <c r="M141">
        <f t="shared" si="94"/>
        <v>1</v>
      </c>
      <c r="N141" s="16">
        <f t="shared" si="95"/>
        <v>0.5</v>
      </c>
      <c r="O141" s="16">
        <f t="shared" si="96"/>
        <v>126</v>
      </c>
      <c r="P141">
        <f t="shared" si="97"/>
        <v>1</v>
      </c>
      <c r="Q141" s="16">
        <f t="shared" si="98"/>
        <v>1</v>
      </c>
      <c r="T141" s="17">
        <f t="shared" si="99"/>
        <v>2.1991148575128552</v>
      </c>
      <c r="U141" s="16">
        <f t="shared" si="100"/>
        <v>-1.3763819204711738</v>
      </c>
      <c r="V141">
        <f>MATCH(O141,N$3:N$7,1)</f>
        <v>2</v>
      </c>
      <c r="W141">
        <f t="shared" si="92"/>
        <v>3</v>
      </c>
      <c r="X141">
        <f>INDEX(J$3:J$7,V141)</f>
        <v>-0.12105922992920035</v>
      </c>
      <c r="Y141">
        <f>INDEX(H$3:H$7,V141)</f>
        <v>0.17025610154812656</v>
      </c>
      <c r="Z141">
        <f>INDEX(I$3:I$7,V141)</f>
        <v>7.6298248367224986E-2</v>
      </c>
      <c r="AA141">
        <f>INDEX(H$3:H$7,W141)</f>
        <v>-0.16718313212421182</v>
      </c>
      <c r="AB141">
        <f>INDEX(I$3:I$7,W141)</f>
        <v>0.11714838214349776</v>
      </c>
      <c r="AC141">
        <f t="shared" si="101"/>
        <v>-7.7198732757351229E-2</v>
      </c>
      <c r="AD141">
        <f t="shared" si="102"/>
        <v>0.10625494005050401</v>
      </c>
      <c r="AE141">
        <f t="shared" si="103"/>
        <v>0.26666845579147325</v>
      </c>
      <c r="AF141">
        <f t="shared" si="104"/>
        <v>0.73333154420852664</v>
      </c>
      <c r="AG141">
        <f t="shared" si="105"/>
        <v>0</v>
      </c>
      <c r="AH141">
        <f t="shared" si="106"/>
        <v>8.998439936686059E-2</v>
      </c>
      <c r="AI141">
        <f t="shared" si="107"/>
        <v>0.33743923367233841</v>
      </c>
      <c r="AJ141">
        <f t="shared" si="108"/>
        <v>0.26666845579147325</v>
      </c>
    </row>
    <row r="142" spans="3:36" x14ac:dyDescent="0.45">
      <c r="C142">
        <v>127</v>
      </c>
      <c r="D142">
        <v>1</v>
      </c>
      <c r="E142">
        <v>0.5</v>
      </c>
      <c r="L142" s="16">
        <f t="shared" si="93"/>
        <v>127</v>
      </c>
      <c r="M142">
        <f t="shared" si="94"/>
        <v>1</v>
      </c>
      <c r="N142" s="16">
        <f t="shared" si="95"/>
        <v>0.5</v>
      </c>
      <c r="O142" s="16">
        <f t="shared" si="96"/>
        <v>127</v>
      </c>
      <c r="P142">
        <f t="shared" si="97"/>
        <v>1</v>
      </c>
      <c r="Q142" s="16">
        <f t="shared" si="98"/>
        <v>1</v>
      </c>
      <c r="T142" s="17">
        <f t="shared" si="99"/>
        <v>2.2165681500327987</v>
      </c>
      <c r="U142" s="16">
        <f t="shared" si="100"/>
        <v>-1.3270448216204096</v>
      </c>
      <c r="V142">
        <f>MATCH(O142,N$3:N$7,1)</f>
        <v>2</v>
      </c>
      <c r="W142">
        <f t="shared" si="92"/>
        <v>3</v>
      </c>
      <c r="X142">
        <f>INDEX(J$3:J$7,V142)</f>
        <v>-0.12105922992920035</v>
      </c>
      <c r="Y142">
        <f>INDEX(H$3:H$7,V142)</f>
        <v>0.17025610154812656</v>
      </c>
      <c r="Z142">
        <f>INDEX(I$3:I$7,V142)</f>
        <v>7.6298248367224986E-2</v>
      </c>
      <c r="AA142">
        <f>INDEX(H$3:H$7,W142)</f>
        <v>-0.16718313212421182</v>
      </c>
      <c r="AB142">
        <f>INDEX(I$3:I$7,W142)</f>
        <v>0.11714838214349776</v>
      </c>
      <c r="AC142">
        <f t="shared" si="101"/>
        <v>-8.0356947528277281E-2</v>
      </c>
      <c r="AD142">
        <f t="shared" si="102"/>
        <v>0.10663727109862334</v>
      </c>
      <c r="AE142">
        <f t="shared" si="103"/>
        <v>0.25730909725881146</v>
      </c>
      <c r="AF142">
        <f t="shared" si="104"/>
        <v>0.74269090274118843</v>
      </c>
      <c r="AG142">
        <f t="shared" si="105"/>
        <v>0</v>
      </c>
      <c r="AH142">
        <f t="shared" si="106"/>
        <v>8.6826184595934539E-2</v>
      </c>
      <c r="AI142">
        <f t="shared" si="107"/>
        <v>0.33743923367233841</v>
      </c>
      <c r="AJ142">
        <f t="shared" si="108"/>
        <v>0.25730909725881146</v>
      </c>
    </row>
    <row r="143" spans="3:36" x14ac:dyDescent="0.45">
      <c r="C143">
        <v>128</v>
      </c>
      <c r="D143">
        <v>1</v>
      </c>
      <c r="E143">
        <v>0.5</v>
      </c>
      <c r="L143" s="16">
        <f t="shared" si="93"/>
        <v>128</v>
      </c>
      <c r="M143">
        <f t="shared" si="94"/>
        <v>1</v>
      </c>
      <c r="N143" s="16">
        <f t="shared" si="95"/>
        <v>0.5</v>
      </c>
      <c r="O143" s="16">
        <f t="shared" si="96"/>
        <v>128</v>
      </c>
      <c r="P143">
        <f t="shared" si="97"/>
        <v>1</v>
      </c>
      <c r="Q143" s="16">
        <f t="shared" si="98"/>
        <v>1</v>
      </c>
      <c r="T143" s="17">
        <f t="shared" si="99"/>
        <v>2.2340214425527418</v>
      </c>
      <c r="U143" s="16">
        <f t="shared" si="100"/>
        <v>-1.2799416321930788</v>
      </c>
      <c r="V143">
        <f>MATCH(O143,N$3:N$7,1)</f>
        <v>2</v>
      </c>
      <c r="W143">
        <f t="shared" si="92"/>
        <v>3</v>
      </c>
      <c r="X143">
        <f>INDEX(J$3:J$7,V143)</f>
        <v>-0.12105922992920035</v>
      </c>
      <c r="Y143">
        <f>INDEX(H$3:H$7,V143)</f>
        <v>0.17025610154812656</v>
      </c>
      <c r="Z143">
        <f>INDEX(I$3:I$7,V143)</f>
        <v>7.6298248367224986E-2</v>
      </c>
      <c r="AA143">
        <f>INDEX(H$3:H$7,W143)</f>
        <v>-0.16718313212421182</v>
      </c>
      <c r="AB143">
        <f>INDEX(I$3:I$7,W143)</f>
        <v>0.11714838214349776</v>
      </c>
      <c r="AC143">
        <f t="shared" si="101"/>
        <v>-8.3623084380327492E-2</v>
      </c>
      <c r="AD143">
        <f t="shared" si="102"/>
        <v>0.10703266711077591</v>
      </c>
      <c r="AE143">
        <f t="shared" si="103"/>
        <v>0.24762991201261184</v>
      </c>
      <c r="AF143">
        <f t="shared" si="104"/>
        <v>0.75237008798738803</v>
      </c>
      <c r="AG143">
        <f t="shared" si="105"/>
        <v>0</v>
      </c>
      <c r="AH143">
        <f t="shared" si="106"/>
        <v>8.3560047743884328E-2</v>
      </c>
      <c r="AI143">
        <f t="shared" si="107"/>
        <v>0.33743923367233841</v>
      </c>
      <c r="AJ143">
        <f t="shared" si="108"/>
        <v>0.24762991201261184</v>
      </c>
    </row>
    <row r="144" spans="3:36" x14ac:dyDescent="0.45">
      <c r="C144">
        <v>129</v>
      </c>
      <c r="D144">
        <v>1</v>
      </c>
      <c r="E144">
        <v>0.5</v>
      </c>
      <c r="L144" s="16">
        <f t="shared" si="93"/>
        <v>129</v>
      </c>
      <c r="M144">
        <f t="shared" si="94"/>
        <v>1</v>
      </c>
      <c r="N144" s="16">
        <f t="shared" si="95"/>
        <v>0.5</v>
      </c>
      <c r="O144" s="16">
        <f t="shared" si="96"/>
        <v>129</v>
      </c>
      <c r="P144">
        <f t="shared" si="97"/>
        <v>1</v>
      </c>
      <c r="Q144" s="16">
        <f t="shared" si="98"/>
        <v>1</v>
      </c>
      <c r="T144" s="17">
        <f t="shared" si="99"/>
        <v>2.2514747350726849</v>
      </c>
      <c r="U144" s="16">
        <f t="shared" si="100"/>
        <v>-1.2348971565350519</v>
      </c>
      <c r="V144">
        <f>MATCH(O144,N$3:N$7,1)</f>
        <v>2</v>
      </c>
      <c r="W144">
        <f t="shared" si="92"/>
        <v>3</v>
      </c>
      <c r="X144">
        <f>INDEX(J$3:J$7,V144)</f>
        <v>-0.12105922992920035</v>
      </c>
      <c r="Y144">
        <f>INDEX(H$3:H$7,V144)</f>
        <v>0.17025610154812656</v>
      </c>
      <c r="Z144">
        <f>INDEX(I$3:I$7,V144)</f>
        <v>7.6298248367224986E-2</v>
      </c>
      <c r="AA144">
        <f>INDEX(H$3:H$7,W144)</f>
        <v>-0.16718313212421182</v>
      </c>
      <c r="AB144">
        <f>INDEX(I$3:I$7,W144)</f>
        <v>0.11714838214349776</v>
      </c>
      <c r="AC144">
        <f t="shared" si="101"/>
        <v>-8.700486722219665E-2</v>
      </c>
      <c r="AD144">
        <f t="shared" si="102"/>
        <v>0.10744206313740039</v>
      </c>
      <c r="AE144">
        <f t="shared" si="103"/>
        <v>0.2376080102762152</v>
      </c>
      <c r="AF144">
        <f t="shared" si="104"/>
        <v>0.76239198972378475</v>
      </c>
      <c r="AG144">
        <f t="shared" si="105"/>
        <v>0</v>
      </c>
      <c r="AH144">
        <f t="shared" si="106"/>
        <v>8.017826490201517E-2</v>
      </c>
      <c r="AI144">
        <f t="shared" si="107"/>
        <v>0.33743923367233841</v>
      </c>
      <c r="AJ144">
        <f t="shared" si="108"/>
        <v>0.2376080102762152</v>
      </c>
    </row>
    <row r="145" spans="3:36" x14ac:dyDescent="0.45">
      <c r="C145">
        <v>130</v>
      </c>
      <c r="D145">
        <v>1</v>
      </c>
      <c r="E145">
        <v>0.5</v>
      </c>
      <c r="L145" s="16">
        <f t="shared" si="93"/>
        <v>130</v>
      </c>
      <c r="M145">
        <f t="shared" si="94"/>
        <v>1</v>
      </c>
      <c r="N145" s="16">
        <f t="shared" si="95"/>
        <v>0.5</v>
      </c>
      <c r="O145" s="16">
        <f t="shared" si="96"/>
        <v>130</v>
      </c>
      <c r="P145">
        <f t="shared" si="97"/>
        <v>1</v>
      </c>
      <c r="Q145" s="16">
        <f t="shared" si="98"/>
        <v>1</v>
      </c>
      <c r="T145" s="17">
        <f t="shared" si="99"/>
        <v>2.2689280275926285</v>
      </c>
      <c r="U145" s="16">
        <f t="shared" si="100"/>
        <v>-1.19175359259421</v>
      </c>
      <c r="V145">
        <f>MATCH(O145,N$3:N$7,1)</f>
        <v>2</v>
      </c>
      <c r="W145">
        <f t="shared" si="92"/>
        <v>3</v>
      </c>
      <c r="X145">
        <f>INDEX(J$3:J$7,V145)</f>
        <v>-0.12105922992920035</v>
      </c>
      <c r="Y145">
        <f>INDEX(H$3:H$7,V145)</f>
        <v>0.17025610154812656</v>
      </c>
      <c r="Z145">
        <f>INDEX(I$3:I$7,V145)</f>
        <v>7.6298248367224986E-2</v>
      </c>
      <c r="AA145">
        <f>INDEX(H$3:H$7,W145)</f>
        <v>-0.16718313212421182</v>
      </c>
      <c r="AB145">
        <f>INDEX(I$3:I$7,W145)</f>
        <v>0.11714838214349776</v>
      </c>
      <c r="AC145">
        <f t="shared" si="101"/>
        <v>-9.0510723032273172E-2</v>
      </c>
      <c r="AD145">
        <f t="shared" si="102"/>
        <v>0.10786647934201105</v>
      </c>
      <c r="AE145">
        <f t="shared" si="103"/>
        <v>0.22721841872836102</v>
      </c>
      <c r="AF145">
        <f t="shared" si="104"/>
        <v>0.77278158127163887</v>
      </c>
      <c r="AG145">
        <f t="shared" si="105"/>
        <v>0</v>
      </c>
      <c r="AH145">
        <f t="shared" si="106"/>
        <v>7.6672409091938648E-2</v>
      </c>
      <c r="AI145">
        <f t="shared" si="107"/>
        <v>0.33743923367233841</v>
      </c>
      <c r="AJ145">
        <f t="shared" si="108"/>
        <v>0.22721841872836102</v>
      </c>
    </row>
    <row r="146" spans="3:36" x14ac:dyDescent="0.45">
      <c r="C146">
        <v>131</v>
      </c>
      <c r="D146">
        <v>1</v>
      </c>
      <c r="E146">
        <v>0.5</v>
      </c>
      <c r="L146" s="16">
        <f t="shared" si="93"/>
        <v>131</v>
      </c>
      <c r="M146">
        <f t="shared" si="94"/>
        <v>1</v>
      </c>
      <c r="N146" s="16">
        <f t="shared" si="95"/>
        <v>0.5</v>
      </c>
      <c r="O146" s="16">
        <f t="shared" si="96"/>
        <v>131</v>
      </c>
      <c r="P146">
        <f t="shared" si="97"/>
        <v>1</v>
      </c>
      <c r="Q146" s="16">
        <f t="shared" si="98"/>
        <v>1</v>
      </c>
      <c r="T146" s="17">
        <f t="shared" si="99"/>
        <v>2.2863813201125716</v>
      </c>
      <c r="U146" s="16">
        <f t="shared" si="100"/>
        <v>-1.150368407221009</v>
      </c>
      <c r="V146">
        <f>MATCH(O146,N$3:N$7,1)</f>
        <v>2</v>
      </c>
      <c r="W146">
        <f t="shared" si="92"/>
        <v>3</v>
      </c>
      <c r="X146">
        <f>INDEX(J$3:J$7,V146)</f>
        <v>-0.12105922992920035</v>
      </c>
      <c r="Y146">
        <f>INDEX(H$3:H$7,V146)</f>
        <v>0.17025610154812656</v>
      </c>
      <c r="Z146">
        <f>INDEX(I$3:I$7,V146)</f>
        <v>7.6298248367224986E-2</v>
      </c>
      <c r="AA146">
        <f>INDEX(H$3:H$7,W146)</f>
        <v>-0.16718313212421182</v>
      </c>
      <c r="AB146">
        <f>INDEX(I$3:I$7,W146)</f>
        <v>0.11714838214349776</v>
      </c>
      <c r="AC146">
        <f t="shared" si="101"/>
        <v>-9.4149865802581098E-2</v>
      </c>
      <c r="AD146">
        <f t="shared" si="102"/>
        <v>0.10830703116338695</v>
      </c>
      <c r="AE146">
        <f t="shared" si="103"/>
        <v>0.21643383173560599</v>
      </c>
      <c r="AF146">
        <f t="shared" si="104"/>
        <v>0.78356616826439385</v>
      </c>
      <c r="AG146">
        <f t="shared" si="105"/>
        <v>0</v>
      </c>
      <c r="AH146">
        <f t="shared" si="106"/>
        <v>7.3033266321630722E-2</v>
      </c>
      <c r="AI146">
        <f t="shared" si="107"/>
        <v>0.33743923367233841</v>
      </c>
      <c r="AJ146">
        <f t="shared" si="108"/>
        <v>0.21643383173560599</v>
      </c>
    </row>
    <row r="147" spans="3:36" x14ac:dyDescent="0.45">
      <c r="C147">
        <v>132</v>
      </c>
      <c r="D147">
        <v>1</v>
      </c>
      <c r="E147">
        <v>0.5</v>
      </c>
      <c r="L147" s="16">
        <f t="shared" si="93"/>
        <v>132</v>
      </c>
      <c r="M147">
        <f t="shared" si="94"/>
        <v>1</v>
      </c>
      <c r="N147" s="16">
        <f t="shared" si="95"/>
        <v>0.5</v>
      </c>
      <c r="O147" s="16">
        <f t="shared" si="96"/>
        <v>132</v>
      </c>
      <c r="P147">
        <f t="shared" si="97"/>
        <v>1</v>
      </c>
      <c r="Q147" s="16">
        <f t="shared" si="98"/>
        <v>1</v>
      </c>
      <c r="T147" s="17">
        <f t="shared" si="99"/>
        <v>2.3038346126325151</v>
      </c>
      <c r="U147" s="16">
        <f t="shared" si="100"/>
        <v>-1.1106125148291928</v>
      </c>
      <c r="V147">
        <f>MATCH(O147,N$3:N$7,1)</f>
        <v>2</v>
      </c>
      <c r="W147">
        <f t="shared" si="92"/>
        <v>3</v>
      </c>
      <c r="X147">
        <f>INDEX(J$3:J$7,V147)</f>
        <v>-0.12105922992920035</v>
      </c>
      <c r="Y147">
        <f>INDEX(H$3:H$7,V147)</f>
        <v>0.17025610154812656</v>
      </c>
      <c r="Z147">
        <f>INDEX(I$3:I$7,V147)</f>
        <v>7.6298248367224986E-2</v>
      </c>
      <c r="AA147">
        <f>INDEX(H$3:H$7,W147)</f>
        <v>-0.16718313212421182</v>
      </c>
      <c r="AB147">
        <f>INDEX(I$3:I$7,W147)</f>
        <v>0.11714838214349776</v>
      </c>
      <c r="AC147">
        <f t="shared" si="101"/>
        <v>-9.7932392717167235E-2</v>
      </c>
      <c r="AD147">
        <f t="shared" si="102"/>
        <v>0.10876494095885321</v>
      </c>
      <c r="AE147">
        <f t="shared" si="103"/>
        <v>0.205224326328007</v>
      </c>
      <c r="AF147">
        <f t="shared" si="104"/>
        <v>0.79477567367199287</v>
      </c>
      <c r="AG147">
        <f t="shared" si="105"/>
        <v>0</v>
      </c>
      <c r="AH147">
        <f t="shared" si="106"/>
        <v>6.9250739407044584E-2</v>
      </c>
      <c r="AI147">
        <f t="shared" si="107"/>
        <v>0.33743923367233841</v>
      </c>
      <c r="AJ147">
        <f t="shared" si="108"/>
        <v>0.205224326328007</v>
      </c>
    </row>
    <row r="148" spans="3:36" x14ac:dyDescent="0.45">
      <c r="C148">
        <v>133</v>
      </c>
      <c r="D148">
        <v>1</v>
      </c>
      <c r="E148">
        <v>0.5</v>
      </c>
      <c r="L148" s="16">
        <f t="shared" si="93"/>
        <v>133</v>
      </c>
      <c r="M148">
        <f t="shared" si="94"/>
        <v>1</v>
      </c>
      <c r="N148" s="16">
        <f t="shared" si="95"/>
        <v>0.5</v>
      </c>
      <c r="O148" s="16">
        <f t="shared" si="96"/>
        <v>133</v>
      </c>
      <c r="P148">
        <f t="shared" si="97"/>
        <v>1</v>
      </c>
      <c r="Q148" s="16">
        <f t="shared" si="98"/>
        <v>1</v>
      </c>
      <c r="T148" s="17">
        <f t="shared" si="99"/>
        <v>2.3212879051524582</v>
      </c>
      <c r="U148" s="16">
        <f t="shared" si="100"/>
        <v>-1.0723687100246828</v>
      </c>
      <c r="V148">
        <f>MATCH(O148,N$3:N$7,1)</f>
        <v>2</v>
      </c>
      <c r="W148">
        <f t="shared" si="92"/>
        <v>3</v>
      </c>
      <c r="X148">
        <f>INDEX(J$3:J$7,V148)</f>
        <v>-0.12105922992920035</v>
      </c>
      <c r="Y148">
        <f>INDEX(H$3:H$7,V148)</f>
        <v>0.17025610154812656</v>
      </c>
      <c r="Z148">
        <f>INDEX(I$3:I$7,V148)</f>
        <v>7.6298248367224986E-2</v>
      </c>
      <c r="AA148">
        <f>INDEX(H$3:H$7,W148)</f>
        <v>-0.16718313212421182</v>
      </c>
      <c r="AB148">
        <f>INDEX(I$3:I$7,W148)</f>
        <v>0.11714838214349776</v>
      </c>
      <c r="AC148">
        <f t="shared" si="101"/>
        <v>-0.10186939470177696</v>
      </c>
      <c r="AD148">
        <f t="shared" si="102"/>
        <v>0.10924155138733981</v>
      </c>
      <c r="AE148">
        <f t="shared" si="103"/>
        <v>0.19355703458553983</v>
      </c>
      <c r="AF148">
        <f t="shared" si="104"/>
        <v>0.80644296541446003</v>
      </c>
      <c r="AG148">
        <f t="shared" si="105"/>
        <v>0</v>
      </c>
      <c r="AH148">
        <f t="shared" si="106"/>
        <v>6.5313737422434862E-2</v>
      </c>
      <c r="AI148">
        <f t="shared" si="107"/>
        <v>0.33743923367233841</v>
      </c>
      <c r="AJ148">
        <f t="shared" si="108"/>
        <v>0.19355703458553983</v>
      </c>
    </row>
    <row r="149" spans="3:36" x14ac:dyDescent="0.45">
      <c r="C149">
        <v>134</v>
      </c>
      <c r="D149">
        <v>1</v>
      </c>
      <c r="E149">
        <v>0.5</v>
      </c>
      <c r="L149" s="16">
        <f t="shared" si="93"/>
        <v>134</v>
      </c>
      <c r="M149">
        <f t="shared" si="94"/>
        <v>1</v>
      </c>
      <c r="N149" s="16">
        <f t="shared" si="95"/>
        <v>0.5</v>
      </c>
      <c r="O149" s="16">
        <f t="shared" si="96"/>
        <v>134</v>
      </c>
      <c r="P149">
        <f t="shared" si="97"/>
        <v>1</v>
      </c>
      <c r="Q149" s="16">
        <f t="shared" si="98"/>
        <v>1</v>
      </c>
      <c r="T149" s="17">
        <f t="shared" si="99"/>
        <v>2.3387411976724017</v>
      </c>
      <c r="U149" s="16">
        <f t="shared" si="100"/>
        <v>-1.0355303137905703</v>
      </c>
      <c r="V149">
        <f>MATCH(O149,N$3:N$7,1)</f>
        <v>2</v>
      </c>
      <c r="W149">
        <f t="shared" si="92"/>
        <v>3</v>
      </c>
      <c r="X149">
        <f>INDEX(J$3:J$7,V149)</f>
        <v>-0.12105922992920035</v>
      </c>
      <c r="Y149">
        <f>INDEX(H$3:H$7,V149)</f>
        <v>0.17025610154812656</v>
      </c>
      <c r="Z149">
        <f>INDEX(I$3:I$7,V149)</f>
        <v>7.6298248367224986E-2</v>
      </c>
      <c r="AA149">
        <f>INDEX(H$3:H$7,W149)</f>
        <v>-0.16718313212421182</v>
      </c>
      <c r="AB149">
        <f>INDEX(I$3:I$7,W149)</f>
        <v>0.11714838214349776</v>
      </c>
      <c r="AC149">
        <f t="shared" si="101"/>
        <v>-0.10597308391883498</v>
      </c>
      <c r="AD149">
        <f t="shared" si="102"/>
        <v>0.10973834084382562</v>
      </c>
      <c r="AE149">
        <f t="shared" si="103"/>
        <v>0.18139576580716535</v>
      </c>
      <c r="AF149">
        <f t="shared" si="104"/>
        <v>0.81860423419283446</v>
      </c>
      <c r="AG149">
        <f t="shared" si="105"/>
        <v>0</v>
      </c>
      <c r="AH149">
        <f t="shared" si="106"/>
        <v>6.1210048205376844E-2</v>
      </c>
      <c r="AI149">
        <f t="shared" si="107"/>
        <v>0.33743923367233841</v>
      </c>
      <c r="AJ149">
        <f t="shared" si="108"/>
        <v>0.18139576580716535</v>
      </c>
    </row>
    <row r="150" spans="3:36" x14ac:dyDescent="0.45">
      <c r="C150">
        <v>135</v>
      </c>
      <c r="D150">
        <v>1</v>
      </c>
      <c r="E150">
        <v>0.5</v>
      </c>
      <c r="L150" s="16">
        <f t="shared" si="93"/>
        <v>135</v>
      </c>
      <c r="M150">
        <f t="shared" si="94"/>
        <v>1</v>
      </c>
      <c r="N150" s="16">
        <f t="shared" si="95"/>
        <v>0.5</v>
      </c>
      <c r="O150" s="16">
        <f t="shared" si="96"/>
        <v>135</v>
      </c>
      <c r="P150">
        <f t="shared" si="97"/>
        <v>1</v>
      </c>
      <c r="Q150" s="16">
        <f t="shared" si="98"/>
        <v>1</v>
      </c>
      <c r="T150" s="17">
        <f t="shared" si="99"/>
        <v>2.3561944901923448</v>
      </c>
      <c r="U150" s="16">
        <f t="shared" si="100"/>
        <v>-1.0000000000000002</v>
      </c>
      <c r="V150">
        <f>MATCH(O150,N$3:N$7,1)</f>
        <v>2</v>
      </c>
      <c r="W150">
        <f t="shared" ref="W150:W213" si="109">MAX(MOD(V150+1,6),1)</f>
        <v>3</v>
      </c>
      <c r="X150">
        <f>INDEX(J$3:J$7,V150)</f>
        <v>-0.12105922992920035</v>
      </c>
      <c r="Y150">
        <f>INDEX(H$3:H$7,V150)</f>
        <v>0.17025610154812656</v>
      </c>
      <c r="Z150">
        <f>INDEX(I$3:I$7,V150)</f>
        <v>7.6298248367224986E-2</v>
      </c>
      <c r="AA150">
        <f>INDEX(H$3:H$7,W150)</f>
        <v>-0.16718313212421182</v>
      </c>
      <c r="AB150">
        <f>INDEX(I$3:I$7,W150)</f>
        <v>0.11714838214349776</v>
      </c>
      <c r="AC150">
        <f t="shared" si="101"/>
        <v>-0.11025694132220394</v>
      </c>
      <c r="AD150">
        <f t="shared" si="102"/>
        <v>0.11025694132220397</v>
      </c>
      <c r="AE150">
        <f t="shared" si="103"/>
        <v>0.16870056923281357</v>
      </c>
      <c r="AF150">
        <f t="shared" si="104"/>
        <v>0.83129943076718638</v>
      </c>
      <c r="AG150">
        <f t="shared" si="105"/>
        <v>0</v>
      </c>
      <c r="AH150">
        <f t="shared" si="106"/>
        <v>5.6926190802007878E-2</v>
      </c>
      <c r="AI150">
        <f t="shared" si="107"/>
        <v>0.33743923367233841</v>
      </c>
      <c r="AJ150">
        <f t="shared" si="108"/>
        <v>0.16870056923281357</v>
      </c>
    </row>
    <row r="151" spans="3:36" x14ac:dyDescent="0.45">
      <c r="C151">
        <v>136</v>
      </c>
      <c r="D151">
        <v>1</v>
      </c>
      <c r="E151">
        <v>0.5</v>
      </c>
      <c r="L151" s="16">
        <f t="shared" si="93"/>
        <v>136</v>
      </c>
      <c r="M151">
        <f t="shared" si="94"/>
        <v>1</v>
      </c>
      <c r="N151" s="16">
        <f t="shared" si="95"/>
        <v>0.5</v>
      </c>
      <c r="O151" s="16">
        <f t="shared" si="96"/>
        <v>136</v>
      </c>
      <c r="P151">
        <f t="shared" si="97"/>
        <v>1</v>
      </c>
      <c r="Q151" s="16">
        <f t="shared" si="98"/>
        <v>1</v>
      </c>
      <c r="T151" s="17">
        <f t="shared" si="99"/>
        <v>2.3736477827122884</v>
      </c>
      <c r="U151" s="16">
        <f t="shared" si="100"/>
        <v>-0.96568877480707371</v>
      </c>
      <c r="V151">
        <f>MATCH(O151,N$3:N$7,1)</f>
        <v>2</v>
      </c>
      <c r="W151">
        <f t="shared" si="109"/>
        <v>3</v>
      </c>
      <c r="X151">
        <f>INDEX(J$3:J$7,V151)</f>
        <v>-0.12105922992920035</v>
      </c>
      <c r="Y151">
        <f>INDEX(H$3:H$7,V151)</f>
        <v>0.17025610154812656</v>
      </c>
      <c r="Z151">
        <f>INDEX(I$3:I$7,V151)</f>
        <v>7.6298248367224986E-2</v>
      </c>
      <c r="AA151">
        <f>INDEX(H$3:H$7,W151)</f>
        <v>-0.16718313212421182</v>
      </c>
      <c r="AB151">
        <f>INDEX(I$3:I$7,W151)</f>
        <v>0.11714838214349776</v>
      </c>
      <c r="AC151">
        <f t="shared" si="101"/>
        <v>-0.1147358880577653</v>
      </c>
      <c r="AD151">
        <f t="shared" si="102"/>
        <v>0.11079915916490493</v>
      </c>
      <c r="AE151">
        <f t="shared" si="103"/>
        <v>0.15542722609835599</v>
      </c>
      <c r="AF151">
        <f t="shared" si="104"/>
        <v>0.84457277390164398</v>
      </c>
      <c r="AG151">
        <f t="shared" si="105"/>
        <v>0</v>
      </c>
      <c r="AH151">
        <f t="shared" si="106"/>
        <v>5.2447244066446519E-2</v>
      </c>
      <c r="AI151">
        <f t="shared" si="107"/>
        <v>0.33743923367233841</v>
      </c>
      <c r="AJ151">
        <f t="shared" si="108"/>
        <v>0.15542722609835599</v>
      </c>
    </row>
    <row r="152" spans="3:36" x14ac:dyDescent="0.45">
      <c r="C152">
        <v>137</v>
      </c>
      <c r="D152">
        <v>1</v>
      </c>
      <c r="E152">
        <v>0.5</v>
      </c>
      <c r="L152" s="16">
        <f t="shared" si="93"/>
        <v>137</v>
      </c>
      <c r="M152">
        <f t="shared" si="94"/>
        <v>1</v>
      </c>
      <c r="N152" s="16">
        <f t="shared" si="95"/>
        <v>0.5</v>
      </c>
      <c r="O152" s="16">
        <f t="shared" si="96"/>
        <v>137</v>
      </c>
      <c r="P152">
        <f t="shared" si="97"/>
        <v>1</v>
      </c>
      <c r="Q152" s="16">
        <f t="shared" si="98"/>
        <v>1</v>
      </c>
      <c r="T152" s="17">
        <f t="shared" si="99"/>
        <v>2.3911010752322315</v>
      </c>
      <c r="U152" s="16">
        <f t="shared" si="100"/>
        <v>-0.93251508613766176</v>
      </c>
      <c r="V152">
        <f>MATCH(O152,N$3:N$7,1)</f>
        <v>2</v>
      </c>
      <c r="W152">
        <f t="shared" si="109"/>
        <v>3</v>
      </c>
      <c r="X152">
        <f>INDEX(J$3:J$7,V152)</f>
        <v>-0.12105922992920035</v>
      </c>
      <c r="Y152">
        <f>INDEX(H$3:H$7,V152)</f>
        <v>0.17025610154812656</v>
      </c>
      <c r="Z152">
        <f>INDEX(I$3:I$7,V152)</f>
        <v>7.6298248367224986E-2</v>
      </c>
      <c r="AA152">
        <f>INDEX(H$3:H$7,W152)</f>
        <v>-0.16718313212421182</v>
      </c>
      <c r="AB152">
        <f>INDEX(I$3:I$7,W152)</f>
        <v>0.11714838214349776</v>
      </c>
      <c r="AC152">
        <f t="shared" si="101"/>
        <v>-0.11942648533488816</v>
      </c>
      <c r="AD152">
        <f t="shared" si="102"/>
        <v>0.11136699925918143</v>
      </c>
      <c r="AE152">
        <f t="shared" si="103"/>
        <v>0.14152665731720016</v>
      </c>
      <c r="AF152">
        <f t="shared" si="104"/>
        <v>0.85847334268279984</v>
      </c>
      <c r="AG152">
        <f t="shared" si="105"/>
        <v>0</v>
      </c>
      <c r="AH152">
        <f t="shared" si="106"/>
        <v>4.7756646789323662E-2</v>
      </c>
      <c r="AI152">
        <f t="shared" si="107"/>
        <v>0.33743923367233841</v>
      </c>
      <c r="AJ152">
        <f t="shared" si="108"/>
        <v>0.14152665731720016</v>
      </c>
    </row>
    <row r="153" spans="3:36" x14ac:dyDescent="0.45">
      <c r="C153">
        <v>138</v>
      </c>
      <c r="D153">
        <v>1</v>
      </c>
      <c r="E153">
        <v>0.5</v>
      </c>
      <c r="L153" s="16">
        <f t="shared" si="93"/>
        <v>138</v>
      </c>
      <c r="M153">
        <f t="shared" si="94"/>
        <v>1</v>
      </c>
      <c r="N153" s="16">
        <f t="shared" si="95"/>
        <v>0.5</v>
      </c>
      <c r="O153" s="16">
        <f t="shared" si="96"/>
        <v>138</v>
      </c>
      <c r="P153">
        <f t="shared" si="97"/>
        <v>1</v>
      </c>
      <c r="Q153" s="16">
        <f t="shared" si="98"/>
        <v>1</v>
      </c>
      <c r="T153" s="17">
        <f t="shared" si="99"/>
        <v>2.4085543677521746</v>
      </c>
      <c r="U153" s="16">
        <f t="shared" si="100"/>
        <v>-0.90040404429784038</v>
      </c>
      <c r="V153">
        <f>MATCH(O153,N$3:N$7,1)</f>
        <v>2</v>
      </c>
      <c r="W153">
        <f t="shared" si="109"/>
        <v>3</v>
      </c>
      <c r="X153">
        <f>INDEX(J$3:J$7,V153)</f>
        <v>-0.12105922992920035</v>
      </c>
      <c r="Y153">
        <f>INDEX(H$3:H$7,V153)</f>
        <v>0.17025610154812656</v>
      </c>
      <c r="Z153">
        <f>INDEX(I$3:I$7,V153)</f>
        <v>7.6298248367224986E-2</v>
      </c>
      <c r="AA153">
        <f>INDEX(H$3:H$7,W153)</f>
        <v>-0.16718313212421182</v>
      </c>
      <c r="AB153">
        <f>INDEX(I$3:I$7,W153)</f>
        <v>0.11714838214349776</v>
      </c>
      <c r="AC153">
        <f t="shared" si="101"/>
        <v>-0.12434716844802099</v>
      </c>
      <c r="AD153">
        <f t="shared" si="102"/>
        <v>0.11196269336758291</v>
      </c>
      <c r="AE153">
        <f t="shared" si="103"/>
        <v>0.12694422995811322</v>
      </c>
      <c r="AF153">
        <f t="shared" si="104"/>
        <v>0.87305577004188673</v>
      </c>
      <c r="AG153">
        <f t="shared" si="105"/>
        <v>0</v>
      </c>
      <c r="AH153">
        <f t="shared" si="106"/>
        <v>4.283596367619083E-2</v>
      </c>
      <c r="AI153">
        <f t="shared" si="107"/>
        <v>0.33743923367233841</v>
      </c>
      <c r="AJ153">
        <f t="shared" si="108"/>
        <v>0.12694422995811322</v>
      </c>
    </row>
    <row r="154" spans="3:36" x14ac:dyDescent="0.45">
      <c r="C154">
        <v>139</v>
      </c>
      <c r="D154">
        <v>1</v>
      </c>
      <c r="E154">
        <v>0.5</v>
      </c>
      <c r="L154" s="16">
        <f t="shared" si="93"/>
        <v>139</v>
      </c>
      <c r="M154">
        <f t="shared" si="94"/>
        <v>1</v>
      </c>
      <c r="N154" s="16">
        <f t="shared" si="95"/>
        <v>0.5</v>
      </c>
      <c r="O154" s="16">
        <f t="shared" si="96"/>
        <v>139</v>
      </c>
      <c r="P154">
        <f t="shared" si="97"/>
        <v>1</v>
      </c>
      <c r="Q154" s="16">
        <f t="shared" si="98"/>
        <v>1</v>
      </c>
      <c r="T154" s="17">
        <f t="shared" si="99"/>
        <v>2.4260076602721181</v>
      </c>
      <c r="U154" s="16">
        <f t="shared" si="100"/>
        <v>-0.86928673781622667</v>
      </c>
      <c r="V154">
        <f>MATCH(O154,N$3:N$7,1)</f>
        <v>2</v>
      </c>
      <c r="W154">
        <f t="shared" si="109"/>
        <v>3</v>
      </c>
      <c r="X154">
        <f>INDEX(J$3:J$7,V154)</f>
        <v>-0.12105922992920035</v>
      </c>
      <c r="Y154">
        <f>INDEX(H$3:H$7,V154)</f>
        <v>0.17025610154812656</v>
      </c>
      <c r="Z154">
        <f>INDEX(I$3:I$7,V154)</f>
        <v>7.6298248367224986E-2</v>
      </c>
      <c r="AA154">
        <f>INDEX(H$3:H$7,W154)</f>
        <v>-0.16718313212421182</v>
      </c>
      <c r="AB154">
        <f>INDEX(I$3:I$7,W154)</f>
        <v>0.11714838214349776</v>
      </c>
      <c r="AC154">
        <f t="shared" si="101"/>
        <v>-0.12951852196006286</v>
      </c>
      <c r="AD154">
        <f t="shared" si="102"/>
        <v>0.11258873344144238</v>
      </c>
      <c r="AE154">
        <f t="shared" si="103"/>
        <v>0.11161894174025477</v>
      </c>
      <c r="AF154">
        <f t="shared" si="104"/>
        <v>0.888381058259745</v>
      </c>
      <c r="AG154">
        <f t="shared" si="105"/>
        <v>0</v>
      </c>
      <c r="AH154">
        <f t="shared" si="106"/>
        <v>3.7664610164148959E-2</v>
      </c>
      <c r="AI154">
        <f t="shared" si="107"/>
        <v>0.33743923367233841</v>
      </c>
      <c r="AJ154">
        <f t="shared" si="108"/>
        <v>0.11161894174025477</v>
      </c>
    </row>
    <row r="155" spans="3:36" x14ac:dyDescent="0.45">
      <c r="C155">
        <v>140</v>
      </c>
      <c r="D155">
        <v>1</v>
      </c>
      <c r="E155">
        <v>0.5</v>
      </c>
      <c r="L155" s="16">
        <f t="shared" si="93"/>
        <v>140</v>
      </c>
      <c r="M155">
        <f t="shared" si="94"/>
        <v>1</v>
      </c>
      <c r="N155" s="16">
        <f t="shared" si="95"/>
        <v>0.5</v>
      </c>
      <c r="O155" s="16">
        <f t="shared" si="96"/>
        <v>140</v>
      </c>
      <c r="P155">
        <f t="shared" si="97"/>
        <v>1</v>
      </c>
      <c r="Q155" s="16">
        <f t="shared" si="98"/>
        <v>1</v>
      </c>
      <c r="T155" s="17">
        <f t="shared" si="99"/>
        <v>2.4434609527920612</v>
      </c>
      <c r="U155" s="16">
        <f t="shared" si="100"/>
        <v>-0.83909963117728037</v>
      </c>
      <c r="V155">
        <f>MATCH(O155,N$3:N$7,1)</f>
        <v>2</v>
      </c>
      <c r="W155">
        <f t="shared" si="109"/>
        <v>3</v>
      </c>
      <c r="X155">
        <f>INDEX(J$3:J$7,V155)</f>
        <v>-0.12105922992920035</v>
      </c>
      <c r="Y155">
        <f>INDEX(H$3:H$7,V155)</f>
        <v>0.17025610154812656</v>
      </c>
      <c r="Z155">
        <f>INDEX(I$3:I$7,V155)</f>
        <v>7.6298248367224986E-2</v>
      </c>
      <c r="AA155">
        <f>INDEX(H$3:H$7,W155)</f>
        <v>-0.16718313212421182</v>
      </c>
      <c r="AB155">
        <f>INDEX(I$3:I$7,W155)</f>
        <v>0.11714838214349776</v>
      </c>
      <c r="AC155">
        <f t="shared" si="101"/>
        <v>-0.13496360475391572</v>
      </c>
      <c r="AD155">
        <f t="shared" si="102"/>
        <v>0.11324791097136694</v>
      </c>
      <c r="AE155">
        <f t="shared" si="103"/>
        <v>9.5482457744027568E-2</v>
      </c>
      <c r="AF155">
        <f t="shared" si="104"/>
        <v>0.90451754225597247</v>
      </c>
      <c r="AG155">
        <f t="shared" si="105"/>
        <v>0</v>
      </c>
      <c r="AH155">
        <f t="shared" si="106"/>
        <v>3.2219527370296097E-2</v>
      </c>
      <c r="AI155">
        <f t="shared" si="107"/>
        <v>0.33743923367233841</v>
      </c>
      <c r="AJ155">
        <f t="shared" si="108"/>
        <v>9.5482457744027568E-2</v>
      </c>
    </row>
    <row r="156" spans="3:36" x14ac:dyDescent="0.45">
      <c r="C156">
        <v>141</v>
      </c>
      <c r="D156">
        <v>1</v>
      </c>
      <c r="E156">
        <v>0.5</v>
      </c>
      <c r="L156" s="16">
        <f t="shared" si="93"/>
        <v>141</v>
      </c>
      <c r="M156">
        <f t="shared" si="94"/>
        <v>1</v>
      </c>
      <c r="N156" s="16">
        <f t="shared" si="95"/>
        <v>0.5</v>
      </c>
      <c r="O156" s="16">
        <f t="shared" si="96"/>
        <v>141</v>
      </c>
      <c r="P156">
        <f t="shared" si="97"/>
        <v>1</v>
      </c>
      <c r="Q156" s="16">
        <f t="shared" si="98"/>
        <v>1</v>
      </c>
      <c r="T156" s="17">
        <f t="shared" si="99"/>
        <v>2.4609142453120048</v>
      </c>
      <c r="U156" s="16">
        <f t="shared" si="100"/>
        <v>-0.8097840331950078</v>
      </c>
      <c r="V156">
        <f>MATCH(O156,N$3:N$7,1)</f>
        <v>2</v>
      </c>
      <c r="W156">
        <f t="shared" si="109"/>
        <v>3</v>
      </c>
      <c r="X156">
        <f>INDEX(J$3:J$7,V156)</f>
        <v>-0.12105922992920035</v>
      </c>
      <c r="Y156">
        <f>INDEX(H$3:H$7,V156)</f>
        <v>0.17025610154812656</v>
      </c>
      <c r="Z156">
        <f>INDEX(I$3:I$7,V156)</f>
        <v>7.6298248367224986E-2</v>
      </c>
      <c r="AA156">
        <f>INDEX(H$3:H$7,W156)</f>
        <v>-0.16718313212421182</v>
      </c>
      <c r="AB156">
        <f>INDEX(I$3:I$7,W156)</f>
        <v>0.11714838214349776</v>
      </c>
      <c r="AC156">
        <f t="shared" si="101"/>
        <v>-0.14070833582856695</v>
      </c>
      <c r="AD156">
        <f t="shared" si="102"/>
        <v>0.11394336369141456</v>
      </c>
      <c r="AE156">
        <f t="shared" si="103"/>
        <v>7.8457967105723475E-2</v>
      </c>
      <c r="AF156">
        <f t="shared" si="104"/>
        <v>0.9215420328942765</v>
      </c>
      <c r="AG156">
        <f t="shared" si="105"/>
        <v>0</v>
      </c>
      <c r="AH156">
        <f t="shared" si="106"/>
        <v>2.6474796295644865E-2</v>
      </c>
      <c r="AI156">
        <f t="shared" si="107"/>
        <v>0.33743923367233841</v>
      </c>
      <c r="AJ156">
        <f t="shared" si="108"/>
        <v>7.8457967105723475E-2</v>
      </c>
    </row>
    <row r="157" spans="3:36" x14ac:dyDescent="0.45">
      <c r="C157">
        <v>142</v>
      </c>
      <c r="D157">
        <v>1</v>
      </c>
      <c r="E157">
        <v>0.5</v>
      </c>
      <c r="L157" s="16">
        <f t="shared" si="93"/>
        <v>142</v>
      </c>
      <c r="M157">
        <f t="shared" si="94"/>
        <v>1</v>
      </c>
      <c r="N157" s="16">
        <f t="shared" si="95"/>
        <v>0.5</v>
      </c>
      <c r="O157" s="16">
        <f t="shared" si="96"/>
        <v>142</v>
      </c>
      <c r="P157">
        <f t="shared" si="97"/>
        <v>1</v>
      </c>
      <c r="Q157" s="16">
        <f t="shared" si="98"/>
        <v>1</v>
      </c>
      <c r="T157" s="17">
        <f t="shared" si="99"/>
        <v>2.4783675378319479</v>
      </c>
      <c r="U157" s="16">
        <f t="shared" si="100"/>
        <v>-0.78128562650671762</v>
      </c>
      <c r="V157">
        <f>MATCH(O157,N$3:N$7,1)</f>
        <v>2</v>
      </c>
      <c r="W157">
        <f t="shared" si="109"/>
        <v>3</v>
      </c>
      <c r="X157">
        <f>INDEX(J$3:J$7,V157)</f>
        <v>-0.12105922992920035</v>
      </c>
      <c r="Y157">
        <f>INDEX(H$3:H$7,V157)</f>
        <v>0.17025610154812656</v>
      </c>
      <c r="Z157">
        <f>INDEX(I$3:I$7,V157)</f>
        <v>7.6298248367224986E-2</v>
      </c>
      <c r="AA157">
        <f>INDEX(H$3:H$7,W157)</f>
        <v>-0.16718313212421182</v>
      </c>
      <c r="AB157">
        <f>INDEX(I$3:I$7,W157)</f>
        <v>0.11714838214349776</v>
      </c>
      <c r="AC157">
        <f t="shared" si="101"/>
        <v>-0.14678195451400858</v>
      </c>
      <c r="AD157">
        <f t="shared" si="102"/>
        <v>0.11467863129235774</v>
      </c>
      <c r="AE157">
        <f t="shared" si="103"/>
        <v>6.045881917220472E-2</v>
      </c>
      <c r="AF157">
        <f t="shared" si="104"/>
        <v>0.93954118082779525</v>
      </c>
      <c r="AG157">
        <f t="shared" si="105"/>
        <v>0</v>
      </c>
      <c r="AH157">
        <f t="shared" si="106"/>
        <v>2.0401177610203242E-2</v>
      </c>
      <c r="AI157">
        <f t="shared" si="107"/>
        <v>0.33743923367233841</v>
      </c>
      <c r="AJ157">
        <f t="shared" si="108"/>
        <v>6.045881917220472E-2</v>
      </c>
    </row>
    <row r="158" spans="3:36" x14ac:dyDescent="0.45">
      <c r="C158">
        <v>143</v>
      </c>
      <c r="D158">
        <v>1</v>
      </c>
      <c r="E158">
        <v>0.5</v>
      </c>
      <c r="L158" s="16">
        <f t="shared" si="93"/>
        <v>143</v>
      </c>
      <c r="M158">
        <f t="shared" si="94"/>
        <v>1</v>
      </c>
      <c r="N158" s="16">
        <f t="shared" si="95"/>
        <v>0.5</v>
      </c>
      <c r="O158" s="16">
        <f t="shared" si="96"/>
        <v>143</v>
      </c>
      <c r="P158">
        <f t="shared" si="97"/>
        <v>1</v>
      </c>
      <c r="Q158" s="16">
        <f t="shared" si="98"/>
        <v>1</v>
      </c>
      <c r="T158" s="17">
        <f t="shared" si="99"/>
        <v>2.4958208303518914</v>
      </c>
      <c r="U158" s="16">
        <f t="shared" si="100"/>
        <v>-0.75355405010279397</v>
      </c>
      <c r="V158">
        <f>MATCH(O158,N$3:N$7,1)</f>
        <v>2</v>
      </c>
      <c r="W158">
        <f t="shared" si="109"/>
        <v>3</v>
      </c>
      <c r="X158">
        <f>INDEX(J$3:J$7,V158)</f>
        <v>-0.12105922992920035</v>
      </c>
      <c r="Y158">
        <f>INDEX(H$3:H$7,V158)</f>
        <v>0.17025610154812656</v>
      </c>
      <c r="Z158">
        <f>INDEX(I$3:I$7,V158)</f>
        <v>7.6298248367224986E-2</v>
      </c>
      <c r="AA158">
        <f>INDEX(H$3:H$7,W158)</f>
        <v>-0.16718313212421182</v>
      </c>
      <c r="AB158">
        <f>INDEX(I$3:I$7,W158)</f>
        <v>0.11714838214349776</v>
      </c>
      <c r="AC158">
        <f t="shared" si="101"/>
        <v>-0.15321757241393905</v>
      </c>
      <c r="AD158">
        <f t="shared" si="102"/>
        <v>0.11545772223944188</v>
      </c>
      <c r="AE158">
        <f t="shared" si="103"/>
        <v>4.1386887820619181E-2</v>
      </c>
      <c r="AF158">
        <f t="shared" si="104"/>
        <v>0.95861311217938072</v>
      </c>
      <c r="AG158">
        <f t="shared" si="105"/>
        <v>0</v>
      </c>
      <c r="AH158">
        <f t="shared" si="106"/>
        <v>1.3965559710272774E-2</v>
      </c>
      <c r="AI158">
        <f t="shared" si="107"/>
        <v>0.33743923367233841</v>
      </c>
      <c r="AJ158">
        <f t="shared" si="108"/>
        <v>4.1386887820619181E-2</v>
      </c>
    </row>
    <row r="159" spans="3:36" x14ac:dyDescent="0.45">
      <c r="C159">
        <v>144</v>
      </c>
      <c r="D159">
        <v>1</v>
      </c>
      <c r="E159">
        <v>0.5</v>
      </c>
      <c r="L159" s="16">
        <f t="shared" si="93"/>
        <v>144</v>
      </c>
      <c r="M159">
        <f t="shared" si="94"/>
        <v>1</v>
      </c>
      <c r="N159" s="16">
        <f t="shared" si="95"/>
        <v>0.5</v>
      </c>
      <c r="O159" s="16">
        <f t="shared" si="96"/>
        <v>144</v>
      </c>
      <c r="P159">
        <f t="shared" si="97"/>
        <v>1</v>
      </c>
      <c r="Q159" s="16">
        <f t="shared" si="98"/>
        <v>1</v>
      </c>
      <c r="T159" s="17">
        <f t="shared" si="99"/>
        <v>2.5132741228718345</v>
      </c>
      <c r="U159" s="16">
        <f t="shared" si="100"/>
        <v>-0.72654252800536101</v>
      </c>
      <c r="V159">
        <f>MATCH(O159,N$3:N$7,1)</f>
        <v>2</v>
      </c>
      <c r="W159">
        <f t="shared" si="109"/>
        <v>3</v>
      </c>
      <c r="X159">
        <f>INDEX(J$3:J$7,V159)</f>
        <v>-0.12105922992920035</v>
      </c>
      <c r="Y159">
        <f>INDEX(H$3:H$7,V159)</f>
        <v>0.17025610154812656</v>
      </c>
      <c r="Z159">
        <f>INDEX(I$3:I$7,V159)</f>
        <v>7.6298248367224986E-2</v>
      </c>
      <c r="AA159">
        <f>INDEX(H$3:H$7,W159)</f>
        <v>-0.16718313212421182</v>
      </c>
      <c r="AB159">
        <f>INDEX(I$3:I$7,W159)</f>
        <v>0.11714838214349776</v>
      </c>
      <c r="AC159">
        <f t="shared" si="101"/>
        <v>-0.16005283914404392</v>
      </c>
      <c r="AD159">
        <f t="shared" si="102"/>
        <v>0.11628519436614905</v>
      </c>
      <c r="AE159">
        <f t="shared" si="103"/>
        <v>2.1130598545311973E-2</v>
      </c>
      <c r="AF159">
        <f t="shared" si="104"/>
        <v>0.97886940145468793</v>
      </c>
      <c r="AG159">
        <f t="shared" si="105"/>
        <v>0</v>
      </c>
      <c r="AH159">
        <f t="shared" si="106"/>
        <v>7.1302929801679016E-3</v>
      </c>
      <c r="AI159">
        <f t="shared" si="107"/>
        <v>0.33743923367233841</v>
      </c>
      <c r="AJ159">
        <f t="shared" si="108"/>
        <v>2.1130598545311973E-2</v>
      </c>
    </row>
    <row r="160" spans="3:36" x14ac:dyDescent="0.45">
      <c r="C160">
        <v>145</v>
      </c>
      <c r="D160">
        <v>1</v>
      </c>
      <c r="E160">
        <v>0.5</v>
      </c>
      <c r="L160" s="16">
        <f t="shared" si="93"/>
        <v>145</v>
      </c>
      <c r="M160">
        <f t="shared" si="94"/>
        <v>1</v>
      </c>
      <c r="N160" s="16">
        <f t="shared" si="95"/>
        <v>0.5</v>
      </c>
      <c r="O160" s="16">
        <f t="shared" si="96"/>
        <v>145</v>
      </c>
      <c r="P160">
        <f t="shared" si="97"/>
        <v>1</v>
      </c>
      <c r="Q160" s="16">
        <f t="shared" si="98"/>
        <v>1</v>
      </c>
      <c r="T160" s="17">
        <f t="shared" si="99"/>
        <v>2.530727415391778</v>
      </c>
      <c r="U160" s="16">
        <f t="shared" si="100"/>
        <v>-0.70020753820971027</v>
      </c>
      <c r="V160">
        <f>MATCH(O160,N$3:N$7,1)</f>
        <v>3</v>
      </c>
      <c r="W160">
        <f t="shared" si="109"/>
        <v>4</v>
      </c>
      <c r="X160">
        <f>INDEX(J$3:J$7,V160)</f>
        <v>2.6634445242714877</v>
      </c>
      <c r="Y160">
        <f>INDEX(H$3:H$7,V160)</f>
        <v>-0.16718313212421182</v>
      </c>
      <c r="Z160">
        <f>INDEX(I$3:I$7,V160)</f>
        <v>0.11714838214349776</v>
      </c>
      <c r="AA160">
        <f>INDEX(H$3:H$7,W160)</f>
        <v>-0.19437015796656859</v>
      </c>
      <c r="AB160">
        <f>INDEX(I$3:I$7,W160)</f>
        <v>4.4737247032445193E-2</v>
      </c>
      <c r="AC160">
        <f t="shared" si="101"/>
        <v>-0.1672085487746342</v>
      </c>
      <c r="AD160">
        <f t="shared" si="102"/>
        <v>0.11708068630510489</v>
      </c>
      <c r="AE160">
        <f t="shared" si="103"/>
        <v>0.99906511839250967</v>
      </c>
      <c r="AF160">
        <f t="shared" si="104"/>
        <v>9.3488160749030441E-4</v>
      </c>
      <c r="AG160">
        <f t="shared" si="105"/>
        <v>0</v>
      </c>
      <c r="AH160">
        <f t="shared" si="106"/>
        <v>2.7161609191934388E-2</v>
      </c>
      <c r="AI160">
        <f t="shared" si="107"/>
        <v>2.7187025842356771E-2</v>
      </c>
      <c r="AJ160">
        <f t="shared" si="108"/>
        <v>0.99906511839250967</v>
      </c>
    </row>
    <row r="161" spans="3:36" x14ac:dyDescent="0.45">
      <c r="C161">
        <v>146</v>
      </c>
      <c r="D161">
        <v>1</v>
      </c>
      <c r="E161">
        <v>0.5</v>
      </c>
      <c r="L161" s="16">
        <f t="shared" si="93"/>
        <v>146</v>
      </c>
      <c r="M161">
        <f t="shared" si="94"/>
        <v>1</v>
      </c>
      <c r="N161" s="16">
        <f t="shared" si="95"/>
        <v>0.5</v>
      </c>
      <c r="O161" s="16">
        <f t="shared" si="96"/>
        <v>146</v>
      </c>
      <c r="P161">
        <f t="shared" si="97"/>
        <v>1</v>
      </c>
      <c r="Q161" s="16">
        <f t="shared" si="98"/>
        <v>1</v>
      </c>
      <c r="T161" s="17">
        <f t="shared" si="99"/>
        <v>2.5481807079117211</v>
      </c>
      <c r="U161" s="16">
        <f t="shared" si="100"/>
        <v>-0.67450851684242674</v>
      </c>
      <c r="V161">
        <f>MATCH(O161,N$3:N$7,1)</f>
        <v>3</v>
      </c>
      <c r="W161">
        <f t="shared" si="109"/>
        <v>4</v>
      </c>
      <c r="X161">
        <f>INDEX(J$3:J$7,V161)</f>
        <v>2.6634445242714877</v>
      </c>
      <c r="Y161">
        <f>INDEX(H$3:H$7,V161)</f>
        <v>-0.16718313212421182</v>
      </c>
      <c r="Z161">
        <f>INDEX(I$3:I$7,V161)</f>
        <v>0.11714838214349776</v>
      </c>
      <c r="AA161">
        <f>INDEX(H$3:H$7,W161)</f>
        <v>-0.19437015796656859</v>
      </c>
      <c r="AB161">
        <f>INDEX(I$3:I$7,W161)</f>
        <v>4.4737247032445193E-2</v>
      </c>
      <c r="AC161">
        <f t="shared" si="101"/>
        <v>-0.16849589344809845</v>
      </c>
      <c r="AD161">
        <f t="shared" si="102"/>
        <v>0.11365191518371646</v>
      </c>
      <c r="AE161">
        <f t="shared" si="103"/>
        <v>0.95171368389103517</v>
      </c>
      <c r="AF161">
        <f t="shared" si="104"/>
        <v>4.8286316108964847E-2</v>
      </c>
      <c r="AG161">
        <f t="shared" si="105"/>
        <v>0</v>
      </c>
      <c r="AH161">
        <f t="shared" si="106"/>
        <v>2.5874264518470136E-2</v>
      </c>
      <c r="AI161">
        <f t="shared" si="107"/>
        <v>2.7187025842356771E-2</v>
      </c>
      <c r="AJ161">
        <f t="shared" si="108"/>
        <v>0.95171368389103517</v>
      </c>
    </row>
    <row r="162" spans="3:36" x14ac:dyDescent="0.45">
      <c r="C162">
        <v>147</v>
      </c>
      <c r="D162">
        <v>1</v>
      </c>
      <c r="E162">
        <v>0.5</v>
      </c>
      <c r="L162" s="16">
        <f t="shared" si="93"/>
        <v>147</v>
      </c>
      <c r="M162">
        <f t="shared" si="94"/>
        <v>1</v>
      </c>
      <c r="N162" s="16">
        <f t="shared" si="95"/>
        <v>0.5</v>
      </c>
      <c r="O162" s="16">
        <f t="shared" si="96"/>
        <v>147</v>
      </c>
      <c r="P162">
        <f t="shared" si="97"/>
        <v>1</v>
      </c>
      <c r="Q162" s="16">
        <f t="shared" si="98"/>
        <v>1</v>
      </c>
      <c r="T162" s="17">
        <f t="shared" si="99"/>
        <v>2.5656340004316642</v>
      </c>
      <c r="U162" s="16">
        <f t="shared" si="100"/>
        <v>-0.64940759319751029</v>
      </c>
      <c r="V162">
        <f>MATCH(O162,N$3:N$7,1)</f>
        <v>3</v>
      </c>
      <c r="W162">
        <f t="shared" si="109"/>
        <v>4</v>
      </c>
      <c r="X162">
        <f>INDEX(J$3:J$7,V162)</f>
        <v>2.6634445242714877</v>
      </c>
      <c r="Y162">
        <f>INDEX(H$3:H$7,V162)</f>
        <v>-0.16718313212421182</v>
      </c>
      <c r="Z162">
        <f>INDEX(I$3:I$7,V162)</f>
        <v>0.11714838214349776</v>
      </c>
      <c r="AA162">
        <f>INDEX(H$3:H$7,W162)</f>
        <v>-0.19437015796656859</v>
      </c>
      <c r="AB162">
        <f>INDEX(I$3:I$7,W162)</f>
        <v>4.4737247032445193E-2</v>
      </c>
      <c r="AC162">
        <f t="shared" si="101"/>
        <v>-0.16977255851069534</v>
      </c>
      <c r="AD162">
        <f t="shared" si="102"/>
        <v>0.11025158861341415</v>
      </c>
      <c r="AE162">
        <f t="shared" si="103"/>
        <v>0.90475506951373663</v>
      </c>
      <c r="AF162">
        <f t="shared" si="104"/>
        <v>9.524493048626341E-2</v>
      </c>
      <c r="AG162">
        <f t="shared" si="105"/>
        <v>0</v>
      </c>
      <c r="AH162">
        <f t="shared" si="106"/>
        <v>2.4597599455873254E-2</v>
      </c>
      <c r="AI162">
        <f t="shared" si="107"/>
        <v>2.7187025842356771E-2</v>
      </c>
      <c r="AJ162">
        <f t="shared" si="108"/>
        <v>0.90475506951373663</v>
      </c>
    </row>
    <row r="163" spans="3:36" x14ac:dyDescent="0.45">
      <c r="C163">
        <v>148</v>
      </c>
      <c r="D163">
        <v>1</v>
      </c>
      <c r="E163">
        <v>0.5</v>
      </c>
      <c r="L163" s="16">
        <f t="shared" si="93"/>
        <v>148</v>
      </c>
      <c r="M163">
        <f t="shared" si="94"/>
        <v>1</v>
      </c>
      <c r="N163" s="16">
        <f t="shared" si="95"/>
        <v>0.5</v>
      </c>
      <c r="O163" s="16">
        <f t="shared" si="96"/>
        <v>148</v>
      </c>
      <c r="P163">
        <f t="shared" si="97"/>
        <v>1</v>
      </c>
      <c r="Q163" s="16">
        <f t="shared" si="98"/>
        <v>1</v>
      </c>
      <c r="T163" s="17">
        <f t="shared" si="99"/>
        <v>2.5830872929516078</v>
      </c>
      <c r="U163" s="16">
        <f t="shared" si="100"/>
        <v>-0.62486935190932746</v>
      </c>
      <c r="V163">
        <f>MATCH(O163,N$3:N$7,1)</f>
        <v>3</v>
      </c>
      <c r="W163">
        <f t="shared" si="109"/>
        <v>4</v>
      </c>
      <c r="X163">
        <f>INDEX(J$3:J$7,V163)</f>
        <v>2.6634445242714877</v>
      </c>
      <c r="Y163">
        <f>INDEX(H$3:H$7,V163)</f>
        <v>-0.16718313212421182</v>
      </c>
      <c r="Z163">
        <f>INDEX(I$3:I$7,V163)</f>
        <v>0.11714838214349776</v>
      </c>
      <c r="AA163">
        <f>INDEX(H$3:H$7,W163)</f>
        <v>-0.19437015796656859</v>
      </c>
      <c r="AB163">
        <f>INDEX(I$3:I$7,W163)</f>
        <v>4.4737247032445193E-2</v>
      </c>
      <c r="AC163">
        <f t="shared" si="101"/>
        <v>-0.17103944487304162</v>
      </c>
      <c r="AD163">
        <f t="shared" si="102"/>
        <v>0.10687730706874866</v>
      </c>
      <c r="AE163">
        <f t="shared" si="103"/>
        <v>0.85815613774046018</v>
      </c>
      <c r="AF163">
        <f t="shared" si="104"/>
        <v>0.14184386225953985</v>
      </c>
      <c r="AG163">
        <f t="shared" si="105"/>
        <v>0</v>
      </c>
      <c r="AH163">
        <f t="shared" si="106"/>
        <v>2.3330713093526967E-2</v>
      </c>
      <c r="AI163">
        <f t="shared" si="107"/>
        <v>2.7187025842356771E-2</v>
      </c>
      <c r="AJ163">
        <f t="shared" si="108"/>
        <v>0.85815613774046018</v>
      </c>
    </row>
    <row r="164" spans="3:36" x14ac:dyDescent="0.45">
      <c r="C164">
        <v>149</v>
      </c>
      <c r="D164">
        <v>1</v>
      </c>
      <c r="E164">
        <v>0.5</v>
      </c>
      <c r="L164" s="16">
        <f t="shared" si="93"/>
        <v>149</v>
      </c>
      <c r="M164">
        <f t="shared" si="94"/>
        <v>1</v>
      </c>
      <c r="N164" s="16">
        <f t="shared" si="95"/>
        <v>0.5</v>
      </c>
      <c r="O164" s="16">
        <f t="shared" si="96"/>
        <v>149</v>
      </c>
      <c r="P164">
        <f t="shared" si="97"/>
        <v>1</v>
      </c>
      <c r="Q164" s="16">
        <f t="shared" si="98"/>
        <v>1</v>
      </c>
      <c r="T164" s="17">
        <f t="shared" si="99"/>
        <v>2.6005405854715509</v>
      </c>
      <c r="U164" s="16">
        <f t="shared" si="100"/>
        <v>-0.60086061902756072</v>
      </c>
      <c r="V164">
        <f>MATCH(O164,N$3:N$7,1)</f>
        <v>3</v>
      </c>
      <c r="W164">
        <f t="shared" si="109"/>
        <v>4</v>
      </c>
      <c r="X164">
        <f>INDEX(J$3:J$7,V164)</f>
        <v>2.6634445242714877</v>
      </c>
      <c r="Y164">
        <f>INDEX(H$3:H$7,V164)</f>
        <v>-0.16718313212421182</v>
      </c>
      <c r="Z164">
        <f>INDEX(I$3:I$7,V164)</f>
        <v>0.11714838214349776</v>
      </c>
      <c r="AA164">
        <f>INDEX(H$3:H$7,W164)</f>
        <v>-0.19437015796656859</v>
      </c>
      <c r="AB164">
        <f>INDEX(I$3:I$7,W164)</f>
        <v>4.4737247032445193E-2</v>
      </c>
      <c r="AC164">
        <f t="shared" si="101"/>
        <v>-0.17229742786296895</v>
      </c>
      <c r="AD164">
        <f t="shared" si="102"/>
        <v>0.10352673916260002</v>
      </c>
      <c r="AE164">
        <f t="shared" si="103"/>
        <v>0.81188469204346825</v>
      </c>
      <c r="AF164">
        <f t="shared" si="104"/>
        <v>0.1881153079565317</v>
      </c>
      <c r="AG164">
        <f t="shared" si="105"/>
        <v>0</v>
      </c>
      <c r="AH164">
        <f t="shared" si="106"/>
        <v>2.2072730103599641E-2</v>
      </c>
      <c r="AI164">
        <f t="shared" si="107"/>
        <v>2.7187025842356771E-2</v>
      </c>
      <c r="AJ164">
        <f t="shared" si="108"/>
        <v>0.81188469204346825</v>
      </c>
    </row>
    <row r="165" spans="3:36" x14ac:dyDescent="0.45">
      <c r="C165">
        <v>150</v>
      </c>
      <c r="D165">
        <v>1</v>
      </c>
      <c r="E165">
        <v>0.5</v>
      </c>
      <c r="L165" s="16">
        <f t="shared" si="93"/>
        <v>150</v>
      </c>
      <c r="M165">
        <f t="shared" si="94"/>
        <v>1</v>
      </c>
      <c r="N165" s="16">
        <f t="shared" si="95"/>
        <v>0.5</v>
      </c>
      <c r="O165" s="16">
        <f t="shared" si="96"/>
        <v>150</v>
      </c>
      <c r="P165">
        <f t="shared" si="97"/>
        <v>1</v>
      </c>
      <c r="Q165" s="16">
        <f t="shared" si="98"/>
        <v>1</v>
      </c>
      <c r="T165" s="17">
        <f t="shared" si="99"/>
        <v>2.6179938779914944</v>
      </c>
      <c r="U165" s="16">
        <f t="shared" si="100"/>
        <v>-0.57735026918962573</v>
      </c>
      <c r="V165">
        <f>MATCH(O165,N$3:N$7,1)</f>
        <v>3</v>
      </c>
      <c r="W165">
        <f t="shared" si="109"/>
        <v>4</v>
      </c>
      <c r="X165">
        <f>INDEX(J$3:J$7,V165)</f>
        <v>2.6634445242714877</v>
      </c>
      <c r="Y165">
        <f>INDEX(H$3:H$7,V165)</f>
        <v>-0.16718313212421182</v>
      </c>
      <c r="Z165">
        <f>INDEX(I$3:I$7,V165)</f>
        <v>0.11714838214349776</v>
      </c>
      <c r="AA165">
        <f>INDEX(H$3:H$7,W165)</f>
        <v>-0.19437015796656859</v>
      </c>
      <c r="AB165">
        <f>INDEX(I$3:I$7,W165)</f>
        <v>4.4737247032445193E-2</v>
      </c>
      <c r="AC165">
        <f t="shared" si="101"/>
        <v>-0.17354735976652791</v>
      </c>
      <c r="AD165">
        <f t="shared" si="102"/>
        <v>0.10019761487835371</v>
      </c>
      <c r="AE165">
        <f t="shared" si="103"/>
        <v>0.76590938342358994</v>
      </c>
      <c r="AF165">
        <f t="shared" si="104"/>
        <v>0.23409061657641</v>
      </c>
      <c r="AG165">
        <f t="shared" si="105"/>
        <v>0</v>
      </c>
      <c r="AH165">
        <f t="shared" si="106"/>
        <v>2.0822798200040682E-2</v>
      </c>
      <c r="AI165">
        <f t="shared" si="107"/>
        <v>2.7187025842356771E-2</v>
      </c>
      <c r="AJ165">
        <f t="shared" si="108"/>
        <v>0.76590938342358994</v>
      </c>
    </row>
    <row r="166" spans="3:36" x14ac:dyDescent="0.45">
      <c r="C166">
        <v>151</v>
      </c>
      <c r="D166">
        <v>1</v>
      </c>
      <c r="E166">
        <v>0.5</v>
      </c>
      <c r="L166" s="16">
        <f t="shared" si="93"/>
        <v>151</v>
      </c>
      <c r="M166">
        <f t="shared" si="94"/>
        <v>1</v>
      </c>
      <c r="N166" s="16">
        <f t="shared" si="95"/>
        <v>0.5</v>
      </c>
      <c r="O166" s="16">
        <f t="shared" si="96"/>
        <v>151</v>
      </c>
      <c r="P166">
        <f t="shared" si="97"/>
        <v>1</v>
      </c>
      <c r="Q166" s="16">
        <f t="shared" si="98"/>
        <v>1</v>
      </c>
      <c r="T166" s="17">
        <f t="shared" si="99"/>
        <v>2.6354471705114375</v>
      </c>
      <c r="U166" s="16">
        <f t="shared" si="100"/>
        <v>-0.5543090514527691</v>
      </c>
      <c r="V166">
        <f>MATCH(O166,N$3:N$7,1)</f>
        <v>3</v>
      </c>
      <c r="W166">
        <f t="shared" si="109"/>
        <v>4</v>
      </c>
      <c r="X166">
        <f>INDEX(J$3:J$7,V166)</f>
        <v>2.6634445242714877</v>
      </c>
      <c r="Y166">
        <f>INDEX(H$3:H$7,V166)</f>
        <v>-0.16718313212421182</v>
      </c>
      <c r="Z166">
        <f>INDEX(I$3:I$7,V166)</f>
        <v>0.11714838214349776</v>
      </c>
      <c r="AA166">
        <f>INDEX(H$3:H$7,W166)</f>
        <v>-0.19437015796656859</v>
      </c>
      <c r="AB166">
        <f>INDEX(I$3:I$7,W166)</f>
        <v>4.4737247032445193E-2</v>
      </c>
      <c r="AC166">
        <f t="shared" si="101"/>
        <v>-0.17479007223966597</v>
      </c>
      <c r="AD166">
        <f t="shared" si="102"/>
        <v>9.6887719146530243E-2</v>
      </c>
      <c r="AE166">
        <f t="shared" si="103"/>
        <v>0.72019962170327911</v>
      </c>
      <c r="AF166">
        <f t="shared" si="104"/>
        <v>0.27980037829672094</v>
      </c>
      <c r="AG166">
        <f t="shared" si="105"/>
        <v>0</v>
      </c>
      <c r="AH166">
        <f t="shared" si="106"/>
        <v>1.9580085726902619E-2</v>
      </c>
      <c r="AI166">
        <f t="shared" si="107"/>
        <v>2.7187025842356771E-2</v>
      </c>
      <c r="AJ166">
        <f t="shared" si="108"/>
        <v>0.72019962170327911</v>
      </c>
    </row>
    <row r="167" spans="3:36" x14ac:dyDescent="0.45">
      <c r="C167">
        <v>152</v>
      </c>
      <c r="D167">
        <v>1</v>
      </c>
      <c r="E167">
        <v>0.5</v>
      </c>
      <c r="L167" s="16">
        <f t="shared" si="93"/>
        <v>152</v>
      </c>
      <c r="M167">
        <f t="shared" si="94"/>
        <v>1</v>
      </c>
      <c r="N167" s="16">
        <f t="shared" si="95"/>
        <v>0.5</v>
      </c>
      <c r="O167" s="16">
        <f t="shared" si="96"/>
        <v>152</v>
      </c>
      <c r="P167">
        <f t="shared" si="97"/>
        <v>1</v>
      </c>
      <c r="Q167" s="16">
        <f t="shared" si="98"/>
        <v>1</v>
      </c>
      <c r="T167" s="17">
        <f t="shared" si="99"/>
        <v>2.6529004630313811</v>
      </c>
      <c r="U167" s="16">
        <f t="shared" si="100"/>
        <v>-0.53170943166147921</v>
      </c>
      <c r="V167">
        <f>MATCH(O167,N$3:N$7,1)</f>
        <v>3</v>
      </c>
      <c r="W167">
        <f t="shared" si="109"/>
        <v>4</v>
      </c>
      <c r="X167">
        <f>INDEX(J$3:J$7,V167)</f>
        <v>2.6634445242714877</v>
      </c>
      <c r="Y167">
        <f>INDEX(H$3:H$7,V167)</f>
        <v>-0.16718313212421182</v>
      </c>
      <c r="Z167">
        <f>INDEX(I$3:I$7,V167)</f>
        <v>0.11714838214349776</v>
      </c>
      <c r="AA167">
        <f>INDEX(H$3:H$7,W167)</f>
        <v>-0.19437015796656859</v>
      </c>
      <c r="AB167">
        <f>INDEX(I$3:I$7,W167)</f>
        <v>4.4737247032445193E-2</v>
      </c>
      <c r="AC167">
        <f t="shared" si="101"/>
        <v>-0.17602637860561546</v>
      </c>
      <c r="AD167">
        <f t="shared" si="102"/>
        <v>9.3594885725820143E-2</v>
      </c>
      <c r="AE167">
        <f t="shared" si="103"/>
        <v>0.67472549102351387</v>
      </c>
      <c r="AF167">
        <f t="shared" si="104"/>
        <v>0.32527450897648613</v>
      </c>
      <c r="AG167">
        <f t="shared" si="105"/>
        <v>0</v>
      </c>
      <c r="AH167">
        <f t="shared" si="106"/>
        <v>1.8343779360953133E-2</v>
      </c>
      <c r="AI167">
        <f t="shared" si="107"/>
        <v>2.7187025842356771E-2</v>
      </c>
      <c r="AJ167">
        <f t="shared" si="108"/>
        <v>0.67472549102351387</v>
      </c>
    </row>
    <row r="168" spans="3:36" x14ac:dyDescent="0.45">
      <c r="C168">
        <v>153</v>
      </c>
      <c r="D168">
        <v>1</v>
      </c>
      <c r="E168">
        <v>0.5</v>
      </c>
      <c r="L168" s="16">
        <f t="shared" si="93"/>
        <v>153</v>
      </c>
      <c r="M168">
        <f t="shared" si="94"/>
        <v>1</v>
      </c>
      <c r="N168" s="16">
        <f t="shared" si="95"/>
        <v>0.5</v>
      </c>
      <c r="O168" s="16">
        <f t="shared" si="96"/>
        <v>153</v>
      </c>
      <c r="P168">
        <f t="shared" si="97"/>
        <v>1</v>
      </c>
      <c r="Q168" s="16">
        <f t="shared" si="98"/>
        <v>1</v>
      </c>
      <c r="T168" s="17">
        <f t="shared" si="99"/>
        <v>2.6703537555513241</v>
      </c>
      <c r="U168" s="16">
        <f t="shared" si="100"/>
        <v>-0.50952544949442891</v>
      </c>
      <c r="V168">
        <f>MATCH(O168,N$3:N$7,1)</f>
        <v>3</v>
      </c>
      <c r="W168">
        <f t="shared" si="109"/>
        <v>4</v>
      </c>
      <c r="X168">
        <f>INDEX(J$3:J$7,V168)</f>
        <v>2.6634445242714877</v>
      </c>
      <c r="Y168">
        <f>INDEX(H$3:H$7,V168)</f>
        <v>-0.16718313212421182</v>
      </c>
      <c r="Z168">
        <f>INDEX(I$3:I$7,V168)</f>
        <v>0.11714838214349776</v>
      </c>
      <c r="AA168">
        <f>INDEX(H$3:H$7,W168)</f>
        <v>-0.19437015796656859</v>
      </c>
      <c r="AB168">
        <f>INDEX(I$3:I$7,W168)</f>
        <v>4.4737247032445193E-2</v>
      </c>
      <c r="AC168">
        <f t="shared" si="101"/>
        <v>-0.17725707605192084</v>
      </c>
      <c r="AD168">
        <f t="shared" si="102"/>
        <v>9.031699135142314E-2</v>
      </c>
      <c r="AE168">
        <f t="shared" si="103"/>
        <v>0.62945766903218792</v>
      </c>
      <c r="AF168">
        <f t="shared" si="104"/>
        <v>0.37054233096781208</v>
      </c>
      <c r="AG168">
        <f t="shared" si="105"/>
        <v>0</v>
      </c>
      <c r="AH168">
        <f t="shared" si="106"/>
        <v>1.7113081914647749E-2</v>
      </c>
      <c r="AI168">
        <f t="shared" si="107"/>
        <v>2.7187025842356771E-2</v>
      </c>
      <c r="AJ168">
        <f t="shared" si="108"/>
        <v>0.62945766903218792</v>
      </c>
    </row>
    <row r="169" spans="3:36" x14ac:dyDescent="0.45">
      <c r="C169">
        <v>154</v>
      </c>
      <c r="D169">
        <v>1</v>
      </c>
      <c r="E169">
        <v>0.5</v>
      </c>
      <c r="L169" s="16">
        <f t="shared" si="93"/>
        <v>154</v>
      </c>
      <c r="M169">
        <f t="shared" si="94"/>
        <v>1</v>
      </c>
      <c r="N169" s="16">
        <f t="shared" si="95"/>
        <v>0.5</v>
      </c>
      <c r="O169" s="16">
        <f t="shared" si="96"/>
        <v>154</v>
      </c>
      <c r="P169">
        <f t="shared" si="97"/>
        <v>1</v>
      </c>
      <c r="Q169" s="16">
        <f t="shared" si="98"/>
        <v>1</v>
      </c>
      <c r="T169" s="17">
        <f t="shared" si="99"/>
        <v>2.6878070480712677</v>
      </c>
      <c r="U169" s="16">
        <f t="shared" si="100"/>
        <v>-0.48773258856586127</v>
      </c>
      <c r="V169">
        <f>MATCH(O169,N$3:N$7,1)</f>
        <v>3</v>
      </c>
      <c r="W169">
        <f t="shared" si="109"/>
        <v>4</v>
      </c>
      <c r="X169">
        <f>INDEX(J$3:J$7,V169)</f>
        <v>2.6634445242714877</v>
      </c>
      <c r="Y169">
        <f>INDEX(H$3:H$7,V169)</f>
        <v>-0.16718313212421182</v>
      </c>
      <c r="Z169">
        <f>INDEX(I$3:I$7,V169)</f>
        <v>0.11714838214349776</v>
      </c>
      <c r="AA169">
        <f>INDEX(H$3:H$7,W169)</f>
        <v>-0.19437015796656859</v>
      </c>
      <c r="AB169">
        <f>INDEX(I$3:I$7,W169)</f>
        <v>4.4737247032445193E-2</v>
      </c>
      <c r="AC169">
        <f t="shared" si="101"/>
        <v>-0.17848294774008053</v>
      </c>
      <c r="AD169">
        <f t="shared" si="102"/>
        <v>8.7051950116134813E-2</v>
      </c>
      <c r="AE169">
        <f t="shared" si="103"/>
        <v>0.58436734928673773</v>
      </c>
      <c r="AF169">
        <f t="shared" si="104"/>
        <v>0.41563265071326233</v>
      </c>
      <c r="AG169">
        <f t="shared" si="105"/>
        <v>0</v>
      </c>
      <c r="AH169">
        <f t="shared" si="106"/>
        <v>1.5887210226488063E-2</v>
      </c>
      <c r="AI169">
        <f t="shared" si="107"/>
        <v>2.7187025842356771E-2</v>
      </c>
      <c r="AJ169">
        <f t="shared" si="108"/>
        <v>0.58436734928673773</v>
      </c>
    </row>
    <row r="170" spans="3:36" x14ac:dyDescent="0.45">
      <c r="C170">
        <v>155</v>
      </c>
      <c r="D170">
        <v>1</v>
      </c>
      <c r="E170">
        <v>0.5</v>
      </c>
      <c r="L170" s="16">
        <f t="shared" si="93"/>
        <v>155</v>
      </c>
      <c r="M170">
        <f t="shared" si="94"/>
        <v>1</v>
      </c>
      <c r="N170" s="16">
        <f t="shared" si="95"/>
        <v>0.5</v>
      </c>
      <c r="O170" s="16">
        <f t="shared" si="96"/>
        <v>155</v>
      </c>
      <c r="P170">
        <f t="shared" si="97"/>
        <v>1</v>
      </c>
      <c r="Q170" s="16">
        <f t="shared" si="98"/>
        <v>1</v>
      </c>
      <c r="T170" s="17">
        <f t="shared" si="99"/>
        <v>2.7052603405912108</v>
      </c>
      <c r="U170" s="16">
        <f t="shared" si="100"/>
        <v>-0.46630765815499864</v>
      </c>
      <c r="V170">
        <f>MATCH(O170,N$3:N$7,1)</f>
        <v>3</v>
      </c>
      <c r="W170">
        <f t="shared" si="109"/>
        <v>4</v>
      </c>
      <c r="X170">
        <f>INDEX(J$3:J$7,V170)</f>
        <v>2.6634445242714877</v>
      </c>
      <c r="Y170">
        <f>INDEX(H$3:H$7,V170)</f>
        <v>-0.16718313212421182</v>
      </c>
      <c r="Z170">
        <f>INDEX(I$3:I$7,V170)</f>
        <v>0.11714838214349776</v>
      </c>
      <c r="AA170">
        <f>INDEX(H$3:H$7,W170)</f>
        <v>-0.19437015796656859</v>
      </c>
      <c r="AB170">
        <f>INDEX(I$3:I$7,W170)</f>
        <v>4.4737247032445193E-2</v>
      </c>
      <c r="AC170">
        <f t="shared" si="101"/>
        <v>-0.17970476483995459</v>
      </c>
      <c r="AD170">
        <f t="shared" si="102"/>
        <v>8.3797708051813954E-2</v>
      </c>
      <c r="AE170">
        <f t="shared" si="103"/>
        <v>0.5394261664240465</v>
      </c>
      <c r="AF170">
        <f t="shared" si="104"/>
        <v>0.46057383357595355</v>
      </c>
      <c r="AG170">
        <f t="shared" si="105"/>
        <v>0</v>
      </c>
      <c r="AH170">
        <f t="shared" si="106"/>
        <v>1.4665393126613996E-2</v>
      </c>
      <c r="AI170">
        <f t="shared" si="107"/>
        <v>2.7187025842356771E-2</v>
      </c>
      <c r="AJ170">
        <f t="shared" si="108"/>
        <v>0.5394261664240465</v>
      </c>
    </row>
    <row r="171" spans="3:36" x14ac:dyDescent="0.45">
      <c r="C171">
        <v>156</v>
      </c>
      <c r="D171">
        <v>1</v>
      </c>
      <c r="E171">
        <v>0.5</v>
      </c>
      <c r="L171" s="16">
        <f t="shared" si="93"/>
        <v>156</v>
      </c>
      <c r="M171">
        <f t="shared" si="94"/>
        <v>1</v>
      </c>
      <c r="N171" s="16">
        <f t="shared" si="95"/>
        <v>0.5</v>
      </c>
      <c r="O171" s="16">
        <f t="shared" si="96"/>
        <v>156</v>
      </c>
      <c r="P171">
        <f t="shared" si="97"/>
        <v>1</v>
      </c>
      <c r="Q171" s="16">
        <f t="shared" si="98"/>
        <v>1</v>
      </c>
      <c r="T171" s="17">
        <f t="shared" si="99"/>
        <v>2.7227136331111539</v>
      </c>
      <c r="U171" s="16">
        <f t="shared" si="100"/>
        <v>-0.44522868530853649</v>
      </c>
      <c r="V171">
        <f>MATCH(O171,N$3:N$7,1)</f>
        <v>3</v>
      </c>
      <c r="W171">
        <f t="shared" si="109"/>
        <v>4</v>
      </c>
      <c r="X171">
        <f>INDEX(J$3:J$7,V171)</f>
        <v>2.6634445242714877</v>
      </c>
      <c r="Y171">
        <f>INDEX(H$3:H$7,V171)</f>
        <v>-0.16718313212421182</v>
      </c>
      <c r="Z171">
        <f>INDEX(I$3:I$7,V171)</f>
        <v>0.11714838214349776</v>
      </c>
      <c r="AA171">
        <f>INDEX(H$3:H$7,W171)</f>
        <v>-0.19437015796656859</v>
      </c>
      <c r="AB171">
        <f>INDEX(I$3:I$7,W171)</f>
        <v>4.4737247032445193E-2</v>
      </c>
      <c r="AC171">
        <f t="shared" si="101"/>
        <v>-0.18092328850039205</v>
      </c>
      <c r="AD171">
        <f t="shared" si="102"/>
        <v>8.0552237880726615E-2</v>
      </c>
      <c r="AE171">
        <f t="shared" si="103"/>
        <v>0.49460612367633916</v>
      </c>
      <c r="AF171">
        <f t="shared" si="104"/>
        <v>0.50539387632366084</v>
      </c>
      <c r="AG171">
        <f t="shared" si="105"/>
        <v>0</v>
      </c>
      <c r="AH171">
        <f t="shared" si="106"/>
        <v>1.3446869466176542E-2</v>
      </c>
      <c r="AI171">
        <f t="shared" si="107"/>
        <v>2.7187025842356771E-2</v>
      </c>
      <c r="AJ171">
        <f t="shared" si="108"/>
        <v>0.49460612367633916</v>
      </c>
    </row>
    <row r="172" spans="3:36" x14ac:dyDescent="0.45">
      <c r="C172">
        <v>157</v>
      </c>
      <c r="D172">
        <v>1</v>
      </c>
      <c r="E172">
        <v>0.5</v>
      </c>
      <c r="L172" s="16">
        <f t="shared" si="93"/>
        <v>157</v>
      </c>
      <c r="M172">
        <f t="shared" si="94"/>
        <v>1</v>
      </c>
      <c r="N172" s="16">
        <f t="shared" si="95"/>
        <v>0.5</v>
      </c>
      <c r="O172" s="16">
        <f t="shared" si="96"/>
        <v>157</v>
      </c>
      <c r="P172">
        <f t="shared" si="97"/>
        <v>1</v>
      </c>
      <c r="Q172" s="16">
        <f t="shared" si="98"/>
        <v>1</v>
      </c>
      <c r="T172" s="17">
        <f t="shared" si="99"/>
        <v>2.7401669256310974</v>
      </c>
      <c r="U172" s="16">
        <f t="shared" si="100"/>
        <v>-0.42447481620960525</v>
      </c>
      <c r="V172">
        <f>MATCH(O172,N$3:N$7,1)</f>
        <v>3</v>
      </c>
      <c r="W172">
        <f t="shared" si="109"/>
        <v>4</v>
      </c>
      <c r="X172">
        <f>INDEX(J$3:J$7,V172)</f>
        <v>2.6634445242714877</v>
      </c>
      <c r="Y172">
        <f>INDEX(H$3:H$7,V172)</f>
        <v>-0.16718313212421182</v>
      </c>
      <c r="Z172">
        <f>INDEX(I$3:I$7,V172)</f>
        <v>0.11714838214349776</v>
      </c>
      <c r="AA172">
        <f>INDEX(H$3:H$7,W172)</f>
        <v>-0.19437015796656859</v>
      </c>
      <c r="AB172">
        <f>INDEX(I$3:I$7,W172)</f>
        <v>4.4737247032445193E-2</v>
      </c>
      <c r="AC172">
        <f t="shared" si="101"/>
        <v>-0.18213927176694339</v>
      </c>
      <c r="AD172">
        <f t="shared" si="102"/>
        <v>7.7313533907824639E-2</v>
      </c>
      <c r="AE172">
        <f t="shared" si="103"/>
        <v>0.44987952233339762</v>
      </c>
      <c r="AF172">
        <f t="shared" si="104"/>
        <v>0.55012047766660233</v>
      </c>
      <c r="AG172">
        <f t="shared" si="105"/>
        <v>0</v>
      </c>
      <c r="AH172">
        <f t="shared" si="106"/>
        <v>1.2230886199625202E-2</v>
      </c>
      <c r="AI172">
        <f t="shared" si="107"/>
        <v>2.7187025842356771E-2</v>
      </c>
      <c r="AJ172">
        <f t="shared" si="108"/>
        <v>0.44987952233339762</v>
      </c>
    </row>
    <row r="173" spans="3:36" x14ac:dyDescent="0.45">
      <c r="C173">
        <v>158</v>
      </c>
      <c r="D173">
        <v>1</v>
      </c>
      <c r="E173">
        <v>0.5</v>
      </c>
      <c r="L173" s="16">
        <f t="shared" si="93"/>
        <v>158</v>
      </c>
      <c r="M173">
        <f t="shared" si="94"/>
        <v>1</v>
      </c>
      <c r="N173" s="16">
        <f t="shared" si="95"/>
        <v>0.5</v>
      </c>
      <c r="O173" s="16">
        <f t="shared" si="96"/>
        <v>158</v>
      </c>
      <c r="P173">
        <f t="shared" si="97"/>
        <v>1</v>
      </c>
      <c r="Q173" s="16">
        <f t="shared" si="98"/>
        <v>1</v>
      </c>
      <c r="T173" s="17">
        <f t="shared" si="99"/>
        <v>2.7576202181510405</v>
      </c>
      <c r="U173" s="16">
        <f t="shared" si="100"/>
        <v>-0.40402622583515707</v>
      </c>
      <c r="V173">
        <f>MATCH(O173,N$3:N$7,1)</f>
        <v>3</v>
      </c>
      <c r="W173">
        <f t="shared" si="109"/>
        <v>4</v>
      </c>
      <c r="X173">
        <f>INDEX(J$3:J$7,V173)</f>
        <v>2.6634445242714877</v>
      </c>
      <c r="Y173">
        <f>INDEX(H$3:H$7,V173)</f>
        <v>-0.16718313212421182</v>
      </c>
      <c r="Z173">
        <f>INDEX(I$3:I$7,V173)</f>
        <v>0.11714838214349776</v>
      </c>
      <c r="AA173">
        <f>INDEX(H$3:H$7,W173)</f>
        <v>-0.19437015796656859</v>
      </c>
      <c r="AB173">
        <f>INDEX(I$3:I$7,W173)</f>
        <v>4.4737247032445193E-2</v>
      </c>
      <c r="AC173">
        <f t="shared" si="101"/>
        <v>-0.18335346145704329</v>
      </c>
      <c r="AD173">
        <f t="shared" si="102"/>
        <v>7.4079607026301134E-2</v>
      </c>
      <c r="AE173">
        <f t="shared" si="103"/>
        <v>0.40521889276912149</v>
      </c>
      <c r="AF173">
        <f t="shared" si="104"/>
        <v>0.59478110723087851</v>
      </c>
      <c r="AG173">
        <f t="shared" si="105"/>
        <v>0</v>
      </c>
      <c r="AH173">
        <f t="shared" si="106"/>
        <v>1.1016696509525303E-2</v>
      </c>
      <c r="AI173">
        <f t="shared" si="107"/>
        <v>2.7187025842356771E-2</v>
      </c>
      <c r="AJ173">
        <f t="shared" si="108"/>
        <v>0.40521889276912149</v>
      </c>
    </row>
    <row r="174" spans="3:36" x14ac:dyDescent="0.45">
      <c r="C174">
        <v>159</v>
      </c>
      <c r="D174">
        <v>1</v>
      </c>
      <c r="E174">
        <v>0.5</v>
      </c>
      <c r="L174" s="16">
        <f t="shared" si="93"/>
        <v>159</v>
      </c>
      <c r="M174">
        <f t="shared" si="94"/>
        <v>1</v>
      </c>
      <c r="N174" s="16">
        <f t="shared" si="95"/>
        <v>0.5</v>
      </c>
      <c r="O174" s="16">
        <f t="shared" si="96"/>
        <v>159</v>
      </c>
      <c r="P174">
        <f t="shared" si="97"/>
        <v>1</v>
      </c>
      <c r="Q174" s="16">
        <f t="shared" si="98"/>
        <v>1</v>
      </c>
      <c r="T174" s="17">
        <f t="shared" si="99"/>
        <v>2.7750735106709841</v>
      </c>
      <c r="U174" s="16">
        <f t="shared" si="100"/>
        <v>-0.38386403503541577</v>
      </c>
      <c r="V174">
        <f>MATCH(O174,N$3:N$7,1)</f>
        <v>3</v>
      </c>
      <c r="W174">
        <f t="shared" si="109"/>
        <v>4</v>
      </c>
      <c r="X174">
        <f>INDEX(J$3:J$7,V174)</f>
        <v>2.6634445242714877</v>
      </c>
      <c r="Y174">
        <f>INDEX(H$3:H$7,V174)</f>
        <v>-0.16718313212421182</v>
      </c>
      <c r="Z174">
        <f>INDEX(I$3:I$7,V174)</f>
        <v>0.11714838214349776</v>
      </c>
      <c r="AA174">
        <f>INDEX(H$3:H$7,W174)</f>
        <v>-0.19437015796656859</v>
      </c>
      <c r="AB174">
        <f>INDEX(I$3:I$7,W174)</f>
        <v>4.4737247032445193E-2</v>
      </c>
      <c r="AC174">
        <f t="shared" si="101"/>
        <v>-0.18456660000266228</v>
      </c>
      <c r="AD174">
        <f t="shared" si="102"/>
        <v>7.0848479809789519E-2</v>
      </c>
      <c r="AE174">
        <f t="shared" si="103"/>
        <v>0.36059692666465137</v>
      </c>
      <c r="AF174">
        <f t="shared" si="104"/>
        <v>0.63940307333534863</v>
      </c>
      <c r="AG174">
        <f t="shared" si="105"/>
        <v>0</v>
      </c>
      <c r="AH174">
        <f t="shared" si="106"/>
        <v>9.8035579639063064E-3</v>
      </c>
      <c r="AI174">
        <f t="shared" si="107"/>
        <v>2.7187025842356771E-2</v>
      </c>
      <c r="AJ174">
        <f t="shared" si="108"/>
        <v>0.36059692666465137</v>
      </c>
    </row>
    <row r="175" spans="3:36" x14ac:dyDescent="0.45">
      <c r="C175">
        <v>160</v>
      </c>
      <c r="D175">
        <v>1</v>
      </c>
      <c r="E175">
        <v>0.5</v>
      </c>
      <c r="L175" s="16">
        <f t="shared" si="93"/>
        <v>160</v>
      </c>
      <c r="M175">
        <f t="shared" si="94"/>
        <v>1</v>
      </c>
      <c r="N175" s="16">
        <f t="shared" si="95"/>
        <v>0.5</v>
      </c>
      <c r="O175" s="16">
        <f t="shared" si="96"/>
        <v>160</v>
      </c>
      <c r="P175">
        <f t="shared" si="97"/>
        <v>1</v>
      </c>
      <c r="Q175" s="16">
        <f t="shared" si="98"/>
        <v>1</v>
      </c>
      <c r="T175" s="17">
        <f t="shared" si="99"/>
        <v>2.7925268031909272</v>
      </c>
      <c r="U175" s="16">
        <f t="shared" si="100"/>
        <v>-0.36397023426620256</v>
      </c>
      <c r="V175">
        <f>MATCH(O175,N$3:N$7,1)</f>
        <v>3</v>
      </c>
      <c r="W175">
        <f t="shared" si="109"/>
        <v>4</v>
      </c>
      <c r="X175">
        <f>INDEX(J$3:J$7,V175)</f>
        <v>2.6634445242714877</v>
      </c>
      <c r="Y175">
        <f>INDEX(H$3:H$7,V175)</f>
        <v>-0.16718313212421182</v>
      </c>
      <c r="Z175">
        <f>INDEX(I$3:I$7,V175)</f>
        <v>0.11714838214349776</v>
      </c>
      <c r="AA175">
        <f>INDEX(H$3:H$7,W175)</f>
        <v>-0.19437015796656859</v>
      </c>
      <c r="AB175">
        <f>INDEX(I$3:I$7,W175)</f>
        <v>4.4737247032445193E-2</v>
      </c>
      <c r="AC175">
        <f t="shared" si="101"/>
        <v>-0.18577942727013508</v>
      </c>
      <c r="AD175">
        <f t="shared" si="102"/>
        <v>6.7618181665352009E-2</v>
      </c>
      <c r="AE175">
        <f t="shared" si="103"/>
        <v>0.31598641007098865</v>
      </c>
      <c r="AF175">
        <f t="shared" si="104"/>
        <v>0.68401358992901129</v>
      </c>
      <c r="AG175">
        <f t="shared" si="105"/>
        <v>0</v>
      </c>
      <c r="AH175">
        <f t="shared" si="106"/>
        <v>8.5907306964335128E-3</v>
      </c>
      <c r="AI175">
        <f t="shared" si="107"/>
        <v>2.7187025842356771E-2</v>
      </c>
      <c r="AJ175">
        <f t="shared" si="108"/>
        <v>0.31598641007098865</v>
      </c>
    </row>
    <row r="176" spans="3:36" x14ac:dyDescent="0.45">
      <c r="C176">
        <v>161</v>
      </c>
      <c r="D176">
        <v>1</v>
      </c>
      <c r="E176">
        <v>0.5</v>
      </c>
      <c r="L176" s="16">
        <f t="shared" si="93"/>
        <v>161</v>
      </c>
      <c r="M176">
        <f t="shared" si="94"/>
        <v>1</v>
      </c>
      <c r="N176" s="16">
        <f t="shared" si="95"/>
        <v>0.5</v>
      </c>
      <c r="O176" s="16">
        <f t="shared" si="96"/>
        <v>161</v>
      </c>
      <c r="P176">
        <f t="shared" si="97"/>
        <v>1</v>
      </c>
      <c r="Q176" s="16">
        <f t="shared" si="98"/>
        <v>1</v>
      </c>
      <c r="T176" s="17">
        <f t="shared" si="99"/>
        <v>2.8099800957108707</v>
      </c>
      <c r="U176" s="16">
        <f t="shared" si="100"/>
        <v>-0.34432761328966566</v>
      </c>
      <c r="V176">
        <f>MATCH(O176,N$3:N$7,1)</f>
        <v>3</v>
      </c>
      <c r="W176">
        <f t="shared" si="109"/>
        <v>4</v>
      </c>
      <c r="X176">
        <f>INDEX(J$3:J$7,V176)</f>
        <v>2.6634445242714877</v>
      </c>
      <c r="Y176">
        <f>INDEX(H$3:H$7,V176)</f>
        <v>-0.16718313212421182</v>
      </c>
      <c r="Z176">
        <f>INDEX(I$3:I$7,V176)</f>
        <v>0.11714838214349776</v>
      </c>
      <c r="AA176">
        <f>INDEX(H$3:H$7,W176)</f>
        <v>-0.19437015796656859</v>
      </c>
      <c r="AB176">
        <f>INDEX(I$3:I$7,W176)</f>
        <v>4.4737247032445193E-2</v>
      </c>
      <c r="AC176">
        <f t="shared" si="101"/>
        <v>-0.18699268236666786</v>
      </c>
      <c r="AD176">
        <f t="shared" si="102"/>
        <v>6.4386744021947287E-2</v>
      </c>
      <c r="AE176">
        <f t="shared" si="103"/>
        <v>0.27136015696158994</v>
      </c>
      <c r="AF176">
        <f t="shared" si="104"/>
        <v>0.72863984303841012</v>
      </c>
      <c r="AG176">
        <f t="shared" si="105"/>
        <v>0</v>
      </c>
      <c r="AH176">
        <f t="shared" si="106"/>
        <v>7.3774755999007346E-3</v>
      </c>
      <c r="AI176">
        <f t="shared" si="107"/>
        <v>2.7187025842356771E-2</v>
      </c>
      <c r="AJ176">
        <f t="shared" si="108"/>
        <v>0.27136015696158994</v>
      </c>
    </row>
    <row r="177" spans="3:36" x14ac:dyDescent="0.45">
      <c r="C177">
        <v>162</v>
      </c>
      <c r="D177">
        <v>1</v>
      </c>
      <c r="E177">
        <v>0.5</v>
      </c>
      <c r="L177" s="16">
        <f t="shared" si="93"/>
        <v>162</v>
      </c>
      <c r="M177">
        <f t="shared" si="94"/>
        <v>1</v>
      </c>
      <c r="N177" s="16">
        <f t="shared" si="95"/>
        <v>0.5</v>
      </c>
      <c r="O177" s="16">
        <f t="shared" si="96"/>
        <v>162</v>
      </c>
      <c r="P177">
        <f t="shared" si="97"/>
        <v>1</v>
      </c>
      <c r="Q177" s="16">
        <f t="shared" si="98"/>
        <v>1</v>
      </c>
      <c r="T177" s="17">
        <f t="shared" si="99"/>
        <v>2.8274333882308138</v>
      </c>
      <c r="U177" s="16">
        <f t="shared" si="100"/>
        <v>-0.32491969623290645</v>
      </c>
      <c r="V177">
        <f>MATCH(O177,N$3:N$7,1)</f>
        <v>3</v>
      </c>
      <c r="W177">
        <f t="shared" si="109"/>
        <v>4</v>
      </c>
      <c r="X177">
        <f>INDEX(J$3:J$7,V177)</f>
        <v>2.6634445242714877</v>
      </c>
      <c r="Y177">
        <f>INDEX(H$3:H$7,V177)</f>
        <v>-0.16718313212421182</v>
      </c>
      <c r="Z177">
        <f>INDEX(I$3:I$7,V177)</f>
        <v>0.11714838214349776</v>
      </c>
      <c r="AA177">
        <f>INDEX(H$3:H$7,W177)</f>
        <v>-0.19437015796656859</v>
      </c>
      <c r="AB177">
        <f>INDEX(I$3:I$7,W177)</f>
        <v>4.4737247032445193E-2</v>
      </c>
      <c r="AC177">
        <f t="shared" si="101"/>
        <v>-0.18820710544290878</v>
      </c>
      <c r="AD177">
        <f t="shared" si="102"/>
        <v>6.1152195529384515E-2</v>
      </c>
      <c r="AE177">
        <f t="shared" si="103"/>
        <v>0.22669094292976746</v>
      </c>
      <c r="AF177">
        <f t="shared" si="104"/>
        <v>0.77330905707023256</v>
      </c>
      <c r="AG177">
        <f t="shared" si="105"/>
        <v>0</v>
      </c>
      <c r="AH177">
        <f t="shared" si="106"/>
        <v>6.1630525236598122E-3</v>
      </c>
      <c r="AI177">
        <f t="shared" si="107"/>
        <v>2.7187025842356771E-2</v>
      </c>
      <c r="AJ177">
        <f t="shared" si="108"/>
        <v>0.22669094292976746</v>
      </c>
    </row>
    <row r="178" spans="3:36" x14ac:dyDescent="0.45">
      <c r="C178">
        <v>163</v>
      </c>
      <c r="D178">
        <v>1</v>
      </c>
      <c r="E178">
        <v>0.5</v>
      </c>
      <c r="L178" s="16">
        <f t="shared" si="93"/>
        <v>163</v>
      </c>
      <c r="M178">
        <f t="shared" si="94"/>
        <v>1</v>
      </c>
      <c r="N178" s="16">
        <f t="shared" si="95"/>
        <v>0.5</v>
      </c>
      <c r="O178" s="16">
        <f t="shared" si="96"/>
        <v>163</v>
      </c>
      <c r="P178">
        <f t="shared" si="97"/>
        <v>1</v>
      </c>
      <c r="Q178" s="16">
        <f t="shared" si="98"/>
        <v>1</v>
      </c>
      <c r="T178" s="17">
        <f t="shared" si="99"/>
        <v>2.8448866807507573</v>
      </c>
      <c r="U178" s="16">
        <f t="shared" si="100"/>
        <v>-0.30573068145866067</v>
      </c>
      <c r="V178">
        <f>MATCH(O178,N$3:N$7,1)</f>
        <v>3</v>
      </c>
      <c r="W178">
        <f t="shared" si="109"/>
        <v>4</v>
      </c>
      <c r="X178">
        <f>INDEX(J$3:J$7,V178)</f>
        <v>2.6634445242714877</v>
      </c>
      <c r="Y178">
        <f>INDEX(H$3:H$7,V178)</f>
        <v>-0.16718313212421182</v>
      </c>
      <c r="Z178">
        <f>INDEX(I$3:I$7,V178)</f>
        <v>0.11714838214349776</v>
      </c>
      <c r="AA178">
        <f>INDEX(H$3:H$7,W178)</f>
        <v>-0.19437015796656859</v>
      </c>
      <c r="AB178">
        <f>INDEX(I$3:I$7,W178)</f>
        <v>4.4737247032445193E-2</v>
      </c>
      <c r="AC178">
        <f t="shared" si="101"/>
        <v>-0.18942343950093007</v>
      </c>
      <c r="AD178">
        <f t="shared" si="102"/>
        <v>5.7912557242862733E-2</v>
      </c>
      <c r="AE178">
        <f t="shared" si="103"/>
        <v>0.18195143868703878</v>
      </c>
      <c r="AF178">
        <f t="shared" si="104"/>
        <v>0.81804856131296122</v>
      </c>
      <c r="AG178">
        <f t="shared" si="105"/>
        <v>0</v>
      </c>
      <c r="AH178">
        <f t="shared" si="106"/>
        <v>4.9467184656385166E-3</v>
      </c>
      <c r="AI178">
        <f t="shared" si="107"/>
        <v>2.7187025842356771E-2</v>
      </c>
      <c r="AJ178">
        <f t="shared" si="108"/>
        <v>0.18195143868703878</v>
      </c>
    </row>
    <row r="179" spans="3:36" x14ac:dyDescent="0.45">
      <c r="C179">
        <v>164</v>
      </c>
      <c r="D179">
        <v>1</v>
      </c>
      <c r="E179">
        <v>0.5</v>
      </c>
      <c r="L179" s="16">
        <f t="shared" si="93"/>
        <v>164</v>
      </c>
      <c r="M179">
        <f t="shared" si="94"/>
        <v>1</v>
      </c>
      <c r="N179" s="16">
        <f t="shared" si="95"/>
        <v>0.5</v>
      </c>
      <c r="O179" s="16">
        <f t="shared" si="96"/>
        <v>164</v>
      </c>
      <c r="P179">
        <f t="shared" si="97"/>
        <v>1</v>
      </c>
      <c r="Q179" s="16">
        <f t="shared" si="98"/>
        <v>1</v>
      </c>
      <c r="T179" s="17">
        <f t="shared" si="99"/>
        <v>2.8623399732707004</v>
      </c>
      <c r="U179" s="16">
        <f t="shared" si="100"/>
        <v>-0.28674538575880848</v>
      </c>
      <c r="V179">
        <f>MATCH(O179,N$3:N$7,1)</f>
        <v>3</v>
      </c>
      <c r="W179">
        <f t="shared" si="109"/>
        <v>4</v>
      </c>
      <c r="X179">
        <f>INDEX(J$3:J$7,V179)</f>
        <v>2.6634445242714877</v>
      </c>
      <c r="Y179">
        <f>INDEX(H$3:H$7,V179)</f>
        <v>-0.16718313212421182</v>
      </c>
      <c r="Z179">
        <f>INDEX(I$3:I$7,V179)</f>
        <v>0.11714838214349776</v>
      </c>
      <c r="AA179">
        <f>INDEX(H$3:H$7,W179)</f>
        <v>-0.19437015796656859</v>
      </c>
      <c r="AB179">
        <f>INDEX(I$3:I$7,W179)</f>
        <v>4.4737247032445193E-2</v>
      </c>
      <c r="AC179">
        <f t="shared" si="101"/>
        <v>-0.19064243221701974</v>
      </c>
      <c r="AD179">
        <f t="shared" si="102"/>
        <v>5.4665837768066827E-2</v>
      </c>
      <c r="AE179">
        <f t="shared" si="103"/>
        <v>0.13711414301674524</v>
      </c>
      <c r="AF179">
        <f t="shared" si="104"/>
        <v>0.86288585698325482</v>
      </c>
      <c r="AG179">
        <f t="shared" si="105"/>
        <v>0</v>
      </c>
      <c r="AH179">
        <f t="shared" si="106"/>
        <v>3.7277257495488547E-3</v>
      </c>
      <c r="AI179">
        <f t="shared" si="107"/>
        <v>2.7187025842356771E-2</v>
      </c>
      <c r="AJ179">
        <f t="shared" si="108"/>
        <v>0.13711414301674524</v>
      </c>
    </row>
    <row r="180" spans="3:36" x14ac:dyDescent="0.45">
      <c r="C180">
        <v>165</v>
      </c>
      <c r="D180">
        <v>1</v>
      </c>
      <c r="E180">
        <v>0.5</v>
      </c>
      <c r="L180" s="16">
        <f t="shared" si="93"/>
        <v>165</v>
      </c>
      <c r="M180">
        <f t="shared" si="94"/>
        <v>1</v>
      </c>
      <c r="N180" s="16">
        <f t="shared" si="95"/>
        <v>0.5</v>
      </c>
      <c r="O180" s="16">
        <f t="shared" si="96"/>
        <v>165</v>
      </c>
      <c r="P180">
        <f t="shared" si="97"/>
        <v>1</v>
      </c>
      <c r="Q180" s="16">
        <f t="shared" si="98"/>
        <v>1</v>
      </c>
      <c r="T180" s="17">
        <f t="shared" si="99"/>
        <v>2.8797932657906435</v>
      </c>
      <c r="U180" s="16">
        <f t="shared" si="100"/>
        <v>-0.26794919243112297</v>
      </c>
      <c r="V180">
        <f>MATCH(O180,N$3:N$7,1)</f>
        <v>3</v>
      </c>
      <c r="W180">
        <f t="shared" si="109"/>
        <v>4</v>
      </c>
      <c r="X180">
        <f>INDEX(J$3:J$7,V180)</f>
        <v>2.6634445242714877</v>
      </c>
      <c r="Y180">
        <f>INDEX(H$3:H$7,V180)</f>
        <v>-0.16718313212421182</v>
      </c>
      <c r="Z180">
        <f>INDEX(I$3:I$7,V180)</f>
        <v>0.11714838214349776</v>
      </c>
      <c r="AA180">
        <f>INDEX(H$3:H$7,W180)</f>
        <v>-0.19437015796656859</v>
      </c>
      <c r="AB180">
        <f>INDEX(I$3:I$7,W180)</f>
        <v>4.4737247032445193E-2</v>
      </c>
      <c r="AC180">
        <f t="shared" si="101"/>
        <v>-0.19186483778881108</v>
      </c>
      <c r="AD180">
        <f t="shared" si="102"/>
        <v>5.1410028341440338E-2</v>
      </c>
      <c r="AE180">
        <f t="shared" si="103"/>
        <v>9.2151314832469702E-2</v>
      </c>
      <c r="AF180">
        <f t="shared" si="104"/>
        <v>0.90784868516753026</v>
      </c>
      <c r="AG180">
        <f t="shared" si="105"/>
        <v>0</v>
      </c>
      <c r="AH180">
        <f t="shared" si="106"/>
        <v>2.5053201777575085E-3</v>
      </c>
      <c r="AI180">
        <f t="shared" si="107"/>
        <v>2.7187025842356771E-2</v>
      </c>
      <c r="AJ180">
        <f t="shared" si="108"/>
        <v>9.2151314832469702E-2</v>
      </c>
    </row>
    <row r="181" spans="3:36" x14ac:dyDescent="0.45">
      <c r="C181">
        <v>166</v>
      </c>
      <c r="D181">
        <v>1</v>
      </c>
      <c r="E181">
        <v>0.5</v>
      </c>
      <c r="L181" s="16">
        <f t="shared" si="93"/>
        <v>166</v>
      </c>
      <c r="M181">
        <f t="shared" si="94"/>
        <v>1</v>
      </c>
      <c r="N181" s="16">
        <f t="shared" si="95"/>
        <v>0.5</v>
      </c>
      <c r="O181" s="16">
        <f t="shared" si="96"/>
        <v>166</v>
      </c>
      <c r="P181">
        <f t="shared" si="97"/>
        <v>1</v>
      </c>
      <c r="Q181" s="16">
        <f t="shared" si="98"/>
        <v>1</v>
      </c>
      <c r="T181" s="17">
        <f t="shared" si="99"/>
        <v>2.8972465583105871</v>
      </c>
      <c r="U181" s="16">
        <f t="shared" si="100"/>
        <v>-0.24932800284318071</v>
      </c>
      <c r="V181">
        <f>MATCH(O181,N$3:N$7,1)</f>
        <v>3</v>
      </c>
      <c r="W181">
        <f t="shared" si="109"/>
        <v>4</v>
      </c>
      <c r="X181">
        <f>INDEX(J$3:J$7,V181)</f>
        <v>2.6634445242714877</v>
      </c>
      <c r="Y181">
        <f>INDEX(H$3:H$7,V181)</f>
        <v>-0.16718313212421182</v>
      </c>
      <c r="Z181">
        <f>INDEX(I$3:I$7,V181)</f>
        <v>0.11714838214349776</v>
      </c>
      <c r="AA181">
        <f>INDEX(H$3:H$7,W181)</f>
        <v>-0.19437015796656859</v>
      </c>
      <c r="AB181">
        <f>INDEX(I$3:I$7,W181)</f>
        <v>4.4737247032445193E-2</v>
      </c>
      <c r="AC181">
        <f t="shared" si="101"/>
        <v>-0.19309141881649755</v>
      </c>
      <c r="AD181">
        <f t="shared" si="102"/>
        <v>4.8143097819673498E-2</v>
      </c>
      <c r="AE181">
        <f t="shared" si="103"/>
        <v>4.7034903982722275E-2</v>
      </c>
      <c r="AF181">
        <f t="shared" si="104"/>
        <v>0.95296509601727775</v>
      </c>
      <c r="AG181">
        <f t="shared" si="105"/>
        <v>0</v>
      </c>
      <c r="AH181">
        <f t="shared" si="106"/>
        <v>1.2787391500710399E-3</v>
      </c>
      <c r="AI181">
        <f t="shared" si="107"/>
        <v>2.7187025842356771E-2</v>
      </c>
      <c r="AJ181">
        <f t="shared" si="108"/>
        <v>4.7034903982722275E-2</v>
      </c>
    </row>
    <row r="182" spans="3:36" x14ac:dyDescent="0.45">
      <c r="C182">
        <v>167</v>
      </c>
      <c r="D182">
        <v>1</v>
      </c>
      <c r="E182">
        <v>0.5</v>
      </c>
      <c r="L182" s="16">
        <f t="shared" si="93"/>
        <v>167</v>
      </c>
      <c r="M182">
        <f t="shared" si="94"/>
        <v>1</v>
      </c>
      <c r="N182" s="16">
        <f t="shared" si="95"/>
        <v>0.5</v>
      </c>
      <c r="O182" s="16">
        <f t="shared" si="96"/>
        <v>167</v>
      </c>
      <c r="P182">
        <f t="shared" si="97"/>
        <v>1</v>
      </c>
      <c r="Q182" s="16">
        <f t="shared" si="98"/>
        <v>1</v>
      </c>
      <c r="T182" s="17">
        <f t="shared" si="99"/>
        <v>2.9146998508305302</v>
      </c>
      <c r="U182" s="16">
        <f t="shared" si="100"/>
        <v>-0.23086819112556287</v>
      </c>
      <c r="V182">
        <f>MATCH(O182,N$3:N$7,1)</f>
        <v>3</v>
      </c>
      <c r="W182">
        <f t="shared" si="109"/>
        <v>4</v>
      </c>
      <c r="X182">
        <f>INDEX(J$3:J$7,V182)</f>
        <v>2.6634445242714877</v>
      </c>
      <c r="Y182">
        <f>INDEX(H$3:H$7,V182)</f>
        <v>-0.16718313212421182</v>
      </c>
      <c r="Z182">
        <f>INDEX(I$3:I$7,V182)</f>
        <v>0.11714838214349776</v>
      </c>
      <c r="AA182">
        <f>INDEX(H$3:H$7,W182)</f>
        <v>-0.19437015796656859</v>
      </c>
      <c r="AB182">
        <f>INDEX(I$3:I$7,W182)</f>
        <v>4.4737247032445193E-2</v>
      </c>
      <c r="AC182">
        <f t="shared" si="101"/>
        <v>-0.19432294822818766</v>
      </c>
      <c r="AD182">
        <f t="shared" si="102"/>
        <v>4.486298755162809E-2</v>
      </c>
      <c r="AE182">
        <f t="shared" si="103"/>
        <v>1.7364804320515459E-3</v>
      </c>
      <c r="AF182">
        <f t="shared" si="104"/>
        <v>0.99826351956794845</v>
      </c>
      <c r="AG182">
        <f t="shared" si="105"/>
        <v>0</v>
      </c>
      <c r="AH182">
        <f t="shared" si="106"/>
        <v>4.7209738380932231E-5</v>
      </c>
      <c r="AI182">
        <f t="shared" si="107"/>
        <v>2.7187025842356771E-2</v>
      </c>
      <c r="AJ182">
        <f t="shared" si="108"/>
        <v>1.7364804320515459E-3</v>
      </c>
    </row>
    <row r="183" spans="3:36" x14ac:dyDescent="0.45">
      <c r="C183">
        <v>168</v>
      </c>
      <c r="D183">
        <v>1</v>
      </c>
      <c r="E183">
        <v>0.5</v>
      </c>
      <c r="L183" s="16">
        <f t="shared" si="93"/>
        <v>168</v>
      </c>
      <c r="M183">
        <f t="shared" si="94"/>
        <v>1</v>
      </c>
      <c r="N183" s="16">
        <f t="shared" si="95"/>
        <v>0.5</v>
      </c>
      <c r="O183" s="16">
        <f t="shared" si="96"/>
        <v>168</v>
      </c>
      <c r="P183">
        <f t="shared" si="97"/>
        <v>1</v>
      </c>
      <c r="Q183" s="16">
        <f t="shared" si="98"/>
        <v>1</v>
      </c>
      <c r="T183" s="17">
        <f t="shared" si="99"/>
        <v>2.9321531433504737</v>
      </c>
      <c r="U183" s="16">
        <f t="shared" si="100"/>
        <v>-0.2125565616700221</v>
      </c>
      <c r="V183">
        <f>MATCH(O183,N$3:N$7,1)</f>
        <v>4</v>
      </c>
      <c r="W183">
        <f t="shared" si="109"/>
        <v>5</v>
      </c>
      <c r="X183">
        <f>INDEX(J$3:J$7,V183)</f>
        <v>-2.2561401218395378</v>
      </c>
      <c r="Y183">
        <f>INDEX(H$3:H$7,V183)</f>
        <v>-0.19437015796656859</v>
      </c>
      <c r="Z183">
        <f>INDEX(I$3:I$7,V183)</f>
        <v>4.4737247032445193E-2</v>
      </c>
      <c r="AA183">
        <f>INDEX(H$3:H$7,W183)</f>
        <v>-4.6118085159332911E-4</v>
      </c>
      <c r="AB183">
        <f>INDEX(I$3:I$7,W183)</f>
        <v>-0.39274857622151527</v>
      </c>
      <c r="AC183">
        <f t="shared" si="101"/>
        <v>-0.19269535756666306</v>
      </c>
      <c r="AD183">
        <f t="shared" si="102"/>
        <v>4.0958662654145377E-2</v>
      </c>
      <c r="AE183">
        <f t="shared" si="103"/>
        <v>0.99136295583204237</v>
      </c>
      <c r="AF183">
        <f t="shared" si="104"/>
        <v>8.6370441679576443E-3</v>
      </c>
      <c r="AG183">
        <f t="shared" si="105"/>
        <v>0</v>
      </c>
      <c r="AH183">
        <f t="shared" si="106"/>
        <v>0.19223417671506973</v>
      </c>
      <c r="AI183">
        <f t="shared" si="107"/>
        <v>0.19390897711497526</v>
      </c>
      <c r="AJ183">
        <f t="shared" si="108"/>
        <v>0.99136295583204237</v>
      </c>
    </row>
    <row r="184" spans="3:36" x14ac:dyDescent="0.45">
      <c r="C184">
        <v>169</v>
      </c>
      <c r="D184">
        <v>1</v>
      </c>
      <c r="E184">
        <v>0.5</v>
      </c>
      <c r="L184" s="16">
        <f t="shared" si="93"/>
        <v>169</v>
      </c>
      <c r="M184">
        <f t="shared" si="94"/>
        <v>1</v>
      </c>
      <c r="N184" s="16">
        <f t="shared" si="95"/>
        <v>0.5</v>
      </c>
      <c r="O184" s="16">
        <f t="shared" si="96"/>
        <v>169</v>
      </c>
      <c r="P184">
        <f t="shared" si="97"/>
        <v>1</v>
      </c>
      <c r="Q184" s="16">
        <f t="shared" si="98"/>
        <v>1</v>
      </c>
      <c r="T184" s="17">
        <f t="shared" si="99"/>
        <v>2.9496064358704168</v>
      </c>
      <c r="U184" s="16">
        <f t="shared" si="100"/>
        <v>-0.19438030913771864</v>
      </c>
      <c r="V184">
        <f>MATCH(O184,N$3:N$7,1)</f>
        <v>4</v>
      </c>
      <c r="W184">
        <f t="shared" si="109"/>
        <v>5</v>
      </c>
      <c r="X184">
        <f>INDEX(J$3:J$7,V184)</f>
        <v>-2.2561401218395378</v>
      </c>
      <c r="Y184">
        <f>INDEX(H$3:H$7,V184)</f>
        <v>-0.19437015796656859</v>
      </c>
      <c r="Z184">
        <f>INDEX(I$3:I$7,V184)</f>
        <v>4.4737247032445193E-2</v>
      </c>
      <c r="AA184">
        <f>INDEX(H$3:H$7,W184)</f>
        <v>-4.6118085159332911E-4</v>
      </c>
      <c r="AB184">
        <f>INDEX(I$3:I$7,W184)</f>
        <v>-0.39274857622151527</v>
      </c>
      <c r="AC184">
        <f t="shared" si="101"/>
        <v>-0.1909965760406305</v>
      </c>
      <c r="AD184">
        <f t="shared" si="102"/>
        <v>3.7125973495023543E-2</v>
      </c>
      <c r="AE184">
        <f t="shared" si="103"/>
        <v>0.98260223958616533</v>
      </c>
      <c r="AF184">
        <f t="shared" si="104"/>
        <v>1.7397760413834677E-2</v>
      </c>
      <c r="AG184">
        <f t="shared" si="105"/>
        <v>0</v>
      </c>
      <c r="AH184">
        <f t="shared" si="106"/>
        <v>0.19053539518903717</v>
      </c>
      <c r="AI184">
        <f t="shared" si="107"/>
        <v>0.19390897711497526</v>
      </c>
      <c r="AJ184">
        <f t="shared" si="108"/>
        <v>0.98260223958616533</v>
      </c>
    </row>
    <row r="185" spans="3:36" x14ac:dyDescent="0.45">
      <c r="C185">
        <v>170</v>
      </c>
      <c r="D185">
        <v>1</v>
      </c>
      <c r="E185">
        <v>0.5</v>
      </c>
      <c r="L185" s="16">
        <f t="shared" si="93"/>
        <v>170</v>
      </c>
      <c r="M185">
        <f t="shared" si="94"/>
        <v>1</v>
      </c>
      <c r="N185" s="16">
        <f t="shared" si="95"/>
        <v>0.5</v>
      </c>
      <c r="O185" s="16">
        <f t="shared" si="96"/>
        <v>170</v>
      </c>
      <c r="P185">
        <f t="shared" si="97"/>
        <v>1</v>
      </c>
      <c r="Q185" s="16">
        <f t="shared" si="98"/>
        <v>1</v>
      </c>
      <c r="T185" s="17">
        <f t="shared" si="99"/>
        <v>2.9670597283903604</v>
      </c>
      <c r="U185" s="16">
        <f t="shared" si="100"/>
        <v>-0.17632698070846489</v>
      </c>
      <c r="V185">
        <f>MATCH(O185,N$3:N$7,1)</f>
        <v>4</v>
      </c>
      <c r="W185">
        <f t="shared" si="109"/>
        <v>5</v>
      </c>
      <c r="X185">
        <f>INDEX(J$3:J$7,V185)</f>
        <v>-2.2561401218395378</v>
      </c>
      <c r="Y185">
        <f>INDEX(H$3:H$7,V185)</f>
        <v>-0.19437015796656859</v>
      </c>
      <c r="Z185">
        <f>INDEX(I$3:I$7,V185)</f>
        <v>4.4737247032445193E-2</v>
      </c>
      <c r="AA185">
        <f>INDEX(H$3:H$7,W185)</f>
        <v>-4.6118085159332911E-4</v>
      </c>
      <c r="AB185">
        <f>INDEX(I$3:I$7,W185)</f>
        <v>-0.39274857622151527</v>
      </c>
      <c r="AC185">
        <f t="shared" si="101"/>
        <v>-0.18933867521870898</v>
      </c>
      <c r="AD185">
        <f t="shared" si="102"/>
        <v>3.3385516932655596E-2</v>
      </c>
      <c r="AE185">
        <f t="shared" si="103"/>
        <v>0.97405234753584269</v>
      </c>
      <c r="AF185">
        <f t="shared" si="104"/>
        <v>2.5947652464157311E-2</v>
      </c>
      <c r="AG185">
        <f t="shared" si="105"/>
        <v>0</v>
      </c>
      <c r="AH185">
        <f t="shared" si="106"/>
        <v>0.18887749436711565</v>
      </c>
      <c r="AI185">
        <f t="shared" si="107"/>
        <v>0.19390897711497526</v>
      </c>
      <c r="AJ185">
        <f t="shared" si="108"/>
        <v>0.97405234753584269</v>
      </c>
    </row>
    <row r="186" spans="3:36" x14ac:dyDescent="0.45">
      <c r="C186">
        <v>171</v>
      </c>
      <c r="D186">
        <v>1</v>
      </c>
      <c r="E186">
        <v>0.5</v>
      </c>
      <c r="L186" s="16">
        <f t="shared" si="93"/>
        <v>171</v>
      </c>
      <c r="M186">
        <f t="shared" si="94"/>
        <v>1</v>
      </c>
      <c r="N186" s="16">
        <f t="shared" si="95"/>
        <v>0.5</v>
      </c>
      <c r="O186" s="16">
        <f t="shared" si="96"/>
        <v>171</v>
      </c>
      <c r="P186">
        <f t="shared" si="97"/>
        <v>1</v>
      </c>
      <c r="Q186" s="16">
        <f t="shared" si="98"/>
        <v>1</v>
      </c>
      <c r="T186" s="17">
        <f t="shared" si="99"/>
        <v>2.9845130209103035</v>
      </c>
      <c r="U186" s="16">
        <f t="shared" si="100"/>
        <v>-0.15838444032453641</v>
      </c>
      <c r="V186">
        <f>MATCH(O186,N$3:N$7,1)</f>
        <v>4</v>
      </c>
      <c r="W186">
        <f t="shared" si="109"/>
        <v>5</v>
      </c>
      <c r="X186">
        <f>INDEX(J$3:J$7,V186)</f>
        <v>-2.2561401218395378</v>
      </c>
      <c r="Y186">
        <f>INDEX(H$3:H$7,V186)</f>
        <v>-0.19437015796656859</v>
      </c>
      <c r="Z186">
        <f>INDEX(I$3:I$7,V186)</f>
        <v>4.4737247032445193E-2</v>
      </c>
      <c r="AA186">
        <f>INDEX(H$3:H$7,W186)</f>
        <v>-4.6118085159332911E-4</v>
      </c>
      <c r="AB186">
        <f>INDEX(I$3:I$7,W186)</f>
        <v>-0.39274857622151527</v>
      </c>
      <c r="AC186">
        <f t="shared" si="101"/>
        <v>-0.18771922217358705</v>
      </c>
      <c r="AD186">
        <f t="shared" si="102"/>
        <v>2.9731803942120889E-2</v>
      </c>
      <c r="AE186">
        <f t="shared" si="103"/>
        <v>0.96570073293183345</v>
      </c>
      <c r="AF186">
        <f t="shared" si="104"/>
        <v>3.4299267068166578E-2</v>
      </c>
      <c r="AG186">
        <f t="shared" si="105"/>
        <v>0</v>
      </c>
      <c r="AH186">
        <f t="shared" si="106"/>
        <v>0.18725804132199372</v>
      </c>
      <c r="AI186">
        <f t="shared" si="107"/>
        <v>0.19390897711497526</v>
      </c>
      <c r="AJ186">
        <f t="shared" si="108"/>
        <v>0.96570073293183345</v>
      </c>
    </row>
    <row r="187" spans="3:36" x14ac:dyDescent="0.45">
      <c r="C187">
        <v>172</v>
      </c>
      <c r="D187">
        <v>1</v>
      </c>
      <c r="E187">
        <v>0.5</v>
      </c>
      <c r="L187" s="16">
        <f t="shared" si="93"/>
        <v>172</v>
      </c>
      <c r="M187">
        <f t="shared" si="94"/>
        <v>1</v>
      </c>
      <c r="N187" s="16">
        <f t="shared" si="95"/>
        <v>0.5</v>
      </c>
      <c r="O187" s="16">
        <f t="shared" si="96"/>
        <v>172</v>
      </c>
      <c r="P187">
        <f t="shared" si="97"/>
        <v>1</v>
      </c>
      <c r="Q187" s="16">
        <f t="shared" si="98"/>
        <v>1</v>
      </c>
      <c r="T187" s="17">
        <f t="shared" si="99"/>
        <v>3.001966313430247</v>
      </c>
      <c r="U187" s="16">
        <f t="shared" si="100"/>
        <v>-0.14054083470239176</v>
      </c>
      <c r="V187">
        <f>MATCH(O187,N$3:N$7,1)</f>
        <v>4</v>
      </c>
      <c r="W187">
        <f t="shared" si="109"/>
        <v>5</v>
      </c>
      <c r="X187">
        <f>INDEX(J$3:J$7,V187)</f>
        <v>-2.2561401218395378</v>
      </c>
      <c r="Y187">
        <f>INDEX(H$3:H$7,V187)</f>
        <v>-0.19437015796656859</v>
      </c>
      <c r="Z187">
        <f>INDEX(I$3:I$7,V187)</f>
        <v>4.4737247032445193E-2</v>
      </c>
      <c r="AA187">
        <f>INDEX(H$3:H$7,W187)</f>
        <v>-4.6118085159332911E-4</v>
      </c>
      <c r="AB187">
        <f>INDEX(I$3:I$7,W187)</f>
        <v>-0.39274857622151527</v>
      </c>
      <c r="AC187">
        <f t="shared" si="101"/>
        <v>-0.18613594135640835</v>
      </c>
      <c r="AD187">
        <f t="shared" si="102"/>
        <v>2.6159700566345073E-2</v>
      </c>
      <c r="AE187">
        <f t="shared" si="103"/>
        <v>0.95753566063484574</v>
      </c>
      <c r="AF187">
        <f t="shared" si="104"/>
        <v>4.2464339365154279E-2</v>
      </c>
      <c r="AG187">
        <f t="shared" si="105"/>
        <v>0</v>
      </c>
      <c r="AH187">
        <f t="shared" si="106"/>
        <v>0.18567476050481502</v>
      </c>
      <c r="AI187">
        <f t="shared" si="107"/>
        <v>0.19390897711497526</v>
      </c>
      <c r="AJ187">
        <f t="shared" si="108"/>
        <v>0.95753566063484574</v>
      </c>
    </row>
    <row r="188" spans="3:36" x14ac:dyDescent="0.45">
      <c r="C188">
        <v>173</v>
      </c>
      <c r="D188">
        <v>1</v>
      </c>
      <c r="E188">
        <v>0.5</v>
      </c>
      <c r="L188" s="16">
        <f t="shared" si="93"/>
        <v>173</v>
      </c>
      <c r="M188">
        <f t="shared" si="94"/>
        <v>1</v>
      </c>
      <c r="N188" s="16">
        <f t="shared" si="95"/>
        <v>0.5</v>
      </c>
      <c r="O188" s="16">
        <f t="shared" si="96"/>
        <v>173</v>
      </c>
      <c r="P188">
        <f t="shared" si="97"/>
        <v>1</v>
      </c>
      <c r="Q188" s="16">
        <f t="shared" si="98"/>
        <v>1</v>
      </c>
      <c r="T188" s="17">
        <f t="shared" si="99"/>
        <v>3.0194196059501901</v>
      </c>
      <c r="U188" s="16">
        <f t="shared" si="100"/>
        <v>-0.12278456090290465</v>
      </c>
      <c r="V188">
        <f>MATCH(O188,N$3:N$7,1)</f>
        <v>4</v>
      </c>
      <c r="W188">
        <f t="shared" si="109"/>
        <v>5</v>
      </c>
      <c r="X188">
        <f>INDEX(J$3:J$7,V188)</f>
        <v>-2.2561401218395378</v>
      </c>
      <c r="Y188">
        <f>INDEX(H$3:H$7,V188)</f>
        <v>-0.19437015796656859</v>
      </c>
      <c r="Z188">
        <f>INDEX(I$3:I$7,V188)</f>
        <v>4.4737247032445193E-2</v>
      </c>
      <c r="AA188">
        <f>INDEX(H$3:H$7,W188)</f>
        <v>-4.6118085159332911E-4</v>
      </c>
      <c r="AB188">
        <f>INDEX(I$3:I$7,W188)</f>
        <v>-0.39274857622151527</v>
      </c>
      <c r="AC188">
        <f t="shared" si="101"/>
        <v>-0.1845867009019955</v>
      </c>
      <c r="AD188">
        <f t="shared" si="102"/>
        <v>2.2664397018767313E-2</v>
      </c>
      <c r="AE188">
        <f t="shared" si="103"/>
        <v>0.94954613649077146</v>
      </c>
      <c r="AF188">
        <f t="shared" si="104"/>
        <v>5.0453863509228591E-2</v>
      </c>
      <c r="AG188">
        <f t="shared" si="105"/>
        <v>0</v>
      </c>
      <c r="AH188">
        <f t="shared" si="106"/>
        <v>0.18412552005040217</v>
      </c>
      <c r="AI188">
        <f t="shared" si="107"/>
        <v>0.19390897711497526</v>
      </c>
      <c r="AJ188">
        <f t="shared" si="108"/>
        <v>0.94954613649077146</v>
      </c>
    </row>
    <row r="189" spans="3:36" x14ac:dyDescent="0.45">
      <c r="C189">
        <v>174</v>
      </c>
      <c r="D189">
        <v>1</v>
      </c>
      <c r="E189">
        <v>0.5</v>
      </c>
      <c r="L189" s="16">
        <f t="shared" si="93"/>
        <v>174</v>
      </c>
      <c r="M189">
        <f t="shared" si="94"/>
        <v>1</v>
      </c>
      <c r="N189" s="16">
        <f t="shared" si="95"/>
        <v>0.5</v>
      </c>
      <c r="O189" s="16">
        <f t="shared" si="96"/>
        <v>174</v>
      </c>
      <c r="P189">
        <f t="shared" si="97"/>
        <v>1</v>
      </c>
      <c r="Q189" s="16">
        <f t="shared" si="98"/>
        <v>1</v>
      </c>
      <c r="T189" s="17">
        <f t="shared" si="99"/>
        <v>3.0368728984701332</v>
      </c>
      <c r="U189" s="16">
        <f t="shared" si="100"/>
        <v>-0.10510423526567673</v>
      </c>
      <c r="V189">
        <f>MATCH(O189,N$3:N$7,1)</f>
        <v>4</v>
      </c>
      <c r="W189">
        <f t="shared" si="109"/>
        <v>5</v>
      </c>
      <c r="X189">
        <f>INDEX(J$3:J$7,V189)</f>
        <v>-2.2561401218395378</v>
      </c>
      <c r="Y189">
        <f>INDEX(H$3:H$7,V189)</f>
        <v>-0.19437015796656859</v>
      </c>
      <c r="Z189">
        <f>INDEX(I$3:I$7,V189)</f>
        <v>4.4737247032445193E-2</v>
      </c>
      <c r="AA189">
        <f>INDEX(H$3:H$7,W189)</f>
        <v>-4.6118085159332911E-4</v>
      </c>
      <c r="AB189">
        <f>INDEX(I$3:I$7,W189)</f>
        <v>-0.39274857622151527</v>
      </c>
      <c r="AC189">
        <f t="shared" si="101"/>
        <v>-0.18306950028222943</v>
      </c>
      <c r="AD189">
        <f t="shared" si="102"/>
        <v>1.9241379827633315E-2</v>
      </c>
      <c r="AE189">
        <f t="shared" si="103"/>
        <v>0.94172184365843659</v>
      </c>
      <c r="AF189">
        <f t="shared" si="104"/>
        <v>5.8278156341563365E-2</v>
      </c>
      <c r="AG189">
        <f t="shared" si="105"/>
        <v>0</v>
      </c>
      <c r="AH189">
        <f t="shared" si="106"/>
        <v>0.1826083194306361</v>
      </c>
      <c r="AI189">
        <f t="shared" si="107"/>
        <v>0.19390897711497526</v>
      </c>
      <c r="AJ189">
        <f t="shared" si="108"/>
        <v>0.94172184365843659</v>
      </c>
    </row>
    <row r="190" spans="3:36" x14ac:dyDescent="0.45">
      <c r="C190">
        <v>175</v>
      </c>
      <c r="D190">
        <v>1</v>
      </c>
      <c r="E190">
        <v>0.5</v>
      </c>
      <c r="L190" s="16">
        <f t="shared" si="93"/>
        <v>175</v>
      </c>
      <c r="M190">
        <f t="shared" si="94"/>
        <v>1</v>
      </c>
      <c r="N190" s="16">
        <f t="shared" si="95"/>
        <v>0.5</v>
      </c>
      <c r="O190" s="16">
        <f t="shared" si="96"/>
        <v>175</v>
      </c>
      <c r="P190">
        <f t="shared" si="97"/>
        <v>1</v>
      </c>
      <c r="Q190" s="16">
        <f t="shared" si="98"/>
        <v>1</v>
      </c>
      <c r="T190" s="17">
        <f t="shared" si="99"/>
        <v>3.0543261909900767</v>
      </c>
      <c r="U190" s="16">
        <f t="shared" si="100"/>
        <v>-8.7488663525924479E-2</v>
      </c>
      <c r="V190">
        <f>MATCH(O190,N$3:N$7,1)</f>
        <v>4</v>
      </c>
      <c r="W190">
        <f t="shared" si="109"/>
        <v>5</v>
      </c>
      <c r="X190">
        <f>INDEX(J$3:J$7,V190)</f>
        <v>-2.2561401218395378</v>
      </c>
      <c r="Y190">
        <f>INDEX(H$3:H$7,V190)</f>
        <v>-0.19437015796656859</v>
      </c>
      <c r="Z190">
        <f>INDEX(I$3:I$7,V190)</f>
        <v>4.4737247032445193E-2</v>
      </c>
      <c r="AA190">
        <f>INDEX(H$3:H$7,W190)</f>
        <v>-4.6118085159332911E-4</v>
      </c>
      <c r="AB190">
        <f>INDEX(I$3:I$7,W190)</f>
        <v>-0.39274857622151527</v>
      </c>
      <c r="AC190">
        <f t="shared" si="101"/>
        <v>-0.18158245915202867</v>
      </c>
      <c r="AD190">
        <f t="shared" si="102"/>
        <v>1.5886406670961764E-2</v>
      </c>
      <c r="AE190">
        <f t="shared" si="103"/>
        <v>0.93405308508766127</v>
      </c>
      <c r="AF190">
        <f t="shared" si="104"/>
        <v>6.5946914912338783E-2</v>
      </c>
      <c r="AG190">
        <f t="shared" si="105"/>
        <v>0</v>
      </c>
      <c r="AH190">
        <f t="shared" si="106"/>
        <v>0.18112127830043534</v>
      </c>
      <c r="AI190">
        <f t="shared" si="107"/>
        <v>0.19390897711497526</v>
      </c>
      <c r="AJ190">
        <f t="shared" si="108"/>
        <v>0.93405308508766127</v>
      </c>
    </row>
    <row r="191" spans="3:36" x14ac:dyDescent="0.45">
      <c r="C191">
        <v>176</v>
      </c>
      <c r="D191">
        <v>1</v>
      </c>
      <c r="E191">
        <v>0.5</v>
      </c>
      <c r="L191" s="16">
        <f t="shared" si="93"/>
        <v>176</v>
      </c>
      <c r="M191">
        <f t="shared" si="94"/>
        <v>1</v>
      </c>
      <c r="N191" s="16">
        <f t="shared" si="95"/>
        <v>0.5</v>
      </c>
      <c r="O191" s="16">
        <f t="shared" si="96"/>
        <v>176</v>
      </c>
      <c r="P191">
        <f t="shared" si="97"/>
        <v>1</v>
      </c>
      <c r="Q191" s="16">
        <f t="shared" si="98"/>
        <v>1</v>
      </c>
      <c r="T191" s="17">
        <f t="shared" si="99"/>
        <v>3.0717794835100198</v>
      </c>
      <c r="U191" s="16">
        <f t="shared" si="100"/>
        <v>-6.9926811943510636E-2</v>
      </c>
      <c r="V191">
        <f>MATCH(O191,N$3:N$7,1)</f>
        <v>4</v>
      </c>
      <c r="W191">
        <f t="shared" si="109"/>
        <v>5</v>
      </c>
      <c r="X191">
        <f>INDEX(J$3:J$7,V191)</f>
        <v>-2.2561401218395378</v>
      </c>
      <c r="Y191">
        <f>INDEX(H$3:H$7,V191)</f>
        <v>-0.19437015796656859</v>
      </c>
      <c r="Z191">
        <f>INDEX(I$3:I$7,V191)</f>
        <v>4.4737247032445193E-2</v>
      </c>
      <c r="AA191">
        <f>INDEX(H$3:H$7,W191)</f>
        <v>-4.6118085159332911E-4</v>
      </c>
      <c r="AB191">
        <f>INDEX(I$3:I$7,W191)</f>
        <v>-0.39274857622151527</v>
      </c>
      <c r="AC191">
        <f t="shared" si="101"/>
        <v>-0.18012380725234314</v>
      </c>
      <c r="AD191">
        <f t="shared" si="102"/>
        <v>1.2595483596283758E-2</v>
      </c>
      <c r="AE191">
        <f t="shared" si="103"/>
        <v>0.92653073144840381</v>
      </c>
      <c r="AF191">
        <f t="shared" si="104"/>
        <v>7.3469268551596245E-2</v>
      </c>
      <c r="AG191">
        <f t="shared" si="105"/>
        <v>0</v>
      </c>
      <c r="AH191">
        <f t="shared" si="106"/>
        <v>0.17966262640074981</v>
      </c>
      <c r="AI191">
        <f t="shared" si="107"/>
        <v>0.19390897711497526</v>
      </c>
      <c r="AJ191">
        <f t="shared" si="108"/>
        <v>0.92653073144840381</v>
      </c>
    </row>
    <row r="192" spans="3:36" x14ac:dyDescent="0.45">
      <c r="C192">
        <v>177</v>
      </c>
      <c r="D192">
        <v>1</v>
      </c>
      <c r="E192">
        <v>0.5</v>
      </c>
      <c r="L192" s="16">
        <f t="shared" si="93"/>
        <v>177</v>
      </c>
      <c r="M192">
        <f t="shared" si="94"/>
        <v>1</v>
      </c>
      <c r="N192" s="16">
        <f t="shared" si="95"/>
        <v>0.5</v>
      </c>
      <c r="O192" s="16">
        <f t="shared" si="96"/>
        <v>177</v>
      </c>
      <c r="P192">
        <f t="shared" si="97"/>
        <v>1</v>
      </c>
      <c r="Q192" s="16">
        <f t="shared" si="98"/>
        <v>1</v>
      </c>
      <c r="T192" s="17">
        <f t="shared" si="99"/>
        <v>3.0892327760299634</v>
      </c>
      <c r="U192" s="16">
        <f t="shared" si="100"/>
        <v>-5.2407779283041175E-2</v>
      </c>
      <c r="V192">
        <f>MATCH(O192,N$3:N$7,1)</f>
        <v>4</v>
      </c>
      <c r="W192">
        <f t="shared" si="109"/>
        <v>5</v>
      </c>
      <c r="X192">
        <f>INDEX(J$3:J$7,V192)</f>
        <v>-2.2561401218395378</v>
      </c>
      <c r="Y192">
        <f>INDEX(H$3:H$7,V192)</f>
        <v>-0.19437015796656859</v>
      </c>
      <c r="Z192">
        <f>INDEX(I$3:I$7,V192)</f>
        <v>4.4737247032445193E-2</v>
      </c>
      <c r="AA192">
        <f>INDEX(H$3:H$7,W192)</f>
        <v>-4.6118085159332911E-4</v>
      </c>
      <c r="AB192">
        <f>INDEX(I$3:I$7,W192)</f>
        <v>-0.39274857622151527</v>
      </c>
      <c r="AC192">
        <f t="shared" si="101"/>
        <v>-0.17869187525168956</v>
      </c>
      <c r="AD192">
        <f t="shared" si="102"/>
        <v>9.3648443578632744E-3</v>
      </c>
      <c r="AE192">
        <f t="shared" si="103"/>
        <v>0.91914617390002096</v>
      </c>
      <c r="AF192">
        <f t="shared" si="104"/>
        <v>8.0853826099979084E-2</v>
      </c>
      <c r="AG192">
        <f t="shared" si="105"/>
        <v>0</v>
      </c>
      <c r="AH192">
        <f t="shared" si="106"/>
        <v>0.17823069440009623</v>
      </c>
      <c r="AI192">
        <f t="shared" si="107"/>
        <v>0.19390897711497526</v>
      </c>
      <c r="AJ192">
        <f t="shared" si="108"/>
        <v>0.91914617390002096</v>
      </c>
    </row>
    <row r="193" spans="3:36" x14ac:dyDescent="0.45">
      <c r="C193">
        <v>178</v>
      </c>
      <c r="D193">
        <v>1</v>
      </c>
      <c r="E193">
        <v>0.5</v>
      </c>
      <c r="L193" s="16">
        <f t="shared" ref="L193:L256" si="110">C193</f>
        <v>178</v>
      </c>
      <c r="M193">
        <f t="shared" ref="M193:M256" si="111">D193</f>
        <v>1</v>
      </c>
      <c r="N193" s="16">
        <f t="shared" ref="N193:N256" si="112">E193</f>
        <v>0.5</v>
      </c>
      <c r="O193" s="16">
        <f t="shared" ref="O193:O256" si="113">L193</f>
        <v>178</v>
      </c>
      <c r="P193">
        <f t="shared" ref="P193:P256" si="114">IF(Q193=0,0,2*(Q193-N193)/Q193)</f>
        <v>1</v>
      </c>
      <c r="Q193" s="16">
        <f t="shared" ref="Q193:Q256" si="115">((2*N193)+M193*(1-ABS(2*N193-1)))/2</f>
        <v>1</v>
      </c>
      <c r="T193" s="17">
        <f t="shared" ref="T193:T256" si="116">RADIANS(O193)</f>
        <v>3.1066860685499065</v>
      </c>
      <c r="U193" s="16">
        <f t="shared" ref="U193:U256" si="117">TAN(PI()*MOD(O193,360)/180)</f>
        <v>-3.492076949174746E-2</v>
      </c>
      <c r="V193">
        <f>MATCH(O193,N$3:N$7,1)</f>
        <v>4</v>
      </c>
      <c r="W193">
        <f t="shared" si="109"/>
        <v>5</v>
      </c>
      <c r="X193">
        <f>INDEX(J$3:J$7,V193)</f>
        <v>-2.2561401218395378</v>
      </c>
      <c r="Y193">
        <f>INDEX(H$3:H$7,V193)</f>
        <v>-0.19437015796656859</v>
      </c>
      <c r="Z193">
        <f>INDEX(I$3:I$7,V193)</f>
        <v>4.4737247032445193E-2</v>
      </c>
      <c r="AA193">
        <f>INDEX(H$3:H$7,W193)</f>
        <v>-4.6118085159332911E-4</v>
      </c>
      <c r="AB193">
        <f>INDEX(I$3:I$7,W193)</f>
        <v>-0.39274857622151527</v>
      </c>
      <c r="AC193">
        <f t="shared" ref="AC193:AC256" si="118">(AB193-X193*AA193)/(U193-X193)</f>
        <v>-0.17728508642246019</v>
      </c>
      <c r="AD193">
        <f t="shared" ref="AD193:AD256" si="119">U193/(X193-U193)*(X193*AA193-AB193)</f>
        <v>6.1909316372832602E-3</v>
      </c>
      <c r="AE193">
        <f t="shared" ref="AE193:AE256" si="120">Q193*P193*ABS(AC193-AA193)/ABS(AA193-Y193)</f>
        <v>0.91189128116550233</v>
      </c>
      <c r="AF193">
        <f t="shared" ref="AF193:AF256" si="121">Q193*P193*ABS(AC193-Y193)/ABS(AA193-Y193)</f>
        <v>8.8108718834497696E-2</v>
      </c>
      <c r="AG193">
        <f t="shared" ref="AG193:AG256" si="122">Q193*(1-P193)</f>
        <v>0</v>
      </c>
      <c r="AH193">
        <f t="shared" ref="AH193:AH256" si="123">ABS(AC193-AA193)</f>
        <v>0.17682390557086686</v>
      </c>
      <c r="AI193">
        <f t="shared" ref="AI193:AI256" si="124">ABS(AA193-Y193)</f>
        <v>0.19390897711497526</v>
      </c>
      <c r="AJ193">
        <f t="shared" ref="AJ193:AJ256" si="125">AH193/AI193</f>
        <v>0.91189128116550233</v>
      </c>
    </row>
    <row r="194" spans="3:36" x14ac:dyDescent="0.45">
      <c r="C194">
        <v>179</v>
      </c>
      <c r="D194">
        <v>1</v>
      </c>
      <c r="E194">
        <v>0.5</v>
      </c>
      <c r="L194" s="16">
        <f t="shared" si="110"/>
        <v>179</v>
      </c>
      <c r="M194">
        <f t="shared" si="111"/>
        <v>1</v>
      </c>
      <c r="N194" s="16">
        <f t="shared" si="112"/>
        <v>0.5</v>
      </c>
      <c r="O194" s="16">
        <f t="shared" si="113"/>
        <v>179</v>
      </c>
      <c r="P194">
        <f t="shared" si="114"/>
        <v>1</v>
      </c>
      <c r="Q194" s="16">
        <f t="shared" si="115"/>
        <v>1</v>
      </c>
      <c r="T194" s="17">
        <f t="shared" si="116"/>
        <v>3.12413936106985</v>
      </c>
      <c r="U194" s="16">
        <f t="shared" si="117"/>
        <v>-1.7455064928217509E-2</v>
      </c>
      <c r="V194">
        <f>MATCH(O194,N$3:N$7,1)</f>
        <v>4</v>
      </c>
      <c r="W194">
        <f t="shared" si="109"/>
        <v>5</v>
      </c>
      <c r="X194">
        <f>INDEX(J$3:J$7,V194)</f>
        <v>-2.2561401218395378</v>
      </c>
      <c r="Y194">
        <f>INDEX(H$3:H$7,V194)</f>
        <v>-0.19437015796656859</v>
      </c>
      <c r="Z194">
        <f>INDEX(I$3:I$7,V194)</f>
        <v>4.4737247032445193E-2</v>
      </c>
      <c r="AA194">
        <f>INDEX(H$3:H$7,W194)</f>
        <v>-4.6118085159332911E-4</v>
      </c>
      <c r="AB194">
        <f>INDEX(I$3:I$7,W194)</f>
        <v>-0.39274857622151527</v>
      </c>
      <c r="AC194">
        <f t="shared" si="118"/>
        <v>-0.17590194906090267</v>
      </c>
      <c r="AD194">
        <f t="shared" si="119"/>
        <v>3.0703799418580653E-3</v>
      </c>
      <c r="AE194">
        <f t="shared" si="120"/>
        <v>0.90475836044086044</v>
      </c>
      <c r="AF194">
        <f t="shared" si="121"/>
        <v>9.5241639559139571E-2</v>
      </c>
      <c r="AG194">
        <f t="shared" si="122"/>
        <v>0</v>
      </c>
      <c r="AH194">
        <f t="shared" si="123"/>
        <v>0.17544076820930934</v>
      </c>
      <c r="AI194">
        <f t="shared" si="124"/>
        <v>0.19390897711497526</v>
      </c>
      <c r="AJ194">
        <f t="shared" si="125"/>
        <v>0.90475836044086044</v>
      </c>
    </row>
    <row r="195" spans="3:36" x14ac:dyDescent="0.45">
      <c r="C195">
        <v>180</v>
      </c>
      <c r="D195">
        <v>1</v>
      </c>
      <c r="E195">
        <v>0.5</v>
      </c>
      <c r="L195" s="16">
        <f t="shared" si="110"/>
        <v>180</v>
      </c>
      <c r="M195">
        <f t="shared" si="111"/>
        <v>1</v>
      </c>
      <c r="N195" s="16">
        <f t="shared" si="112"/>
        <v>0.5</v>
      </c>
      <c r="O195" s="16">
        <f t="shared" si="113"/>
        <v>180</v>
      </c>
      <c r="P195">
        <f t="shared" si="114"/>
        <v>1</v>
      </c>
      <c r="Q195" s="16">
        <f t="shared" si="115"/>
        <v>1</v>
      </c>
      <c r="T195" s="17">
        <f t="shared" si="116"/>
        <v>3.1415926535897931</v>
      </c>
      <c r="U195" s="16">
        <f t="shared" si="117"/>
        <v>-1.22514845490862E-16</v>
      </c>
      <c r="V195">
        <f>MATCH(O195,N$3:N$7,1)</f>
        <v>4</v>
      </c>
      <c r="W195">
        <f t="shared" si="109"/>
        <v>5</v>
      </c>
      <c r="X195">
        <f>INDEX(J$3:J$7,V195)</f>
        <v>-2.2561401218395378</v>
      </c>
      <c r="Y195">
        <f>INDEX(H$3:H$7,V195)</f>
        <v>-0.19437015796656859</v>
      </c>
      <c r="Z195">
        <f>INDEX(I$3:I$7,V195)</f>
        <v>4.4737247032445193E-2</v>
      </c>
      <c r="AA195">
        <f>INDEX(H$3:H$7,W195)</f>
        <v>-4.6118085159332911E-4</v>
      </c>
      <c r="AB195">
        <f>INDEX(I$3:I$7,W195)</f>
        <v>-0.39274857622151527</v>
      </c>
      <c r="AC195">
        <f t="shared" si="118"/>
        <v>-0.17454104957060212</v>
      </c>
      <c r="AD195">
        <f t="shared" si="119"/>
        <v>2.1383869719955206E-17</v>
      </c>
      <c r="AE195">
        <f t="shared" si="120"/>
        <v>0.89774012172624107</v>
      </c>
      <c r="AF195">
        <f t="shared" si="121"/>
        <v>0.10225987827375888</v>
      </c>
      <c r="AG195">
        <f t="shared" si="122"/>
        <v>0</v>
      </c>
      <c r="AH195">
        <f t="shared" si="123"/>
        <v>0.1740798687190088</v>
      </c>
      <c r="AI195">
        <f t="shared" si="124"/>
        <v>0.19390897711497526</v>
      </c>
      <c r="AJ195">
        <f t="shared" si="125"/>
        <v>0.89774012172624107</v>
      </c>
    </row>
    <row r="196" spans="3:36" x14ac:dyDescent="0.45">
      <c r="C196">
        <v>181</v>
      </c>
      <c r="D196">
        <v>1</v>
      </c>
      <c r="E196">
        <v>0.5</v>
      </c>
      <c r="L196" s="16">
        <f t="shared" si="110"/>
        <v>181</v>
      </c>
      <c r="M196">
        <f t="shared" si="111"/>
        <v>1</v>
      </c>
      <c r="N196" s="16">
        <f t="shared" si="112"/>
        <v>0.5</v>
      </c>
      <c r="O196" s="16">
        <f t="shared" si="113"/>
        <v>181</v>
      </c>
      <c r="P196">
        <f t="shared" si="114"/>
        <v>1</v>
      </c>
      <c r="Q196" s="16">
        <f t="shared" si="115"/>
        <v>1</v>
      </c>
      <c r="T196" s="17">
        <f t="shared" si="116"/>
        <v>3.1590459461097367</v>
      </c>
      <c r="U196" s="16">
        <f t="shared" si="117"/>
        <v>1.7455064928217266E-2</v>
      </c>
      <c r="V196">
        <f>MATCH(O196,N$3:N$7,1)</f>
        <v>4</v>
      </c>
      <c r="W196">
        <f t="shared" si="109"/>
        <v>5</v>
      </c>
      <c r="X196">
        <f>INDEX(J$3:J$7,V196)</f>
        <v>-2.2561401218395378</v>
      </c>
      <c r="Y196">
        <f>INDEX(H$3:H$7,V196)</f>
        <v>-0.19437015796656859</v>
      </c>
      <c r="Z196">
        <f>INDEX(I$3:I$7,V196)</f>
        <v>4.4737247032445193E-2</v>
      </c>
      <c r="AA196">
        <f>INDEX(H$3:H$7,W196)</f>
        <v>-4.6118085159332911E-4</v>
      </c>
      <c r="AB196">
        <f>INDEX(I$3:I$7,W196)</f>
        <v>-0.39274857622151527</v>
      </c>
      <c r="AC196">
        <f t="shared" si="118"/>
        <v>-0.17320104613875756</v>
      </c>
      <c r="AD196">
        <f t="shared" si="119"/>
        <v>-3.0232355059871675E-3</v>
      </c>
      <c r="AE196">
        <f t="shared" si="120"/>
        <v>0.89082964521410923</v>
      </c>
      <c r="AF196">
        <f t="shared" si="121"/>
        <v>0.10917035478589082</v>
      </c>
      <c r="AG196">
        <f t="shared" si="122"/>
        <v>0</v>
      </c>
      <c r="AH196">
        <f t="shared" si="123"/>
        <v>0.17273986528716423</v>
      </c>
      <c r="AI196">
        <f t="shared" si="124"/>
        <v>0.19390897711497526</v>
      </c>
      <c r="AJ196">
        <f t="shared" si="125"/>
        <v>0.89082964521410923</v>
      </c>
    </row>
    <row r="197" spans="3:36" x14ac:dyDescent="0.45">
      <c r="C197">
        <v>182</v>
      </c>
      <c r="D197">
        <v>1</v>
      </c>
      <c r="E197">
        <v>0.5</v>
      </c>
      <c r="L197" s="16">
        <f t="shared" si="110"/>
        <v>182</v>
      </c>
      <c r="M197">
        <f t="shared" si="111"/>
        <v>1</v>
      </c>
      <c r="N197" s="16">
        <f t="shared" si="112"/>
        <v>0.5</v>
      </c>
      <c r="O197" s="16">
        <f t="shared" si="113"/>
        <v>182</v>
      </c>
      <c r="P197">
        <f t="shared" si="114"/>
        <v>1</v>
      </c>
      <c r="Q197" s="16">
        <f t="shared" si="115"/>
        <v>1</v>
      </c>
      <c r="T197" s="17">
        <f t="shared" si="116"/>
        <v>3.1764992386296798</v>
      </c>
      <c r="U197" s="16">
        <f t="shared" si="117"/>
        <v>3.4920769491747654E-2</v>
      </c>
      <c r="V197">
        <f>MATCH(O197,N$3:N$7,1)</f>
        <v>4</v>
      </c>
      <c r="W197">
        <f t="shared" si="109"/>
        <v>5</v>
      </c>
      <c r="X197">
        <f>INDEX(J$3:J$7,V197)</f>
        <v>-2.2561401218395378</v>
      </c>
      <c r="Y197">
        <f>INDEX(H$3:H$7,V197)</f>
        <v>-0.19437015796656859</v>
      </c>
      <c r="Z197">
        <f>INDEX(I$3:I$7,V197)</f>
        <v>4.4737247032445193E-2</v>
      </c>
      <c r="AA197">
        <f>INDEX(H$3:H$7,W197)</f>
        <v>-4.6118085159332911E-4</v>
      </c>
      <c r="AB197">
        <f>INDEX(I$3:I$7,W197)</f>
        <v>-0.39274857622151527</v>
      </c>
      <c r="AC197">
        <f t="shared" si="118"/>
        <v>-0.17188066294274565</v>
      </c>
      <c r="AD197">
        <f t="shared" si="119"/>
        <v>-6.0022050107123937E-3</v>
      </c>
      <c r="AE197">
        <f t="shared" si="120"/>
        <v>0.88402035141215685</v>
      </c>
      <c r="AF197">
        <f t="shared" si="121"/>
        <v>0.11597964858784311</v>
      </c>
      <c r="AG197">
        <f t="shared" si="122"/>
        <v>0</v>
      </c>
      <c r="AH197">
        <f t="shared" si="123"/>
        <v>0.17141948209115232</v>
      </c>
      <c r="AI197">
        <f t="shared" si="124"/>
        <v>0.19390897711497526</v>
      </c>
      <c r="AJ197">
        <f t="shared" si="125"/>
        <v>0.88402035141215685</v>
      </c>
    </row>
    <row r="198" spans="3:36" x14ac:dyDescent="0.45">
      <c r="C198">
        <v>183</v>
      </c>
      <c r="D198">
        <v>1</v>
      </c>
      <c r="E198">
        <v>0.5</v>
      </c>
      <c r="L198" s="16">
        <f t="shared" si="110"/>
        <v>183</v>
      </c>
      <c r="M198">
        <f t="shared" si="111"/>
        <v>1</v>
      </c>
      <c r="N198" s="16">
        <f t="shared" si="112"/>
        <v>0.5</v>
      </c>
      <c r="O198" s="16">
        <f t="shared" si="113"/>
        <v>183</v>
      </c>
      <c r="P198">
        <f t="shared" si="114"/>
        <v>1</v>
      </c>
      <c r="Q198" s="16">
        <f t="shared" si="115"/>
        <v>1</v>
      </c>
      <c r="T198" s="17">
        <f t="shared" si="116"/>
        <v>3.1939525311496229</v>
      </c>
      <c r="U198" s="16">
        <f t="shared" si="117"/>
        <v>5.2407779283040933E-2</v>
      </c>
      <c r="V198">
        <f>MATCH(O198,N$3:N$7,1)</f>
        <v>4</v>
      </c>
      <c r="W198">
        <f t="shared" si="109"/>
        <v>5</v>
      </c>
      <c r="X198">
        <f>INDEX(J$3:J$7,V198)</f>
        <v>-2.2561401218395378</v>
      </c>
      <c r="Y198">
        <f>INDEX(H$3:H$7,V198)</f>
        <v>-0.19437015796656859</v>
      </c>
      <c r="Z198">
        <f>INDEX(I$3:I$7,V198)</f>
        <v>4.4737247032445193E-2</v>
      </c>
      <c r="AA198">
        <f>INDEX(H$3:H$7,W198)</f>
        <v>-4.6118085159332911E-4</v>
      </c>
      <c r="AB198">
        <f>INDEX(I$3:I$7,W198)</f>
        <v>-0.39274857622151527</v>
      </c>
      <c r="AC198">
        <f t="shared" si="118"/>
        <v>-0.17057868483159094</v>
      </c>
      <c r="AD198">
        <f t="shared" si="119"/>
        <v>-8.9396500650454191E-3</v>
      </c>
      <c r="AE198">
        <f t="shared" si="120"/>
        <v>0.87730597371533314</v>
      </c>
      <c r="AF198">
        <f t="shared" si="121"/>
        <v>0.1226940262846669</v>
      </c>
      <c r="AG198">
        <f t="shared" si="122"/>
        <v>0</v>
      </c>
      <c r="AH198">
        <f t="shared" si="123"/>
        <v>0.17011750397999761</v>
      </c>
      <c r="AI198">
        <f t="shared" si="124"/>
        <v>0.19390897711497526</v>
      </c>
      <c r="AJ198">
        <f t="shared" si="125"/>
        <v>0.87730597371533314</v>
      </c>
    </row>
    <row r="199" spans="3:36" x14ac:dyDescent="0.45">
      <c r="C199">
        <v>184</v>
      </c>
      <c r="D199">
        <v>1</v>
      </c>
      <c r="E199">
        <v>0.5</v>
      </c>
      <c r="L199" s="16">
        <f t="shared" si="110"/>
        <v>184</v>
      </c>
      <c r="M199">
        <f t="shared" si="111"/>
        <v>1</v>
      </c>
      <c r="N199" s="16">
        <f t="shared" si="112"/>
        <v>0.5</v>
      </c>
      <c r="O199" s="16">
        <f t="shared" si="113"/>
        <v>184</v>
      </c>
      <c r="P199">
        <f t="shared" si="114"/>
        <v>1</v>
      </c>
      <c r="Q199" s="16">
        <f t="shared" si="115"/>
        <v>1</v>
      </c>
      <c r="T199" s="17">
        <f t="shared" si="116"/>
        <v>3.2114058236695664</v>
      </c>
      <c r="U199" s="16">
        <f t="shared" si="117"/>
        <v>6.9926811943509942E-2</v>
      </c>
      <c r="V199">
        <f>MATCH(O199,N$3:N$7,1)</f>
        <v>4</v>
      </c>
      <c r="W199">
        <f t="shared" si="109"/>
        <v>5</v>
      </c>
      <c r="X199">
        <f>INDEX(J$3:J$7,V199)</f>
        <v>-2.2561401218395378</v>
      </c>
      <c r="Y199">
        <f>INDEX(H$3:H$7,V199)</f>
        <v>-0.19437015796656859</v>
      </c>
      <c r="Z199">
        <f>INDEX(I$3:I$7,V199)</f>
        <v>4.4737247032445193E-2</v>
      </c>
      <c r="AA199">
        <f>INDEX(H$3:H$7,W199)</f>
        <v>-4.6118085159332911E-4</v>
      </c>
      <c r="AB199">
        <f>INDEX(I$3:I$7,W199)</f>
        <v>-0.39274857622151527</v>
      </c>
      <c r="AC199">
        <f t="shared" si="118"/>
        <v>-0.16929395243316236</v>
      </c>
      <c r="AD199">
        <f t="shared" si="119"/>
        <v>-1.1838186374967261E-2</v>
      </c>
      <c r="AE199">
        <f t="shared" si="120"/>
        <v>0.8706805331733678</v>
      </c>
      <c r="AF199">
        <f t="shared" si="121"/>
        <v>0.1293194668266322</v>
      </c>
      <c r="AG199">
        <f t="shared" si="122"/>
        <v>0</v>
      </c>
      <c r="AH199">
        <f t="shared" si="123"/>
        <v>0.16883277158156904</v>
      </c>
      <c r="AI199">
        <f t="shared" si="124"/>
        <v>0.19390897711497526</v>
      </c>
      <c r="AJ199">
        <f t="shared" si="125"/>
        <v>0.8706805331733678</v>
      </c>
    </row>
    <row r="200" spans="3:36" x14ac:dyDescent="0.45">
      <c r="C200">
        <v>185</v>
      </c>
      <c r="D200">
        <v>1</v>
      </c>
      <c r="E200">
        <v>0.5</v>
      </c>
      <c r="L200" s="16">
        <f t="shared" si="110"/>
        <v>185</v>
      </c>
      <c r="M200">
        <f t="shared" si="111"/>
        <v>1</v>
      </c>
      <c r="N200" s="16">
        <f t="shared" si="112"/>
        <v>0.5</v>
      </c>
      <c r="O200" s="16">
        <f t="shared" si="113"/>
        <v>185</v>
      </c>
      <c r="P200">
        <f t="shared" si="114"/>
        <v>1</v>
      </c>
      <c r="Q200" s="16">
        <f t="shared" si="115"/>
        <v>1</v>
      </c>
      <c r="T200" s="17">
        <f t="shared" si="116"/>
        <v>3.2288591161895095</v>
      </c>
      <c r="U200" s="16">
        <f t="shared" si="117"/>
        <v>8.7488663525923785E-2</v>
      </c>
      <c r="V200">
        <f>MATCH(O200,N$3:N$7,1)</f>
        <v>4</v>
      </c>
      <c r="W200">
        <f t="shared" si="109"/>
        <v>5</v>
      </c>
      <c r="X200">
        <f>INDEX(J$3:J$7,V200)</f>
        <v>-2.2561401218395378</v>
      </c>
      <c r="Y200">
        <f>INDEX(H$3:H$7,V200)</f>
        <v>-0.19437015796656859</v>
      </c>
      <c r="Z200">
        <f>INDEX(I$3:I$7,V200)</f>
        <v>4.4737247032445193E-2</v>
      </c>
      <c r="AA200">
        <f>INDEX(H$3:H$7,W200)</f>
        <v>-4.6118085159332911E-4</v>
      </c>
      <c r="AB200">
        <f>INDEX(I$3:I$7,W200)</f>
        <v>-0.39274857622151527</v>
      </c>
      <c r="AC200">
        <f t="shared" si="118"/>
        <v>-0.1680253576433233</v>
      </c>
      <c r="AD200">
        <f t="shared" si="119"/>
        <v>-1.470031397867972E-2</v>
      </c>
      <c r="AE200">
        <f t="shared" si="120"/>
        <v>0.86413831522805384</v>
      </c>
      <c r="AF200">
        <f t="shared" si="121"/>
        <v>0.13586168477194618</v>
      </c>
      <c r="AG200">
        <f t="shared" si="122"/>
        <v>0</v>
      </c>
      <c r="AH200">
        <f t="shared" si="123"/>
        <v>0.16756417679172997</v>
      </c>
      <c r="AI200">
        <f t="shared" si="124"/>
        <v>0.19390897711497526</v>
      </c>
      <c r="AJ200">
        <f t="shared" si="125"/>
        <v>0.86413831522805384</v>
      </c>
    </row>
    <row r="201" spans="3:36" x14ac:dyDescent="0.45">
      <c r="C201">
        <v>186</v>
      </c>
      <c r="D201">
        <v>1</v>
      </c>
      <c r="E201">
        <v>0.5</v>
      </c>
      <c r="L201" s="16">
        <f t="shared" si="110"/>
        <v>186</v>
      </c>
      <c r="M201">
        <f t="shared" si="111"/>
        <v>1</v>
      </c>
      <c r="N201" s="16">
        <f t="shared" si="112"/>
        <v>0.5</v>
      </c>
      <c r="O201" s="16">
        <f t="shared" si="113"/>
        <v>186</v>
      </c>
      <c r="P201">
        <f t="shared" si="114"/>
        <v>1</v>
      </c>
      <c r="Q201" s="16">
        <f t="shared" si="115"/>
        <v>1</v>
      </c>
      <c r="T201" s="17">
        <f t="shared" si="116"/>
        <v>3.246312408709453</v>
      </c>
      <c r="U201" s="16">
        <f t="shared" si="117"/>
        <v>0.10510423526567604</v>
      </c>
      <c r="V201">
        <f>MATCH(O201,N$3:N$7,1)</f>
        <v>4</v>
      </c>
      <c r="W201">
        <f t="shared" si="109"/>
        <v>5</v>
      </c>
      <c r="X201">
        <f>INDEX(J$3:J$7,V201)</f>
        <v>-2.2561401218395378</v>
      </c>
      <c r="Y201">
        <f>INDEX(H$3:H$7,V201)</f>
        <v>-0.19437015796656859</v>
      </c>
      <c r="Z201">
        <f>INDEX(I$3:I$7,V201)</f>
        <v>4.4737247032445193E-2</v>
      </c>
      <c r="AA201">
        <f>INDEX(H$3:H$7,W201)</f>
        <v>-4.6118085159332911E-4</v>
      </c>
      <c r="AB201">
        <f>INDEX(I$3:I$7,W201)</f>
        <v>-0.39274857622151527</v>
      </c>
      <c r="AC201">
        <f t="shared" si="118"/>
        <v>-0.16677183945798305</v>
      </c>
      <c r="AD201">
        <f t="shared" si="119"/>
        <v>-1.7528426650081402E-2</v>
      </c>
      <c r="AE201">
        <f t="shared" si="120"/>
        <v>0.85767384821889103</v>
      </c>
      <c r="AF201">
        <f t="shared" si="121"/>
        <v>0.14232615178110891</v>
      </c>
      <c r="AG201">
        <f t="shared" si="122"/>
        <v>0</v>
      </c>
      <c r="AH201">
        <f t="shared" si="123"/>
        <v>0.16631065860638972</v>
      </c>
      <c r="AI201">
        <f t="shared" si="124"/>
        <v>0.19390897711497526</v>
      </c>
      <c r="AJ201">
        <f t="shared" si="125"/>
        <v>0.85767384821889103</v>
      </c>
    </row>
    <row r="202" spans="3:36" x14ac:dyDescent="0.45">
      <c r="C202">
        <v>187</v>
      </c>
      <c r="D202">
        <v>1</v>
      </c>
      <c r="E202">
        <v>0.5</v>
      </c>
      <c r="L202" s="16">
        <f t="shared" si="110"/>
        <v>187</v>
      </c>
      <c r="M202">
        <f t="shared" si="111"/>
        <v>1</v>
      </c>
      <c r="N202" s="16">
        <f t="shared" si="112"/>
        <v>0.5</v>
      </c>
      <c r="O202" s="16">
        <f t="shared" si="113"/>
        <v>187</v>
      </c>
      <c r="P202">
        <f t="shared" si="114"/>
        <v>1</v>
      </c>
      <c r="Q202" s="16">
        <f t="shared" si="115"/>
        <v>1</v>
      </c>
      <c r="T202" s="17">
        <f t="shared" si="116"/>
        <v>3.2637657012293961</v>
      </c>
      <c r="U202" s="16">
        <f t="shared" si="117"/>
        <v>0.12278456090290486</v>
      </c>
      <c r="V202">
        <f>MATCH(O202,N$3:N$7,1)</f>
        <v>4</v>
      </c>
      <c r="W202">
        <f t="shared" si="109"/>
        <v>5</v>
      </c>
      <c r="X202">
        <f>INDEX(J$3:J$7,V202)</f>
        <v>-2.2561401218395378</v>
      </c>
      <c r="Y202">
        <f>INDEX(H$3:H$7,V202)</f>
        <v>-0.19437015796656859</v>
      </c>
      <c r="Z202">
        <f>INDEX(I$3:I$7,V202)</f>
        <v>4.4737247032445193E-2</v>
      </c>
      <c r="AA202">
        <f>INDEX(H$3:H$7,W202)</f>
        <v>-4.6118085159332911E-4</v>
      </c>
      <c r="AB202">
        <f>INDEX(I$3:I$7,W202)</f>
        <v>-0.39274857622151527</v>
      </c>
      <c r="AC202">
        <f t="shared" si="118"/>
        <v>-0.16553238011312577</v>
      </c>
      <c r="AD202">
        <f t="shared" si="119"/>
        <v>-2.0324820607402885E-2</v>
      </c>
      <c r="AE202">
        <f t="shared" si="120"/>
        <v>0.85128188347698863</v>
      </c>
      <c r="AF202">
        <f t="shared" si="121"/>
        <v>0.14871811652301131</v>
      </c>
      <c r="AG202">
        <f t="shared" si="122"/>
        <v>0</v>
      </c>
      <c r="AH202">
        <f t="shared" si="123"/>
        <v>0.16507119926153244</v>
      </c>
      <c r="AI202">
        <f t="shared" si="124"/>
        <v>0.19390897711497526</v>
      </c>
      <c r="AJ202">
        <f t="shared" si="125"/>
        <v>0.85128188347698863</v>
      </c>
    </row>
    <row r="203" spans="3:36" x14ac:dyDescent="0.45">
      <c r="C203">
        <v>188</v>
      </c>
      <c r="D203">
        <v>1</v>
      </c>
      <c r="E203">
        <v>0.5</v>
      </c>
      <c r="L203" s="16">
        <f t="shared" si="110"/>
        <v>188</v>
      </c>
      <c r="M203">
        <f t="shared" si="111"/>
        <v>1</v>
      </c>
      <c r="N203" s="16">
        <f t="shared" si="112"/>
        <v>0.5</v>
      </c>
      <c r="O203" s="16">
        <f t="shared" si="113"/>
        <v>188</v>
      </c>
      <c r="P203">
        <f t="shared" si="114"/>
        <v>1</v>
      </c>
      <c r="Q203" s="16">
        <f t="shared" si="115"/>
        <v>1</v>
      </c>
      <c r="T203" s="17">
        <f t="shared" si="116"/>
        <v>3.2812189937493397</v>
      </c>
      <c r="U203" s="16">
        <f t="shared" si="117"/>
        <v>0.14054083470239151</v>
      </c>
      <c r="V203">
        <f>MATCH(O203,N$3:N$7,1)</f>
        <v>4</v>
      </c>
      <c r="W203">
        <f t="shared" si="109"/>
        <v>5</v>
      </c>
      <c r="X203">
        <f>INDEX(J$3:J$7,V203)</f>
        <v>-2.2561401218395378</v>
      </c>
      <c r="Y203">
        <f>INDEX(H$3:H$7,V203)</f>
        <v>-0.19437015796656859</v>
      </c>
      <c r="Z203">
        <f>INDEX(I$3:I$7,V203)</f>
        <v>4.4737247032445193E-2</v>
      </c>
      <c r="AA203">
        <f>INDEX(H$3:H$7,W203)</f>
        <v>-4.6118085159332911E-4</v>
      </c>
      <c r="AB203">
        <f>INDEX(I$3:I$7,W203)</f>
        <v>-0.39274857622151527</v>
      </c>
      <c r="AC203">
        <f t="shared" si="118"/>
        <v>-0.1643060015015102</v>
      </c>
      <c r="AD203">
        <f t="shared" si="119"/>
        <v>-2.3091702597634635E-2</v>
      </c>
      <c r="AE203">
        <f t="shared" si="120"/>
        <v>0.84495737684577477</v>
      </c>
      <c r="AF203">
        <f t="shared" si="121"/>
        <v>0.15504262315422521</v>
      </c>
      <c r="AG203">
        <f t="shared" si="122"/>
        <v>0</v>
      </c>
      <c r="AH203">
        <f t="shared" si="123"/>
        <v>0.16384482064991687</v>
      </c>
      <c r="AI203">
        <f t="shared" si="124"/>
        <v>0.19390897711497526</v>
      </c>
      <c r="AJ203">
        <f t="shared" si="125"/>
        <v>0.84495737684577477</v>
      </c>
    </row>
    <row r="204" spans="3:36" x14ac:dyDescent="0.45">
      <c r="C204">
        <v>189</v>
      </c>
      <c r="D204">
        <v>1</v>
      </c>
      <c r="E204">
        <v>0.5</v>
      </c>
      <c r="L204" s="16">
        <f t="shared" si="110"/>
        <v>189</v>
      </c>
      <c r="M204">
        <f t="shared" si="111"/>
        <v>1</v>
      </c>
      <c r="N204" s="16">
        <f t="shared" si="112"/>
        <v>0.5</v>
      </c>
      <c r="O204" s="16">
        <f t="shared" si="113"/>
        <v>189</v>
      </c>
      <c r="P204">
        <f t="shared" si="114"/>
        <v>1</v>
      </c>
      <c r="Q204" s="16">
        <f t="shared" si="115"/>
        <v>1</v>
      </c>
      <c r="T204" s="17">
        <f t="shared" si="116"/>
        <v>3.2986722862692828</v>
      </c>
      <c r="U204" s="16">
        <f t="shared" si="117"/>
        <v>0.15838444032453616</v>
      </c>
      <c r="V204">
        <f>MATCH(O204,N$3:N$7,1)</f>
        <v>4</v>
      </c>
      <c r="W204">
        <f t="shared" si="109"/>
        <v>5</v>
      </c>
      <c r="X204">
        <f>INDEX(J$3:J$7,V204)</f>
        <v>-2.2561401218395378</v>
      </c>
      <c r="Y204">
        <f>INDEX(H$3:H$7,V204)</f>
        <v>-0.19437015796656859</v>
      </c>
      <c r="Z204">
        <f>INDEX(I$3:I$7,V204)</f>
        <v>4.4737247032445193E-2</v>
      </c>
      <c r="AA204">
        <f>INDEX(H$3:H$7,W204)</f>
        <v>-4.6118085159332911E-4</v>
      </c>
      <c r="AB204">
        <f>INDEX(I$3:I$7,W204)</f>
        <v>-0.39274857622151527</v>
      </c>
      <c r="AC204">
        <f t="shared" si="118"/>
        <v>-0.16309176183789842</v>
      </c>
      <c r="AD204">
        <f t="shared" si="119"/>
        <v>-2.5831197420238088E-2</v>
      </c>
      <c r="AE204">
        <f t="shared" si="120"/>
        <v>0.83869547148338497</v>
      </c>
      <c r="AF204">
        <f t="shared" si="121"/>
        <v>0.161304528516615</v>
      </c>
      <c r="AG204">
        <f t="shared" si="122"/>
        <v>0</v>
      </c>
      <c r="AH204">
        <f t="shared" si="123"/>
        <v>0.16263058098630509</v>
      </c>
      <c r="AI204">
        <f t="shared" si="124"/>
        <v>0.19390897711497526</v>
      </c>
      <c r="AJ204">
        <f t="shared" si="125"/>
        <v>0.83869547148338497</v>
      </c>
    </row>
    <row r="205" spans="3:36" x14ac:dyDescent="0.45">
      <c r="C205">
        <v>190</v>
      </c>
      <c r="D205">
        <v>1</v>
      </c>
      <c r="E205">
        <v>0.5</v>
      </c>
      <c r="L205" s="16">
        <f t="shared" si="110"/>
        <v>190</v>
      </c>
      <c r="M205">
        <f t="shared" si="111"/>
        <v>1</v>
      </c>
      <c r="N205" s="16">
        <f t="shared" si="112"/>
        <v>0.5</v>
      </c>
      <c r="O205" s="16">
        <f t="shared" si="113"/>
        <v>190</v>
      </c>
      <c r="P205">
        <f t="shared" si="114"/>
        <v>1</v>
      </c>
      <c r="Q205" s="16">
        <f t="shared" si="115"/>
        <v>1</v>
      </c>
      <c r="T205" s="17">
        <f t="shared" si="116"/>
        <v>3.3161255787892263</v>
      </c>
      <c r="U205" s="16">
        <f t="shared" si="117"/>
        <v>0.17632698070846509</v>
      </c>
      <c r="V205">
        <f>MATCH(O205,N$3:N$7,1)</f>
        <v>4</v>
      </c>
      <c r="W205">
        <f t="shared" si="109"/>
        <v>5</v>
      </c>
      <c r="X205">
        <f>INDEX(J$3:J$7,V205)</f>
        <v>-2.2561401218395378</v>
      </c>
      <c r="Y205">
        <f>INDEX(H$3:H$7,V205)</f>
        <v>-0.19437015796656859</v>
      </c>
      <c r="Z205">
        <f>INDEX(I$3:I$7,V205)</f>
        <v>4.4737247032445193E-2</v>
      </c>
      <c r="AA205">
        <f>INDEX(H$3:H$7,W205)</f>
        <v>-4.6118085159332911E-4</v>
      </c>
      <c r="AB205">
        <f>INDEX(I$3:I$7,W205)</f>
        <v>-0.39274857622151527</v>
      </c>
      <c r="AC205">
        <f t="shared" si="118"/>
        <v>-0.16188875254745524</v>
      </c>
      <c r="AD205">
        <f t="shared" si="119"/>
        <v>-2.8545354947352622E-2</v>
      </c>
      <c r="AE205">
        <f t="shared" si="120"/>
        <v>0.83249148181595523</v>
      </c>
      <c r="AF205">
        <f t="shared" si="121"/>
        <v>0.16750851818404472</v>
      </c>
      <c r="AG205">
        <f t="shared" si="122"/>
        <v>0</v>
      </c>
      <c r="AH205">
        <f t="shared" si="123"/>
        <v>0.16142757169586192</v>
      </c>
      <c r="AI205">
        <f t="shared" si="124"/>
        <v>0.19390897711497526</v>
      </c>
      <c r="AJ205">
        <f t="shared" si="125"/>
        <v>0.83249148181595523</v>
      </c>
    </row>
    <row r="206" spans="3:36" x14ac:dyDescent="0.45">
      <c r="C206">
        <v>191</v>
      </c>
      <c r="D206">
        <v>1</v>
      </c>
      <c r="E206">
        <v>0.5</v>
      </c>
      <c r="L206" s="16">
        <f t="shared" si="110"/>
        <v>191</v>
      </c>
      <c r="M206">
        <f t="shared" si="111"/>
        <v>1</v>
      </c>
      <c r="N206" s="16">
        <f t="shared" si="112"/>
        <v>0.5</v>
      </c>
      <c r="O206" s="16">
        <f t="shared" si="113"/>
        <v>191</v>
      </c>
      <c r="P206">
        <f t="shared" si="114"/>
        <v>1</v>
      </c>
      <c r="Q206" s="16">
        <f t="shared" si="115"/>
        <v>1</v>
      </c>
      <c r="T206" s="17">
        <f t="shared" si="116"/>
        <v>3.3335788713091694</v>
      </c>
      <c r="U206" s="16">
        <f t="shared" si="117"/>
        <v>0.19438030913771839</v>
      </c>
      <c r="V206">
        <f>MATCH(O206,N$3:N$7,1)</f>
        <v>4</v>
      </c>
      <c r="W206">
        <f t="shared" si="109"/>
        <v>5</v>
      </c>
      <c r="X206">
        <f>INDEX(J$3:J$7,V206)</f>
        <v>-2.2561401218395378</v>
      </c>
      <c r="Y206">
        <f>INDEX(H$3:H$7,V206)</f>
        <v>-0.19437015796656859</v>
      </c>
      <c r="Z206">
        <f>INDEX(I$3:I$7,V206)</f>
        <v>4.4737247032445193E-2</v>
      </c>
      <c r="AA206">
        <f>INDEX(H$3:H$7,W206)</f>
        <v>-4.6118085159332911E-4</v>
      </c>
      <c r="AB206">
        <f>INDEX(I$3:I$7,W206)</f>
        <v>-0.39274857622151527</v>
      </c>
      <c r="AC206">
        <f t="shared" si="118"/>
        <v>-0.16069609535439697</v>
      </c>
      <c r="AD206">
        <f t="shared" si="119"/>
        <v>-3.1236156692211955E-2</v>
      </c>
      <c r="AE206">
        <f t="shared" si="120"/>
        <v>0.82634087852361204</v>
      </c>
      <c r="AF206">
        <f t="shared" si="121"/>
        <v>0.17365912147638796</v>
      </c>
      <c r="AG206">
        <f t="shared" si="122"/>
        <v>0</v>
      </c>
      <c r="AH206">
        <f t="shared" si="123"/>
        <v>0.16023491450280364</v>
      </c>
      <c r="AI206">
        <f t="shared" si="124"/>
        <v>0.19390897711497526</v>
      </c>
      <c r="AJ206">
        <f t="shared" si="125"/>
        <v>0.82634087852361204</v>
      </c>
    </row>
    <row r="207" spans="3:36" x14ac:dyDescent="0.45">
      <c r="C207">
        <v>192</v>
      </c>
      <c r="D207">
        <v>1</v>
      </c>
      <c r="E207">
        <v>0.5</v>
      </c>
      <c r="L207" s="16">
        <f t="shared" si="110"/>
        <v>192</v>
      </c>
      <c r="M207">
        <f t="shared" si="111"/>
        <v>1</v>
      </c>
      <c r="N207" s="16">
        <f t="shared" si="112"/>
        <v>0.5</v>
      </c>
      <c r="O207" s="16">
        <f t="shared" si="113"/>
        <v>192</v>
      </c>
      <c r="P207">
        <f t="shared" si="114"/>
        <v>1</v>
      </c>
      <c r="Q207" s="16">
        <f t="shared" si="115"/>
        <v>1</v>
      </c>
      <c r="T207" s="17">
        <f t="shared" si="116"/>
        <v>3.351032163829113</v>
      </c>
      <c r="U207" s="16">
        <f t="shared" si="117"/>
        <v>0.21255656167002182</v>
      </c>
      <c r="V207">
        <f>MATCH(O207,N$3:N$7,1)</f>
        <v>4</v>
      </c>
      <c r="W207">
        <f t="shared" si="109"/>
        <v>5</v>
      </c>
      <c r="X207">
        <f>INDEX(J$3:J$7,V207)</f>
        <v>-2.2561401218395378</v>
      </c>
      <c r="Y207">
        <f>INDEX(H$3:H$7,V207)</f>
        <v>-0.19437015796656859</v>
      </c>
      <c r="Z207">
        <f>INDEX(I$3:I$7,V207)</f>
        <v>4.4737247032445193E-2</v>
      </c>
      <c r="AA207">
        <f>INDEX(H$3:H$7,W207)</f>
        <v>-4.6118085159332911E-4</v>
      </c>
      <c r="AB207">
        <f>INDEX(I$3:I$7,W207)</f>
        <v>-0.39274857622151527</v>
      </c>
      <c r="AC207">
        <f t="shared" si="118"/>
        <v>-0.15951293955011067</v>
      </c>
      <c r="AD207">
        <f t="shared" si="119"/>
        <v>-3.3905521972649566E-2</v>
      </c>
      <c r="AE207">
        <f t="shared" si="120"/>
        <v>0.82023927445200284</v>
      </c>
      <c r="AF207">
        <f t="shared" si="121"/>
        <v>0.1797607255479971</v>
      </c>
      <c r="AG207">
        <f t="shared" si="122"/>
        <v>0</v>
      </c>
      <c r="AH207">
        <f t="shared" si="123"/>
        <v>0.15905175869851734</v>
      </c>
      <c r="AI207">
        <f t="shared" si="124"/>
        <v>0.19390897711497526</v>
      </c>
      <c r="AJ207">
        <f t="shared" si="125"/>
        <v>0.82023927445200284</v>
      </c>
    </row>
    <row r="208" spans="3:36" x14ac:dyDescent="0.45">
      <c r="C208">
        <v>193</v>
      </c>
      <c r="D208">
        <v>1</v>
      </c>
      <c r="E208">
        <v>0.5</v>
      </c>
      <c r="L208" s="16">
        <f t="shared" si="110"/>
        <v>193</v>
      </c>
      <c r="M208">
        <f t="shared" si="111"/>
        <v>1</v>
      </c>
      <c r="N208" s="16">
        <f t="shared" si="112"/>
        <v>0.5</v>
      </c>
      <c r="O208" s="16">
        <f t="shared" si="113"/>
        <v>193</v>
      </c>
      <c r="P208">
        <f t="shared" si="114"/>
        <v>1</v>
      </c>
      <c r="Q208" s="16">
        <f t="shared" si="115"/>
        <v>1</v>
      </c>
      <c r="T208" s="17">
        <f t="shared" si="116"/>
        <v>3.3684854563490561</v>
      </c>
      <c r="U208" s="16">
        <f t="shared" si="117"/>
        <v>0.23086819112556309</v>
      </c>
      <c r="V208">
        <f>MATCH(O208,N$3:N$7,1)</f>
        <v>4</v>
      </c>
      <c r="W208">
        <f t="shared" si="109"/>
        <v>5</v>
      </c>
      <c r="X208">
        <f>INDEX(J$3:J$7,V208)</f>
        <v>-2.2561401218395378</v>
      </c>
      <c r="Y208">
        <f>INDEX(H$3:H$7,V208)</f>
        <v>-0.19437015796656859</v>
      </c>
      <c r="Z208">
        <f>INDEX(I$3:I$7,V208)</f>
        <v>4.4737247032445193E-2</v>
      </c>
      <c r="AA208">
        <f>INDEX(H$3:H$7,W208)</f>
        <v>-4.6118085159332911E-4</v>
      </c>
      <c r="AB208">
        <f>INDEX(I$3:I$7,W208)</f>
        <v>-0.39274857622151527</v>
      </c>
      <c r="AC208">
        <f t="shared" si="118"/>
        <v>-0.15833845942184632</v>
      </c>
      <c r="AD208">
        <f t="shared" si="119"/>
        <v>-3.6555313712330027E-2</v>
      </c>
      <c r="AE208">
        <f t="shared" si="120"/>
        <v>0.8141824113519105</v>
      </c>
      <c r="AF208">
        <f t="shared" si="121"/>
        <v>0.18581758864808948</v>
      </c>
      <c r="AG208">
        <f t="shared" si="122"/>
        <v>0</v>
      </c>
      <c r="AH208">
        <f t="shared" si="123"/>
        <v>0.15787727857025299</v>
      </c>
      <c r="AI208">
        <f t="shared" si="124"/>
        <v>0.19390897711497526</v>
      </c>
      <c r="AJ208">
        <f t="shared" si="125"/>
        <v>0.8141824113519105</v>
      </c>
    </row>
    <row r="209" spans="3:36" x14ac:dyDescent="0.45">
      <c r="C209">
        <v>194</v>
      </c>
      <c r="D209">
        <v>1</v>
      </c>
      <c r="E209">
        <v>0.5</v>
      </c>
      <c r="L209" s="16">
        <f t="shared" si="110"/>
        <v>194</v>
      </c>
      <c r="M209">
        <f t="shared" si="111"/>
        <v>1</v>
      </c>
      <c r="N209" s="16">
        <f t="shared" si="112"/>
        <v>0.5</v>
      </c>
      <c r="O209" s="16">
        <f t="shared" si="113"/>
        <v>194</v>
      </c>
      <c r="P209">
        <f t="shared" si="114"/>
        <v>1</v>
      </c>
      <c r="Q209" s="16">
        <f t="shared" si="115"/>
        <v>1</v>
      </c>
      <c r="T209" s="17">
        <f t="shared" si="116"/>
        <v>3.3859387488689991</v>
      </c>
      <c r="U209" s="16">
        <f t="shared" si="117"/>
        <v>0.24932800284318044</v>
      </c>
      <c r="V209">
        <f>MATCH(O209,N$3:N$7,1)</f>
        <v>4</v>
      </c>
      <c r="W209">
        <f t="shared" si="109"/>
        <v>5</v>
      </c>
      <c r="X209">
        <f>INDEX(J$3:J$7,V209)</f>
        <v>-2.2561401218395378</v>
      </c>
      <c r="Y209">
        <f>INDEX(H$3:H$7,V209)</f>
        <v>-0.19437015796656859</v>
      </c>
      <c r="Z209">
        <f>INDEX(I$3:I$7,V209)</f>
        <v>4.4737247032445193E-2</v>
      </c>
      <c r="AA209">
        <f>INDEX(H$3:H$7,W209)</f>
        <v>-4.6118085159332911E-4</v>
      </c>
      <c r="AB209">
        <f>INDEX(I$3:I$7,W209)</f>
        <v>-0.39274857622151527</v>
      </c>
      <c r="AC209">
        <f t="shared" si="118"/>
        <v>-0.15717185182473109</v>
      </c>
      <c r="AD209">
        <f t="shared" si="119"/>
        <v>-3.9187343918624488E-2</v>
      </c>
      <c r="AE209">
        <f t="shared" si="120"/>
        <v>0.80816614735798764</v>
      </c>
      <c r="AF209">
        <f t="shared" si="121"/>
        <v>0.1918338526420123</v>
      </c>
      <c r="AG209">
        <f t="shared" si="122"/>
        <v>0</v>
      </c>
      <c r="AH209">
        <f t="shared" si="123"/>
        <v>0.15671067097313776</v>
      </c>
      <c r="AI209">
        <f t="shared" si="124"/>
        <v>0.19390897711497526</v>
      </c>
      <c r="AJ209">
        <f t="shared" si="125"/>
        <v>0.80816614735798764</v>
      </c>
    </row>
    <row r="210" spans="3:36" x14ac:dyDescent="0.45">
      <c r="C210">
        <v>195</v>
      </c>
      <c r="D210">
        <v>1</v>
      </c>
      <c r="E210">
        <v>0.5</v>
      </c>
      <c r="L210" s="16">
        <f t="shared" si="110"/>
        <v>195</v>
      </c>
      <c r="M210">
        <f t="shared" si="111"/>
        <v>1</v>
      </c>
      <c r="N210" s="16">
        <f t="shared" si="112"/>
        <v>0.5</v>
      </c>
      <c r="O210" s="16">
        <f t="shared" si="113"/>
        <v>195</v>
      </c>
      <c r="P210">
        <f t="shared" si="114"/>
        <v>1</v>
      </c>
      <c r="Q210" s="16">
        <f t="shared" si="115"/>
        <v>1</v>
      </c>
      <c r="T210" s="17">
        <f t="shared" si="116"/>
        <v>3.4033920413889427</v>
      </c>
      <c r="U210" s="16">
        <f t="shared" si="117"/>
        <v>0.26794919243112225</v>
      </c>
      <c r="V210">
        <f>MATCH(O210,N$3:N$7,1)</f>
        <v>4</v>
      </c>
      <c r="W210">
        <f t="shared" si="109"/>
        <v>5</v>
      </c>
      <c r="X210">
        <f>INDEX(J$3:J$7,V210)</f>
        <v>-2.2561401218395378</v>
      </c>
      <c r="Y210">
        <f>INDEX(H$3:H$7,V210)</f>
        <v>-0.19437015796656859</v>
      </c>
      <c r="Z210">
        <f>INDEX(I$3:I$7,V210)</f>
        <v>4.4737247032445193E-2</v>
      </c>
      <c r="AA210">
        <f>INDEX(H$3:H$7,W210)</f>
        <v>-4.6118085159332911E-4</v>
      </c>
      <c r="AB210">
        <f>INDEX(I$3:I$7,W210)</f>
        <v>-0.39274857622151527</v>
      </c>
      <c r="AC210">
        <f t="shared" si="118"/>
        <v>-0.15601233388130131</v>
      </c>
      <c r="AD210">
        <f t="shared" si="119"/>
        <v>-4.1803378872789301E-2</v>
      </c>
      <c r="AE210">
        <f t="shared" si="120"/>
        <v>0.80218644512510828</v>
      </c>
      <c r="AF210">
        <f t="shared" si="121"/>
        <v>0.19781355487489169</v>
      </c>
      <c r="AG210">
        <f t="shared" si="122"/>
        <v>0</v>
      </c>
      <c r="AH210">
        <f t="shared" si="123"/>
        <v>0.15555115302970798</v>
      </c>
      <c r="AI210">
        <f t="shared" si="124"/>
        <v>0.19390897711497526</v>
      </c>
      <c r="AJ210">
        <f t="shared" si="125"/>
        <v>0.80218644512510828</v>
      </c>
    </row>
    <row r="211" spans="3:36" x14ac:dyDescent="0.45">
      <c r="C211">
        <v>196</v>
      </c>
      <c r="D211">
        <v>1</v>
      </c>
      <c r="E211">
        <v>0.5</v>
      </c>
      <c r="L211" s="16">
        <f t="shared" si="110"/>
        <v>196</v>
      </c>
      <c r="M211">
        <f t="shared" si="111"/>
        <v>1</v>
      </c>
      <c r="N211" s="16">
        <f t="shared" si="112"/>
        <v>0.5</v>
      </c>
      <c r="O211" s="16">
        <f t="shared" si="113"/>
        <v>196</v>
      </c>
      <c r="P211">
        <f t="shared" si="114"/>
        <v>1</v>
      </c>
      <c r="Q211" s="16">
        <f t="shared" si="115"/>
        <v>1</v>
      </c>
      <c r="T211" s="17">
        <f t="shared" si="116"/>
        <v>3.4208453339088858</v>
      </c>
      <c r="U211" s="16">
        <f t="shared" si="117"/>
        <v>0.28674538575880776</v>
      </c>
      <c r="V211">
        <f>MATCH(O211,N$3:N$7,1)</f>
        <v>4</v>
      </c>
      <c r="W211">
        <f t="shared" si="109"/>
        <v>5</v>
      </c>
      <c r="X211">
        <f>INDEX(J$3:J$7,V211)</f>
        <v>-2.2561401218395378</v>
      </c>
      <c r="Y211">
        <f>INDEX(H$3:H$7,V211)</f>
        <v>-0.19437015796656859</v>
      </c>
      <c r="Z211">
        <f>INDEX(I$3:I$7,V211)</f>
        <v>4.4737247032445193E-2</v>
      </c>
      <c r="AA211">
        <f>INDEX(H$3:H$7,W211)</f>
        <v>-4.6118085159332911E-4</v>
      </c>
      <c r="AB211">
        <f>INDEX(I$3:I$7,W211)</f>
        <v>-0.39274857622151527</v>
      </c>
      <c r="AC211">
        <f t="shared" si="118"/>
        <v>-0.15485914079400973</v>
      </c>
      <c r="AD211">
        <f t="shared" si="119"/>
        <v>-4.4405144065255843E-2</v>
      </c>
      <c r="AE211">
        <f t="shared" si="120"/>
        <v>0.79623936054733846</v>
      </c>
      <c r="AF211">
        <f t="shared" si="121"/>
        <v>0.20376063945266151</v>
      </c>
      <c r="AG211">
        <f t="shared" si="122"/>
        <v>0</v>
      </c>
      <c r="AH211">
        <f t="shared" si="123"/>
        <v>0.1543979599424164</v>
      </c>
      <c r="AI211">
        <f t="shared" si="124"/>
        <v>0.19390897711497526</v>
      </c>
      <c r="AJ211">
        <f t="shared" si="125"/>
        <v>0.79623936054733846</v>
      </c>
    </row>
    <row r="212" spans="3:36" x14ac:dyDescent="0.45">
      <c r="C212">
        <v>197</v>
      </c>
      <c r="D212">
        <v>1</v>
      </c>
      <c r="E212">
        <v>0.5</v>
      </c>
      <c r="L212" s="16">
        <f t="shared" si="110"/>
        <v>197</v>
      </c>
      <c r="M212">
        <f t="shared" si="111"/>
        <v>1</v>
      </c>
      <c r="N212" s="16">
        <f t="shared" si="112"/>
        <v>0.5</v>
      </c>
      <c r="O212" s="16">
        <f t="shared" si="113"/>
        <v>197</v>
      </c>
      <c r="P212">
        <f t="shared" si="114"/>
        <v>1</v>
      </c>
      <c r="Q212" s="16">
        <f t="shared" si="115"/>
        <v>1</v>
      </c>
      <c r="T212" s="17">
        <f t="shared" si="116"/>
        <v>3.4382986264288293</v>
      </c>
      <c r="U212" s="16">
        <f t="shared" si="117"/>
        <v>0.30573068145865995</v>
      </c>
      <c r="V212">
        <f>MATCH(O212,N$3:N$7,1)</f>
        <v>4</v>
      </c>
      <c r="W212">
        <f t="shared" si="109"/>
        <v>5</v>
      </c>
      <c r="X212">
        <f>INDEX(J$3:J$7,V212)</f>
        <v>-2.2561401218395378</v>
      </c>
      <c r="Y212">
        <f>INDEX(H$3:H$7,V212)</f>
        <v>-0.19437015796656859</v>
      </c>
      <c r="Z212">
        <f>INDEX(I$3:I$7,V212)</f>
        <v>4.4737247032445193E-2</v>
      </c>
      <c r="AA212">
        <f>INDEX(H$3:H$7,W212)</f>
        <v>-4.6118085159332911E-4</v>
      </c>
      <c r="AB212">
        <f>INDEX(I$3:I$7,W212)</f>
        <v>-0.39274857622151527</v>
      </c>
      <c r="AC212">
        <f t="shared" si="118"/>
        <v>-0.15371152375726682</v>
      </c>
      <c r="AD212">
        <f t="shared" si="119"/>
        <v>-4.6994328906358178E-2</v>
      </c>
      <c r="AE212">
        <f t="shared" si="120"/>
        <v>0.7903210319902112</v>
      </c>
      <c r="AF212">
        <f t="shared" si="121"/>
        <v>0.2096789680097888</v>
      </c>
      <c r="AG212">
        <f t="shared" si="122"/>
        <v>0</v>
      </c>
      <c r="AH212">
        <f t="shared" si="123"/>
        <v>0.15325034290567349</v>
      </c>
      <c r="AI212">
        <f t="shared" si="124"/>
        <v>0.19390897711497526</v>
      </c>
      <c r="AJ212">
        <f t="shared" si="125"/>
        <v>0.7903210319902112</v>
      </c>
    </row>
    <row r="213" spans="3:36" x14ac:dyDescent="0.45">
      <c r="C213">
        <v>198</v>
      </c>
      <c r="D213">
        <v>1</v>
      </c>
      <c r="E213">
        <v>0.5</v>
      </c>
      <c r="L213" s="16">
        <f t="shared" si="110"/>
        <v>198</v>
      </c>
      <c r="M213">
        <f t="shared" si="111"/>
        <v>1</v>
      </c>
      <c r="N213" s="16">
        <f t="shared" si="112"/>
        <v>0.5</v>
      </c>
      <c r="O213" s="16">
        <f t="shared" si="113"/>
        <v>198</v>
      </c>
      <c r="P213">
        <f t="shared" si="114"/>
        <v>1</v>
      </c>
      <c r="Q213" s="16">
        <f t="shared" si="115"/>
        <v>1</v>
      </c>
      <c r="T213" s="17">
        <f t="shared" si="116"/>
        <v>3.4557519189487724</v>
      </c>
      <c r="U213" s="16">
        <f t="shared" si="117"/>
        <v>0.32491969623290667</v>
      </c>
      <c r="V213">
        <f>MATCH(O213,N$3:N$7,1)</f>
        <v>4</v>
      </c>
      <c r="W213">
        <f t="shared" si="109"/>
        <v>5</v>
      </c>
      <c r="X213">
        <f>INDEX(J$3:J$7,V213)</f>
        <v>-2.2561401218395378</v>
      </c>
      <c r="Y213">
        <f>INDEX(H$3:H$7,V213)</f>
        <v>-0.19437015796656859</v>
      </c>
      <c r="Z213">
        <f>INDEX(I$3:I$7,V213)</f>
        <v>4.4737247032445193E-2</v>
      </c>
      <c r="AA213">
        <f>INDEX(H$3:H$7,W213)</f>
        <v>-4.6118085159332911E-4</v>
      </c>
      <c r="AB213">
        <f>INDEX(I$3:I$7,W213)</f>
        <v>-0.39274857622151527</v>
      </c>
      <c r="AC213">
        <f t="shared" si="118"/>
        <v>-0.15256874795652889</v>
      </c>
      <c r="AD213">
        <f t="shared" si="119"/>
        <v>-4.9572591240670275E-2</v>
      </c>
      <c r="AE213">
        <f t="shared" si="120"/>
        <v>0.78442766997190538</v>
      </c>
      <c r="AF213">
        <f t="shared" si="121"/>
        <v>0.21557233002809467</v>
      </c>
      <c r="AG213">
        <f t="shared" si="122"/>
        <v>0</v>
      </c>
      <c r="AH213">
        <f t="shared" si="123"/>
        <v>0.15210756710493556</v>
      </c>
      <c r="AI213">
        <f t="shared" si="124"/>
        <v>0.19390897711497526</v>
      </c>
      <c r="AJ213">
        <f t="shared" si="125"/>
        <v>0.78442766997190538</v>
      </c>
    </row>
    <row r="214" spans="3:36" x14ac:dyDescent="0.45">
      <c r="C214">
        <v>199</v>
      </c>
      <c r="D214">
        <v>1</v>
      </c>
      <c r="E214">
        <v>0.5</v>
      </c>
      <c r="L214" s="16">
        <f t="shared" si="110"/>
        <v>199</v>
      </c>
      <c r="M214">
        <f t="shared" si="111"/>
        <v>1</v>
      </c>
      <c r="N214" s="16">
        <f t="shared" si="112"/>
        <v>0.5</v>
      </c>
      <c r="O214" s="16">
        <f t="shared" si="113"/>
        <v>199</v>
      </c>
      <c r="P214">
        <f t="shared" si="114"/>
        <v>1</v>
      </c>
      <c r="Q214" s="16">
        <f t="shared" si="115"/>
        <v>1</v>
      </c>
      <c r="T214" s="17">
        <f t="shared" si="116"/>
        <v>3.473205211468716</v>
      </c>
      <c r="U214" s="16">
        <f t="shared" si="117"/>
        <v>0.34432761328966538</v>
      </c>
      <c r="V214">
        <f>MATCH(O214,N$3:N$7,1)</f>
        <v>4</v>
      </c>
      <c r="W214">
        <f t="shared" ref="W214:W277" si="126">MAX(MOD(V214+1,6),1)</f>
        <v>5</v>
      </c>
      <c r="X214">
        <f>INDEX(J$3:J$7,V214)</f>
        <v>-2.2561401218395378</v>
      </c>
      <c r="Y214">
        <f>INDEX(H$3:H$7,V214)</f>
        <v>-0.19437015796656859</v>
      </c>
      <c r="Z214">
        <f>INDEX(I$3:I$7,V214)</f>
        <v>4.4737247032445193E-2</v>
      </c>
      <c r="AA214">
        <f>INDEX(H$3:H$7,W214)</f>
        <v>-4.6118085159332911E-4</v>
      </c>
      <c r="AB214">
        <f>INDEX(I$3:I$7,W214)</f>
        <v>-0.39274857622151527</v>
      </c>
      <c r="AC214">
        <f t="shared" si="118"/>
        <v>-0.15143009064277194</v>
      </c>
      <c r="AD214">
        <f t="shared" si="119"/>
        <v>-5.2141561691263348E-2</v>
      </c>
      <c r="AE214">
        <f t="shared" si="120"/>
        <v>0.77855554723319476</v>
      </c>
      <c r="AF214">
        <f t="shared" si="121"/>
        <v>0.22144445276680522</v>
      </c>
      <c r="AG214">
        <f t="shared" si="122"/>
        <v>0</v>
      </c>
      <c r="AH214">
        <f t="shared" si="123"/>
        <v>0.15096890979117861</v>
      </c>
      <c r="AI214">
        <f t="shared" si="124"/>
        <v>0.19390897711497526</v>
      </c>
      <c r="AJ214">
        <f t="shared" si="125"/>
        <v>0.77855554723319476</v>
      </c>
    </row>
    <row r="215" spans="3:36" x14ac:dyDescent="0.45">
      <c r="C215">
        <v>200</v>
      </c>
      <c r="D215">
        <v>1</v>
      </c>
      <c r="E215">
        <v>0.5</v>
      </c>
      <c r="L215" s="16">
        <f t="shared" si="110"/>
        <v>200</v>
      </c>
      <c r="M215">
        <f t="shared" si="111"/>
        <v>1</v>
      </c>
      <c r="N215" s="16">
        <f t="shared" si="112"/>
        <v>0.5</v>
      </c>
      <c r="O215" s="16">
        <f t="shared" si="113"/>
        <v>200</v>
      </c>
      <c r="P215">
        <f t="shared" si="114"/>
        <v>1</v>
      </c>
      <c r="Q215" s="16">
        <f t="shared" si="115"/>
        <v>1</v>
      </c>
      <c r="T215" s="17">
        <f t="shared" si="116"/>
        <v>3.4906585039886591</v>
      </c>
      <c r="U215" s="16">
        <f t="shared" si="117"/>
        <v>0.36397023426620229</v>
      </c>
      <c r="V215">
        <f>MATCH(O215,N$3:N$7,1)</f>
        <v>4</v>
      </c>
      <c r="W215">
        <f t="shared" si="126"/>
        <v>5</v>
      </c>
      <c r="X215">
        <f>INDEX(J$3:J$7,V215)</f>
        <v>-2.2561401218395378</v>
      </c>
      <c r="Y215">
        <f>INDEX(H$3:H$7,V215)</f>
        <v>-0.19437015796656859</v>
      </c>
      <c r="Z215">
        <f>INDEX(I$3:I$7,V215)</f>
        <v>4.4737247032445193E-2</v>
      </c>
      <c r="AA215">
        <f>INDEX(H$3:H$7,W215)</f>
        <v>-4.6118085159332911E-4</v>
      </c>
      <c r="AB215">
        <f>INDEX(I$3:I$7,W215)</f>
        <v>-0.39274857622151527</v>
      </c>
      <c r="AC215">
        <f t="shared" si="118"/>
        <v>-0.15029483927139095</v>
      </c>
      <c r="AD215">
        <f t="shared" si="119"/>
        <v>-5.4702847858609384E-2</v>
      </c>
      <c r="AE215">
        <f t="shared" si="120"/>
        <v>0.77270098913964214</v>
      </c>
      <c r="AF215">
        <f t="shared" si="121"/>
        <v>0.22729901086035784</v>
      </c>
      <c r="AG215">
        <f t="shared" si="122"/>
        <v>0</v>
      </c>
      <c r="AH215">
        <f t="shared" si="123"/>
        <v>0.14983365841979762</v>
      </c>
      <c r="AI215">
        <f t="shared" si="124"/>
        <v>0.19390897711497526</v>
      </c>
      <c r="AJ215">
        <f t="shared" si="125"/>
        <v>0.77270098913964214</v>
      </c>
    </row>
    <row r="216" spans="3:36" x14ac:dyDescent="0.45">
      <c r="C216">
        <v>201</v>
      </c>
      <c r="D216">
        <v>1</v>
      </c>
      <c r="E216">
        <v>0.5</v>
      </c>
      <c r="L216" s="16">
        <f t="shared" si="110"/>
        <v>201</v>
      </c>
      <c r="M216">
        <f t="shared" si="111"/>
        <v>1</v>
      </c>
      <c r="N216" s="16">
        <f t="shared" si="112"/>
        <v>0.5</v>
      </c>
      <c r="O216" s="16">
        <f t="shared" si="113"/>
        <v>201</v>
      </c>
      <c r="P216">
        <f t="shared" si="114"/>
        <v>1</v>
      </c>
      <c r="Q216" s="16">
        <f t="shared" si="115"/>
        <v>1</v>
      </c>
      <c r="T216" s="17">
        <f t="shared" si="116"/>
        <v>3.5081117965086026</v>
      </c>
      <c r="U216" s="16">
        <f t="shared" si="117"/>
        <v>0.383864035035416</v>
      </c>
      <c r="V216">
        <f>MATCH(O216,N$3:N$7,1)</f>
        <v>4</v>
      </c>
      <c r="W216">
        <f t="shared" si="126"/>
        <v>5</v>
      </c>
      <c r="X216">
        <f>INDEX(J$3:J$7,V216)</f>
        <v>-2.2561401218395378</v>
      </c>
      <c r="Y216">
        <f>INDEX(H$3:H$7,V216)</f>
        <v>-0.19437015796656859</v>
      </c>
      <c r="Z216">
        <f>INDEX(I$3:I$7,V216)</f>
        <v>4.4737247032445193E-2</v>
      </c>
      <c r="AA216">
        <f>INDEX(H$3:H$7,W216)</f>
        <v>-4.6118085159332911E-4</v>
      </c>
      <c r="AB216">
        <f>INDEX(I$3:I$7,W216)</f>
        <v>-0.39274857622151527</v>
      </c>
      <c r="AC216">
        <f t="shared" si="118"/>
        <v>-0.14916228969516404</v>
      </c>
      <c r="AD216">
        <f t="shared" si="119"/>
        <v>-5.7258038397507323E-2</v>
      </c>
      <c r="AE216">
        <f t="shared" si="120"/>
        <v>0.76686036436260885</v>
      </c>
      <c r="AF216">
        <f t="shared" si="121"/>
        <v>0.23313963563739115</v>
      </c>
      <c r="AG216">
        <f t="shared" si="122"/>
        <v>0</v>
      </c>
      <c r="AH216">
        <f t="shared" si="123"/>
        <v>0.14870110884357071</v>
      </c>
      <c r="AI216">
        <f t="shared" si="124"/>
        <v>0.19390897711497526</v>
      </c>
      <c r="AJ216">
        <f t="shared" si="125"/>
        <v>0.76686036436260885</v>
      </c>
    </row>
    <row r="217" spans="3:36" x14ac:dyDescent="0.45">
      <c r="C217">
        <v>202</v>
      </c>
      <c r="D217">
        <v>1</v>
      </c>
      <c r="E217">
        <v>0.5</v>
      </c>
      <c r="L217" s="16">
        <f t="shared" si="110"/>
        <v>202</v>
      </c>
      <c r="M217">
        <f t="shared" si="111"/>
        <v>1</v>
      </c>
      <c r="N217" s="16">
        <f t="shared" si="112"/>
        <v>0.5</v>
      </c>
      <c r="O217" s="16">
        <f t="shared" si="113"/>
        <v>202</v>
      </c>
      <c r="P217">
        <f t="shared" si="114"/>
        <v>1</v>
      </c>
      <c r="Q217" s="16">
        <f t="shared" si="115"/>
        <v>1</v>
      </c>
      <c r="T217" s="17">
        <f t="shared" si="116"/>
        <v>3.5255650890285457</v>
      </c>
      <c r="U217" s="16">
        <f t="shared" si="117"/>
        <v>0.40402622583515679</v>
      </c>
      <c r="V217">
        <f>MATCH(O217,N$3:N$7,1)</f>
        <v>4</v>
      </c>
      <c r="W217">
        <f t="shared" si="126"/>
        <v>5</v>
      </c>
      <c r="X217">
        <f>INDEX(J$3:J$7,V217)</f>
        <v>-2.2561401218395378</v>
      </c>
      <c r="Y217">
        <f>INDEX(H$3:H$7,V217)</f>
        <v>-0.19437015796656859</v>
      </c>
      <c r="Z217">
        <f>INDEX(I$3:I$7,V217)</f>
        <v>4.4737247032445193E-2</v>
      </c>
      <c r="AA217">
        <f>INDEX(H$3:H$7,W217)</f>
        <v>-4.6118085159332911E-4</v>
      </c>
      <c r="AB217">
        <f>INDEX(I$3:I$7,W217)</f>
        <v>-0.39274857622151527</v>
      </c>
      <c r="AC217">
        <f t="shared" si="118"/>
        <v>-0.1480317444014124</v>
      </c>
      <c r="AD217">
        <f t="shared" si="119"/>
        <v>-5.9808706994297252E-2</v>
      </c>
      <c r="AE217">
        <f t="shared" si="120"/>
        <v>0.76103007578818505</v>
      </c>
      <c r="AF217">
        <f t="shared" si="121"/>
        <v>0.23896992421181493</v>
      </c>
      <c r="AG217">
        <f t="shared" si="122"/>
        <v>0</v>
      </c>
      <c r="AH217">
        <f t="shared" si="123"/>
        <v>0.14757056354981907</v>
      </c>
      <c r="AI217">
        <f t="shared" si="124"/>
        <v>0.19390897711497526</v>
      </c>
      <c r="AJ217">
        <f t="shared" si="125"/>
        <v>0.76103007578818505</v>
      </c>
    </row>
    <row r="218" spans="3:36" x14ac:dyDescent="0.45">
      <c r="C218">
        <v>203</v>
      </c>
      <c r="D218">
        <v>1</v>
      </c>
      <c r="E218">
        <v>0.5</v>
      </c>
      <c r="L218" s="16">
        <f t="shared" si="110"/>
        <v>203</v>
      </c>
      <c r="M218">
        <f t="shared" si="111"/>
        <v>1</v>
      </c>
      <c r="N218" s="16">
        <f t="shared" si="112"/>
        <v>0.5</v>
      </c>
      <c r="O218" s="16">
        <f t="shared" si="113"/>
        <v>203</v>
      </c>
      <c r="P218">
        <f t="shared" si="114"/>
        <v>1</v>
      </c>
      <c r="Q218" s="16">
        <f t="shared" si="115"/>
        <v>1</v>
      </c>
      <c r="T218" s="17">
        <f t="shared" si="116"/>
        <v>3.5430183815484888</v>
      </c>
      <c r="U218" s="16">
        <f t="shared" si="117"/>
        <v>0.42447481620960448</v>
      </c>
      <c r="V218">
        <f>MATCH(O218,N$3:N$7,1)</f>
        <v>4</v>
      </c>
      <c r="W218">
        <f t="shared" si="126"/>
        <v>5</v>
      </c>
      <c r="X218">
        <f>INDEX(J$3:J$7,V218)</f>
        <v>-2.2561401218395378</v>
      </c>
      <c r="Y218">
        <f>INDEX(H$3:H$7,V218)</f>
        <v>-0.19437015796656859</v>
      </c>
      <c r="Z218">
        <f>INDEX(I$3:I$7,V218)</f>
        <v>4.4737247032445193E-2</v>
      </c>
      <c r="AA218">
        <f>INDEX(H$3:H$7,W218)</f>
        <v>-4.6118085159332911E-4</v>
      </c>
      <c r="AB218">
        <f>INDEX(I$3:I$7,W218)</f>
        <v>-0.39274857622151527</v>
      </c>
      <c r="AC218">
        <f t="shared" si="118"/>
        <v>-0.14690251078388938</v>
      </c>
      <c r="AD218">
        <f t="shared" si="119"/>
        <v>-6.2356416265720888E-2</v>
      </c>
      <c r="AE218">
        <f t="shared" si="120"/>
        <v>0.75520655160522032</v>
      </c>
      <c r="AF218">
        <f t="shared" si="121"/>
        <v>0.24479344839477965</v>
      </c>
      <c r="AG218">
        <f t="shared" si="122"/>
        <v>0</v>
      </c>
      <c r="AH218">
        <f t="shared" si="123"/>
        <v>0.14644132993229605</v>
      </c>
      <c r="AI218">
        <f t="shared" si="124"/>
        <v>0.19390897711497526</v>
      </c>
      <c r="AJ218">
        <f t="shared" si="125"/>
        <v>0.75520655160522032</v>
      </c>
    </row>
    <row r="219" spans="3:36" x14ac:dyDescent="0.45">
      <c r="C219">
        <v>204</v>
      </c>
      <c r="D219">
        <v>1</v>
      </c>
      <c r="E219">
        <v>0.5</v>
      </c>
      <c r="L219" s="16">
        <f t="shared" si="110"/>
        <v>204</v>
      </c>
      <c r="M219">
        <f t="shared" si="111"/>
        <v>1</v>
      </c>
      <c r="N219" s="16">
        <f t="shared" si="112"/>
        <v>0.5</v>
      </c>
      <c r="O219" s="16">
        <f t="shared" si="113"/>
        <v>204</v>
      </c>
      <c r="P219">
        <f t="shared" si="114"/>
        <v>1</v>
      </c>
      <c r="Q219" s="16">
        <f t="shared" si="115"/>
        <v>1</v>
      </c>
      <c r="T219" s="17">
        <f t="shared" si="116"/>
        <v>3.5604716740684323</v>
      </c>
      <c r="U219" s="16">
        <f t="shared" si="117"/>
        <v>0.44522868530853565</v>
      </c>
      <c r="V219">
        <f>MATCH(O219,N$3:N$7,1)</f>
        <v>4</v>
      </c>
      <c r="W219">
        <f t="shared" si="126"/>
        <v>5</v>
      </c>
      <c r="X219">
        <f>INDEX(J$3:J$7,V219)</f>
        <v>-2.2561401218395378</v>
      </c>
      <c r="Y219">
        <f>INDEX(H$3:H$7,V219)</f>
        <v>-0.19437015796656859</v>
      </c>
      <c r="Z219">
        <f>INDEX(I$3:I$7,V219)</f>
        <v>4.4737247032445193E-2</v>
      </c>
      <c r="AA219">
        <f>INDEX(H$3:H$7,W219)</f>
        <v>-4.6118085159332911E-4</v>
      </c>
      <c r="AB219">
        <f>INDEX(I$3:I$7,W219)</f>
        <v>-0.39274857622151527</v>
      </c>
      <c r="AC219">
        <f t="shared" si="118"/>
        <v>-0.14577389944024546</v>
      </c>
      <c r="AD219">
        <f t="shared" si="119"/>
        <v>-6.4902721600079163E-2</v>
      </c>
      <c r="AE219">
        <f t="shared" si="120"/>
        <v>0.74938623652524994</v>
      </c>
      <c r="AF219">
        <f t="shared" si="121"/>
        <v>0.25061376347475001</v>
      </c>
      <c r="AG219">
        <f t="shared" si="122"/>
        <v>0</v>
      </c>
      <c r="AH219">
        <f t="shared" si="123"/>
        <v>0.14531271858865213</v>
      </c>
      <c r="AI219">
        <f t="shared" si="124"/>
        <v>0.19390897711497526</v>
      </c>
      <c r="AJ219">
        <f t="shared" si="125"/>
        <v>0.74938623652524994</v>
      </c>
    </row>
    <row r="220" spans="3:36" x14ac:dyDescent="0.45">
      <c r="C220">
        <v>205</v>
      </c>
      <c r="D220">
        <v>1</v>
      </c>
      <c r="E220">
        <v>0.5</v>
      </c>
      <c r="L220" s="16">
        <f t="shared" si="110"/>
        <v>205</v>
      </c>
      <c r="M220">
        <f t="shared" si="111"/>
        <v>1</v>
      </c>
      <c r="N220" s="16">
        <f t="shared" si="112"/>
        <v>0.5</v>
      </c>
      <c r="O220" s="16">
        <f t="shared" si="113"/>
        <v>205</v>
      </c>
      <c r="P220">
        <f t="shared" si="114"/>
        <v>1</v>
      </c>
      <c r="Q220" s="16">
        <f t="shared" si="115"/>
        <v>1</v>
      </c>
      <c r="T220" s="17">
        <f t="shared" si="116"/>
        <v>3.5779249665883754</v>
      </c>
      <c r="U220" s="16">
        <f t="shared" si="117"/>
        <v>0.46630765815499836</v>
      </c>
      <c r="V220">
        <f>MATCH(O220,N$3:N$7,1)</f>
        <v>4</v>
      </c>
      <c r="W220">
        <f t="shared" si="126"/>
        <v>5</v>
      </c>
      <c r="X220">
        <f>INDEX(J$3:J$7,V220)</f>
        <v>-2.2561401218395378</v>
      </c>
      <c r="Y220">
        <f>INDEX(H$3:H$7,V220)</f>
        <v>-0.19437015796656859</v>
      </c>
      <c r="Z220">
        <f>INDEX(I$3:I$7,V220)</f>
        <v>4.4737247032445193E-2</v>
      </c>
      <c r="AA220">
        <f>INDEX(H$3:H$7,W220)</f>
        <v>-4.6118085159332911E-4</v>
      </c>
      <c r="AB220">
        <f>INDEX(I$3:I$7,W220)</f>
        <v>-0.39274857622151527</v>
      </c>
      <c r="AC220">
        <f t="shared" si="118"/>
        <v>-0.14464522248614423</v>
      </c>
      <c r="AD220">
        <f t="shared" si="119"/>
        <v>-6.7449174960822617E-2</v>
      </c>
      <c r="AE220">
        <f t="shared" si="120"/>
        <v>0.74356558308829224</v>
      </c>
      <c r="AF220">
        <f t="shared" si="121"/>
        <v>0.25643441691170776</v>
      </c>
      <c r="AG220">
        <f t="shared" si="122"/>
        <v>0</v>
      </c>
      <c r="AH220">
        <f t="shared" si="123"/>
        <v>0.1441840416345509</v>
      </c>
      <c r="AI220">
        <f t="shared" si="124"/>
        <v>0.19390897711497526</v>
      </c>
      <c r="AJ220">
        <f t="shared" si="125"/>
        <v>0.74356558308829224</v>
      </c>
    </row>
    <row r="221" spans="3:36" x14ac:dyDescent="0.45">
      <c r="C221">
        <v>206</v>
      </c>
      <c r="D221">
        <v>1</v>
      </c>
      <c r="E221">
        <v>0.5</v>
      </c>
      <c r="L221" s="16">
        <f t="shared" si="110"/>
        <v>206</v>
      </c>
      <c r="M221">
        <f t="shared" si="111"/>
        <v>1</v>
      </c>
      <c r="N221" s="16">
        <f t="shared" si="112"/>
        <v>0.5</v>
      </c>
      <c r="O221" s="16">
        <f t="shared" si="113"/>
        <v>206</v>
      </c>
      <c r="P221">
        <f t="shared" si="114"/>
        <v>1</v>
      </c>
      <c r="Q221" s="16">
        <f t="shared" si="115"/>
        <v>1</v>
      </c>
      <c r="T221" s="17">
        <f t="shared" si="116"/>
        <v>3.595378259108319</v>
      </c>
      <c r="U221" s="16">
        <f t="shared" si="117"/>
        <v>0.48773258856586094</v>
      </c>
      <c r="V221">
        <f>MATCH(O221,N$3:N$7,1)</f>
        <v>4</v>
      </c>
      <c r="W221">
        <f t="shared" si="126"/>
        <v>5</v>
      </c>
      <c r="X221">
        <f>INDEX(J$3:J$7,V221)</f>
        <v>-2.2561401218395378</v>
      </c>
      <c r="Y221">
        <f>INDEX(H$3:H$7,V221)</f>
        <v>-0.19437015796656859</v>
      </c>
      <c r="Z221">
        <f>INDEX(I$3:I$7,V221)</f>
        <v>4.4737247032445193E-2</v>
      </c>
      <c r="AA221">
        <f>INDEX(H$3:H$7,W221)</f>
        <v>-4.6118085159332911E-4</v>
      </c>
      <c r="AB221">
        <f>INDEX(I$3:I$7,W221)</f>
        <v>-0.39274857622151527</v>
      </c>
      <c r="AC221">
        <f t="shared" si="118"/>
        <v>-0.14351579187725438</v>
      </c>
      <c r="AD221">
        <f t="shared" si="119"/>
        <v>-6.9997328672372641E-2</v>
      </c>
      <c r="AE221">
        <f t="shared" si="120"/>
        <v>0.73774104300926246</v>
      </c>
      <c r="AF221">
        <f t="shared" si="121"/>
        <v>0.26225895699073754</v>
      </c>
      <c r="AG221">
        <f t="shared" si="122"/>
        <v>0</v>
      </c>
      <c r="AH221">
        <f t="shared" si="123"/>
        <v>0.14305461102566105</v>
      </c>
      <c r="AI221">
        <f t="shared" si="124"/>
        <v>0.19390897711497526</v>
      </c>
      <c r="AJ221">
        <f t="shared" si="125"/>
        <v>0.73774104300926246</v>
      </c>
    </row>
    <row r="222" spans="3:36" x14ac:dyDescent="0.45">
      <c r="C222">
        <v>207</v>
      </c>
      <c r="D222">
        <v>1</v>
      </c>
      <c r="E222">
        <v>0.5</v>
      </c>
      <c r="L222" s="16">
        <f t="shared" si="110"/>
        <v>207</v>
      </c>
      <c r="M222">
        <f t="shared" si="111"/>
        <v>1</v>
      </c>
      <c r="N222" s="16">
        <f t="shared" si="112"/>
        <v>0.5</v>
      </c>
      <c r="O222" s="16">
        <f t="shared" si="113"/>
        <v>207</v>
      </c>
      <c r="P222">
        <f t="shared" si="114"/>
        <v>1</v>
      </c>
      <c r="Q222" s="16">
        <f t="shared" si="115"/>
        <v>1</v>
      </c>
      <c r="T222" s="17">
        <f t="shared" si="116"/>
        <v>3.6128315516282621</v>
      </c>
      <c r="U222" s="16">
        <f t="shared" si="117"/>
        <v>0.50952544949442813</v>
      </c>
      <c r="V222">
        <f>MATCH(O222,N$3:N$7,1)</f>
        <v>4</v>
      </c>
      <c r="W222">
        <f t="shared" si="126"/>
        <v>5</v>
      </c>
      <c r="X222">
        <f>INDEX(J$3:J$7,V222)</f>
        <v>-2.2561401218395378</v>
      </c>
      <c r="Y222">
        <f>INDEX(H$3:H$7,V222)</f>
        <v>-0.19437015796656859</v>
      </c>
      <c r="Z222">
        <f>INDEX(I$3:I$7,V222)</f>
        <v>4.4737247032445193E-2</v>
      </c>
      <c r="AA222">
        <f>INDEX(H$3:H$7,W222)</f>
        <v>-4.6118085159332911E-4</v>
      </c>
      <c r="AB222">
        <f>INDEX(I$3:I$7,W222)</f>
        <v>-0.39274857622151527</v>
      </c>
      <c r="AC222">
        <f t="shared" si="118"/>
        <v>-0.14238491773041179</v>
      </c>
      <c r="AD222">
        <f t="shared" si="119"/>
        <v>-7.2548739207815238E-2</v>
      </c>
      <c r="AE222">
        <f t="shared" si="120"/>
        <v>0.73190905852010668</v>
      </c>
      <c r="AF222">
        <f t="shared" si="121"/>
        <v>0.26809094147989332</v>
      </c>
      <c r="AG222">
        <f t="shared" si="122"/>
        <v>0</v>
      </c>
      <c r="AH222">
        <f t="shared" si="123"/>
        <v>0.14192373687881846</v>
      </c>
      <c r="AI222">
        <f t="shared" si="124"/>
        <v>0.19390897711497526</v>
      </c>
      <c r="AJ222">
        <f t="shared" si="125"/>
        <v>0.73190905852010668</v>
      </c>
    </row>
    <row r="223" spans="3:36" x14ac:dyDescent="0.45">
      <c r="C223">
        <v>208</v>
      </c>
      <c r="D223">
        <v>1</v>
      </c>
      <c r="E223">
        <v>0.5</v>
      </c>
      <c r="L223" s="16">
        <f t="shared" si="110"/>
        <v>208</v>
      </c>
      <c r="M223">
        <f t="shared" si="111"/>
        <v>1</v>
      </c>
      <c r="N223" s="16">
        <f t="shared" si="112"/>
        <v>0.5</v>
      </c>
      <c r="O223" s="16">
        <f t="shared" si="113"/>
        <v>208</v>
      </c>
      <c r="P223">
        <f t="shared" si="114"/>
        <v>1</v>
      </c>
      <c r="Q223" s="16">
        <f t="shared" si="115"/>
        <v>1</v>
      </c>
      <c r="T223" s="17">
        <f t="shared" si="116"/>
        <v>3.6302848441482056</v>
      </c>
      <c r="U223" s="16">
        <f t="shared" si="117"/>
        <v>0.53170943166147888</v>
      </c>
      <c r="V223">
        <f>MATCH(O223,N$3:N$7,1)</f>
        <v>4</v>
      </c>
      <c r="W223">
        <f t="shared" si="126"/>
        <v>5</v>
      </c>
      <c r="X223">
        <f>INDEX(J$3:J$7,V223)</f>
        <v>-2.2561401218395378</v>
      </c>
      <c r="Y223">
        <f>INDEX(H$3:H$7,V223)</f>
        <v>-0.19437015796656859</v>
      </c>
      <c r="Z223">
        <f>INDEX(I$3:I$7,V223)</f>
        <v>4.4737247032445193E-2</v>
      </c>
      <c r="AA223">
        <f>INDEX(H$3:H$7,W223)</f>
        <v>-4.6118085159332911E-4</v>
      </c>
      <c r="AB223">
        <f>INDEX(I$3:I$7,W223)</f>
        <v>-0.39274857622151527</v>
      </c>
      <c r="AC223">
        <f t="shared" si="118"/>
        <v>-0.14125190663523929</v>
      </c>
      <c r="AD223">
        <f t="shared" si="119"/>
        <v>-7.5104970998123355E-2</v>
      </c>
      <c r="AE223">
        <f t="shared" si="120"/>
        <v>0.72606605366272614</v>
      </c>
      <c r="AF223">
        <f t="shared" si="121"/>
        <v>0.27393394633727386</v>
      </c>
      <c r="AG223">
        <f t="shared" si="122"/>
        <v>0</v>
      </c>
      <c r="AH223">
        <f t="shared" si="123"/>
        <v>0.14079072578364596</v>
      </c>
      <c r="AI223">
        <f t="shared" si="124"/>
        <v>0.19390897711497526</v>
      </c>
      <c r="AJ223">
        <f t="shared" si="125"/>
        <v>0.72606605366272614</v>
      </c>
    </row>
    <row r="224" spans="3:36" x14ac:dyDescent="0.45">
      <c r="C224">
        <v>209</v>
      </c>
      <c r="D224">
        <v>1</v>
      </c>
      <c r="E224">
        <v>0.5</v>
      </c>
      <c r="L224" s="16">
        <f t="shared" si="110"/>
        <v>209</v>
      </c>
      <c r="M224">
        <f t="shared" si="111"/>
        <v>1</v>
      </c>
      <c r="N224" s="16">
        <f t="shared" si="112"/>
        <v>0.5</v>
      </c>
      <c r="O224" s="16">
        <f t="shared" si="113"/>
        <v>209</v>
      </c>
      <c r="P224">
        <f t="shared" si="114"/>
        <v>1</v>
      </c>
      <c r="Q224" s="16">
        <f t="shared" si="115"/>
        <v>1</v>
      </c>
      <c r="T224" s="17">
        <f t="shared" si="116"/>
        <v>3.6477381366681487</v>
      </c>
      <c r="U224" s="16">
        <f t="shared" si="117"/>
        <v>0.55430905145276876</v>
      </c>
      <c r="V224">
        <f>MATCH(O224,N$3:N$7,1)</f>
        <v>4</v>
      </c>
      <c r="W224">
        <f t="shared" si="126"/>
        <v>5</v>
      </c>
      <c r="X224">
        <f>INDEX(J$3:J$7,V224)</f>
        <v>-2.2561401218395378</v>
      </c>
      <c r="Y224">
        <f>INDEX(H$3:H$7,V224)</f>
        <v>-0.19437015796656859</v>
      </c>
      <c r="Z224">
        <f>INDEX(I$3:I$7,V224)</f>
        <v>4.4737247032445193E-2</v>
      </c>
      <c r="AA224">
        <f>INDEX(H$3:H$7,W224)</f>
        <v>-4.6118085159332911E-4</v>
      </c>
      <c r="AB224">
        <f>INDEX(I$3:I$7,W224)</f>
        <v>-0.39274857622151527</v>
      </c>
      <c r="AC224">
        <f t="shared" si="118"/>
        <v>-0.14011605994742615</v>
      </c>
      <c r="AD224">
        <f t="shared" si="119"/>
        <v>-7.7667600282757085E-2</v>
      </c>
      <c r="AE224">
        <f t="shared" si="120"/>
        <v>0.72020842548731856</v>
      </c>
      <c r="AF224">
        <f t="shared" si="121"/>
        <v>0.27979157451268144</v>
      </c>
      <c r="AG224">
        <f t="shared" si="122"/>
        <v>0</v>
      </c>
      <c r="AH224">
        <f t="shared" si="123"/>
        <v>0.13965487909583282</v>
      </c>
      <c r="AI224">
        <f t="shared" si="124"/>
        <v>0.19390897711497526</v>
      </c>
      <c r="AJ224">
        <f t="shared" si="125"/>
        <v>0.72020842548731856</v>
      </c>
    </row>
    <row r="225" spans="3:36" x14ac:dyDescent="0.45">
      <c r="C225">
        <v>210</v>
      </c>
      <c r="D225">
        <v>1</v>
      </c>
      <c r="E225">
        <v>0.5</v>
      </c>
      <c r="L225" s="16">
        <f t="shared" si="110"/>
        <v>210</v>
      </c>
      <c r="M225">
        <f t="shared" si="111"/>
        <v>1</v>
      </c>
      <c r="N225" s="16">
        <f t="shared" si="112"/>
        <v>0.5</v>
      </c>
      <c r="O225" s="16">
        <f t="shared" si="113"/>
        <v>210</v>
      </c>
      <c r="P225">
        <f t="shared" si="114"/>
        <v>1</v>
      </c>
      <c r="Q225" s="16">
        <f t="shared" si="115"/>
        <v>1</v>
      </c>
      <c r="T225" s="17">
        <f t="shared" si="116"/>
        <v>3.6651914291880923</v>
      </c>
      <c r="U225" s="16">
        <f t="shared" si="117"/>
        <v>0.57735026918962595</v>
      </c>
      <c r="V225">
        <f>MATCH(O225,N$3:N$7,1)</f>
        <v>4</v>
      </c>
      <c r="W225">
        <f t="shared" si="126"/>
        <v>5</v>
      </c>
      <c r="X225">
        <f>INDEX(J$3:J$7,V225)</f>
        <v>-2.2561401218395378</v>
      </c>
      <c r="Y225">
        <f>INDEX(H$3:H$7,V225)</f>
        <v>-0.19437015796656859</v>
      </c>
      <c r="Z225">
        <f>INDEX(I$3:I$7,V225)</f>
        <v>4.4737247032445193E-2</v>
      </c>
      <c r="AA225">
        <f>INDEX(H$3:H$7,W225)</f>
        <v>-4.6118085159332911E-4</v>
      </c>
      <c r="AB225">
        <f>INDEX(I$3:I$7,W225)</f>
        <v>-0.39274857622151527</v>
      </c>
      <c r="AC225">
        <f t="shared" si="118"/>
        <v>-0.1389766720547054</v>
      </c>
      <c r="AD225">
        <f t="shared" si="119"/>
        <v>-8.0238219021862525E-2</v>
      </c>
      <c r="AE225">
        <f t="shared" si="120"/>
        <v>0.71433253510992167</v>
      </c>
      <c r="AF225">
        <f t="shared" si="121"/>
        <v>0.28566746489007827</v>
      </c>
      <c r="AG225">
        <f t="shared" si="122"/>
        <v>0</v>
      </c>
      <c r="AH225">
        <f t="shared" si="123"/>
        <v>0.13851549120311207</v>
      </c>
      <c r="AI225">
        <f t="shared" si="124"/>
        <v>0.19390897711497526</v>
      </c>
      <c r="AJ225">
        <f t="shared" si="125"/>
        <v>0.71433253510992167</v>
      </c>
    </row>
    <row r="226" spans="3:36" x14ac:dyDescent="0.45">
      <c r="C226">
        <v>211</v>
      </c>
      <c r="D226">
        <v>1</v>
      </c>
      <c r="E226">
        <v>0.5</v>
      </c>
      <c r="L226" s="16">
        <f t="shared" si="110"/>
        <v>211</v>
      </c>
      <c r="M226">
        <f t="shared" si="111"/>
        <v>1</v>
      </c>
      <c r="N226" s="16">
        <f t="shared" si="112"/>
        <v>0.5</v>
      </c>
      <c r="O226" s="16">
        <f t="shared" si="113"/>
        <v>211</v>
      </c>
      <c r="P226">
        <f t="shared" si="114"/>
        <v>1</v>
      </c>
      <c r="Q226" s="16">
        <f t="shared" si="115"/>
        <v>1</v>
      </c>
      <c r="T226" s="17">
        <f t="shared" si="116"/>
        <v>3.6826447217080354</v>
      </c>
      <c r="U226" s="16">
        <f t="shared" si="117"/>
        <v>0.60086061902756038</v>
      </c>
      <c r="V226">
        <f>MATCH(O226,N$3:N$7,1)</f>
        <v>4</v>
      </c>
      <c r="W226">
        <f t="shared" si="126"/>
        <v>5</v>
      </c>
      <c r="X226">
        <f>INDEX(J$3:J$7,V226)</f>
        <v>-2.2561401218395378</v>
      </c>
      <c r="Y226">
        <f>INDEX(H$3:H$7,V226)</f>
        <v>-0.19437015796656859</v>
      </c>
      <c r="Z226">
        <f>INDEX(I$3:I$7,V226)</f>
        <v>4.4737247032445193E-2</v>
      </c>
      <c r="AA226">
        <f>INDEX(H$3:H$7,W226)</f>
        <v>-4.6118085159332911E-4</v>
      </c>
      <c r="AB226">
        <f>INDEX(I$3:I$7,W226)</f>
        <v>-0.39274857622151527</v>
      </c>
      <c r="AC226">
        <f t="shared" si="118"/>
        <v>-0.13783302860632243</v>
      </c>
      <c r="AD226">
        <f t="shared" si="119"/>
        <v>-8.2818438890838342E-2</v>
      </c>
      <c r="AE226">
        <f t="shared" si="120"/>
        <v>0.70843469858167851</v>
      </c>
      <c r="AF226">
        <f t="shared" si="121"/>
        <v>0.29156530141832143</v>
      </c>
      <c r="AG226">
        <f t="shared" si="122"/>
        <v>0</v>
      </c>
      <c r="AH226">
        <f t="shared" si="123"/>
        <v>0.1373718477547291</v>
      </c>
      <c r="AI226">
        <f t="shared" si="124"/>
        <v>0.19390897711497526</v>
      </c>
      <c r="AJ226">
        <f t="shared" si="125"/>
        <v>0.70843469858167851</v>
      </c>
    </row>
    <row r="227" spans="3:36" x14ac:dyDescent="0.45">
      <c r="C227">
        <v>212</v>
      </c>
      <c r="D227">
        <v>1</v>
      </c>
      <c r="E227">
        <v>0.5</v>
      </c>
      <c r="L227" s="16">
        <f t="shared" si="110"/>
        <v>212</v>
      </c>
      <c r="M227">
        <f t="shared" si="111"/>
        <v>1</v>
      </c>
      <c r="N227" s="16">
        <f t="shared" si="112"/>
        <v>0.5</v>
      </c>
      <c r="O227" s="16">
        <f t="shared" si="113"/>
        <v>212</v>
      </c>
      <c r="P227">
        <f t="shared" si="114"/>
        <v>1</v>
      </c>
      <c r="Q227" s="16">
        <f t="shared" si="115"/>
        <v>1</v>
      </c>
      <c r="T227" s="17">
        <f t="shared" si="116"/>
        <v>3.7000980142279785</v>
      </c>
      <c r="U227" s="16">
        <f t="shared" si="117"/>
        <v>0.62486935190932713</v>
      </c>
      <c r="V227">
        <f>MATCH(O227,N$3:N$7,1)</f>
        <v>4</v>
      </c>
      <c r="W227">
        <f t="shared" si="126"/>
        <v>5</v>
      </c>
      <c r="X227">
        <f>INDEX(J$3:J$7,V227)</f>
        <v>-2.2561401218395378</v>
      </c>
      <c r="Y227">
        <f>INDEX(H$3:H$7,V227)</f>
        <v>-0.19437015796656859</v>
      </c>
      <c r="Z227">
        <f>INDEX(I$3:I$7,V227)</f>
        <v>4.4737247032445193E-2</v>
      </c>
      <c r="AA227">
        <f>INDEX(H$3:H$7,W227)</f>
        <v>-4.6118085159332911E-4</v>
      </c>
      <c r="AB227">
        <f>INDEX(I$3:I$7,W227)</f>
        <v>-0.39274857622151527</v>
      </c>
      <c r="AC227">
        <f t="shared" si="118"/>
        <v>-0.13668440469645793</v>
      </c>
      <c r="AD227">
        <f t="shared" si="119"/>
        <v>-8.5409895378787848E-2</v>
      </c>
      <c r="AE227">
        <f t="shared" si="120"/>
        <v>0.70251117752064252</v>
      </c>
      <c r="AF227">
        <f t="shared" si="121"/>
        <v>0.29748882247935743</v>
      </c>
      <c r="AG227">
        <f t="shared" si="122"/>
        <v>0</v>
      </c>
      <c r="AH227">
        <f t="shared" si="123"/>
        <v>0.1362232238448646</v>
      </c>
      <c r="AI227">
        <f t="shared" si="124"/>
        <v>0.19390897711497526</v>
      </c>
      <c r="AJ227">
        <f t="shared" si="125"/>
        <v>0.70251117752064252</v>
      </c>
    </row>
    <row r="228" spans="3:36" x14ac:dyDescent="0.45">
      <c r="C228">
        <v>213</v>
      </c>
      <c r="D228">
        <v>1</v>
      </c>
      <c r="E228">
        <v>0.5</v>
      </c>
      <c r="L228" s="16">
        <f t="shared" si="110"/>
        <v>213</v>
      </c>
      <c r="M228">
        <f t="shared" si="111"/>
        <v>1</v>
      </c>
      <c r="N228" s="16">
        <f t="shared" si="112"/>
        <v>0.5</v>
      </c>
      <c r="O228" s="16">
        <f t="shared" si="113"/>
        <v>213</v>
      </c>
      <c r="P228">
        <f t="shared" si="114"/>
        <v>1</v>
      </c>
      <c r="Q228" s="16">
        <f t="shared" si="115"/>
        <v>1</v>
      </c>
      <c r="T228" s="17">
        <f t="shared" si="116"/>
        <v>3.717551306747922</v>
      </c>
      <c r="U228" s="16">
        <f t="shared" si="117"/>
        <v>0.64940759319751062</v>
      </c>
      <c r="V228">
        <f>MATCH(O228,N$3:N$7,1)</f>
        <v>4</v>
      </c>
      <c r="W228">
        <f t="shared" si="126"/>
        <v>5</v>
      </c>
      <c r="X228">
        <f>INDEX(J$3:J$7,V228)</f>
        <v>-2.2561401218395378</v>
      </c>
      <c r="Y228">
        <f>INDEX(H$3:H$7,V228)</f>
        <v>-0.19437015796656859</v>
      </c>
      <c r="Z228">
        <f>INDEX(I$3:I$7,V228)</f>
        <v>4.4737247032445193E-2</v>
      </c>
      <c r="AA228">
        <f>INDEX(H$3:H$7,W228)</f>
        <v>-4.6118085159332911E-4</v>
      </c>
      <c r="AB228">
        <f>INDEX(I$3:I$7,W228)</f>
        <v>-0.39274857622151527</v>
      </c>
      <c r="AC228">
        <f t="shared" si="118"/>
        <v>-0.1355300629916511</v>
      </c>
      <c r="AD228">
        <f t="shared" si="119"/>
        <v>-8.8014252013315156E-2</v>
      </c>
      <c r="AE228">
        <f t="shared" si="120"/>
        <v>0.69655816945478921</v>
      </c>
      <c r="AF228">
        <f t="shared" si="121"/>
        <v>0.30344183054521084</v>
      </c>
      <c r="AG228">
        <f t="shared" si="122"/>
        <v>0</v>
      </c>
      <c r="AH228">
        <f t="shared" si="123"/>
        <v>0.13506888214005777</v>
      </c>
      <c r="AI228">
        <f t="shared" si="124"/>
        <v>0.19390897711497526</v>
      </c>
      <c r="AJ228">
        <f t="shared" si="125"/>
        <v>0.69655816945478921</v>
      </c>
    </row>
    <row r="229" spans="3:36" x14ac:dyDescent="0.45">
      <c r="C229">
        <v>214</v>
      </c>
      <c r="D229">
        <v>1</v>
      </c>
      <c r="E229">
        <v>0.5</v>
      </c>
      <c r="L229" s="16">
        <f t="shared" si="110"/>
        <v>214</v>
      </c>
      <c r="M229">
        <f t="shared" si="111"/>
        <v>1</v>
      </c>
      <c r="N229" s="16">
        <f t="shared" si="112"/>
        <v>0.5</v>
      </c>
      <c r="O229" s="16">
        <f t="shared" si="113"/>
        <v>214</v>
      </c>
      <c r="P229">
        <f t="shared" si="114"/>
        <v>1</v>
      </c>
      <c r="Q229" s="16">
        <f t="shared" si="115"/>
        <v>1</v>
      </c>
      <c r="T229" s="17">
        <f t="shared" si="116"/>
        <v>3.7350045992678651</v>
      </c>
      <c r="U229" s="16">
        <f t="shared" si="117"/>
        <v>0.6745085168424263</v>
      </c>
      <c r="V229">
        <f>MATCH(O229,N$3:N$7,1)</f>
        <v>4</v>
      </c>
      <c r="W229">
        <f t="shared" si="126"/>
        <v>5</v>
      </c>
      <c r="X229">
        <f>INDEX(J$3:J$7,V229)</f>
        <v>-2.2561401218395378</v>
      </c>
      <c r="Y229">
        <f>INDEX(H$3:H$7,V229)</f>
        <v>-0.19437015796656859</v>
      </c>
      <c r="Z229">
        <f>INDEX(I$3:I$7,V229)</f>
        <v>4.4737247032445193E-2</v>
      </c>
      <c r="AA229">
        <f>INDEX(H$3:H$7,W229)</f>
        <v>-4.6118085159332911E-4</v>
      </c>
      <c r="AB229">
        <f>INDEX(I$3:I$7,W229)</f>
        <v>-0.39274857622151527</v>
      </c>
      <c r="AC229">
        <f t="shared" si="118"/>
        <v>-0.13436925179175441</v>
      </c>
      <c r="AD229">
        <f t="shared" si="119"/>
        <v>-9.0633204735282802E-2</v>
      </c>
      <c r="AE229">
        <f t="shared" si="120"/>
        <v>0.6905717978222452</v>
      </c>
      <c r="AF229">
        <f t="shared" si="121"/>
        <v>0.30942820217775474</v>
      </c>
      <c r="AG229">
        <f t="shared" si="122"/>
        <v>0</v>
      </c>
      <c r="AH229">
        <f t="shared" si="123"/>
        <v>0.13390807094016108</v>
      </c>
      <c r="AI229">
        <f t="shared" si="124"/>
        <v>0.19390897711497526</v>
      </c>
      <c r="AJ229">
        <f t="shared" si="125"/>
        <v>0.6905717978222452</v>
      </c>
    </row>
    <row r="230" spans="3:36" x14ac:dyDescent="0.45">
      <c r="C230">
        <v>215</v>
      </c>
      <c r="D230">
        <v>1</v>
      </c>
      <c r="E230">
        <v>0.5</v>
      </c>
      <c r="L230" s="16">
        <f t="shared" si="110"/>
        <v>215</v>
      </c>
      <c r="M230">
        <f t="shared" si="111"/>
        <v>1</v>
      </c>
      <c r="N230" s="16">
        <f t="shared" si="112"/>
        <v>0.5</v>
      </c>
      <c r="O230" s="16">
        <f t="shared" si="113"/>
        <v>215</v>
      </c>
      <c r="P230">
        <f t="shared" si="114"/>
        <v>1</v>
      </c>
      <c r="Q230" s="16">
        <f t="shared" si="115"/>
        <v>1</v>
      </c>
      <c r="T230" s="17">
        <f t="shared" si="116"/>
        <v>3.7524578917878086</v>
      </c>
      <c r="U230" s="16">
        <f t="shared" si="117"/>
        <v>0.70020753820970916</v>
      </c>
      <c r="V230">
        <f>MATCH(O230,N$3:N$7,1)</f>
        <v>4</v>
      </c>
      <c r="W230">
        <f t="shared" si="126"/>
        <v>5</v>
      </c>
      <c r="X230">
        <f>INDEX(J$3:J$7,V230)</f>
        <v>-2.2561401218395378</v>
      </c>
      <c r="Y230">
        <f>INDEX(H$3:H$7,V230)</f>
        <v>-0.19437015796656859</v>
      </c>
      <c r="Z230">
        <f>INDEX(I$3:I$7,V230)</f>
        <v>4.4737247032445193E-2</v>
      </c>
      <c r="AA230">
        <f>INDEX(H$3:H$7,W230)</f>
        <v>-4.6118085159332911E-4</v>
      </c>
      <c r="AB230">
        <f>INDEX(I$3:I$7,W230)</f>
        <v>-0.39274857622151527</v>
      </c>
      <c r="AC230">
        <f t="shared" si="118"/>
        <v>-0.13320120301333549</v>
      </c>
      <c r="AD230">
        <f t="shared" si="119"/>
        <v>-9.3268486448539342E-2</v>
      </c>
      <c r="AE230">
        <f t="shared" si="120"/>
        <v>0.68454810157157431</v>
      </c>
      <c r="AF230">
        <f t="shared" si="121"/>
        <v>0.31545189842842569</v>
      </c>
      <c r="AG230">
        <f t="shared" si="122"/>
        <v>0</v>
      </c>
      <c r="AH230">
        <f t="shared" si="123"/>
        <v>0.13274002216174216</v>
      </c>
      <c r="AI230">
        <f t="shared" si="124"/>
        <v>0.19390897711497526</v>
      </c>
      <c r="AJ230">
        <f t="shared" si="125"/>
        <v>0.68454810157157431</v>
      </c>
    </row>
    <row r="231" spans="3:36" x14ac:dyDescent="0.45">
      <c r="C231">
        <v>216</v>
      </c>
      <c r="D231">
        <v>1</v>
      </c>
      <c r="E231">
        <v>0.5</v>
      </c>
      <c r="L231" s="16">
        <f t="shared" si="110"/>
        <v>216</v>
      </c>
      <c r="M231">
        <f t="shared" si="111"/>
        <v>1</v>
      </c>
      <c r="N231" s="16">
        <f t="shared" si="112"/>
        <v>0.5</v>
      </c>
      <c r="O231" s="16">
        <f t="shared" si="113"/>
        <v>216</v>
      </c>
      <c r="P231">
        <f t="shared" si="114"/>
        <v>1</v>
      </c>
      <c r="Q231" s="16">
        <f t="shared" si="115"/>
        <v>1</v>
      </c>
      <c r="T231" s="17">
        <f t="shared" si="116"/>
        <v>3.7699111843077517</v>
      </c>
      <c r="U231" s="16">
        <f t="shared" si="117"/>
        <v>0.72654252800536068</v>
      </c>
      <c r="V231">
        <f>MATCH(O231,N$3:N$7,1)</f>
        <v>4</v>
      </c>
      <c r="W231">
        <f t="shared" si="126"/>
        <v>5</v>
      </c>
      <c r="X231">
        <f>INDEX(J$3:J$7,V231)</f>
        <v>-2.2561401218395378</v>
      </c>
      <c r="Y231">
        <f>INDEX(H$3:H$7,V231)</f>
        <v>-0.19437015796656859</v>
      </c>
      <c r="Z231">
        <f>INDEX(I$3:I$7,V231)</f>
        <v>4.4737247032445193E-2</v>
      </c>
      <c r="AA231">
        <f>INDEX(H$3:H$7,W231)</f>
        <v>-4.6118085159332911E-4</v>
      </c>
      <c r="AB231">
        <f>INDEX(I$3:I$7,W231)</f>
        <v>-0.39274857622151527</v>
      </c>
      <c r="AC231">
        <f t="shared" si="118"/>
        <v>-0.13202513008371722</v>
      </c>
      <c r="AD231">
        <f t="shared" si="119"/>
        <v>-9.5921871771260506E-2</v>
      </c>
      <c r="AE231">
        <f t="shared" si="120"/>
        <v>0.67848302430121699</v>
      </c>
      <c r="AF231">
        <f t="shared" si="121"/>
        <v>0.32151697569878301</v>
      </c>
      <c r="AG231">
        <f t="shared" si="122"/>
        <v>0</v>
      </c>
      <c r="AH231">
        <f t="shared" si="123"/>
        <v>0.13156394923212389</v>
      </c>
      <c r="AI231">
        <f t="shared" si="124"/>
        <v>0.19390897711497526</v>
      </c>
      <c r="AJ231">
        <f t="shared" si="125"/>
        <v>0.67848302430121699</v>
      </c>
    </row>
    <row r="232" spans="3:36" x14ac:dyDescent="0.45">
      <c r="C232">
        <v>217</v>
      </c>
      <c r="D232">
        <v>1</v>
      </c>
      <c r="E232">
        <v>0.5</v>
      </c>
      <c r="L232" s="16">
        <f t="shared" si="110"/>
        <v>217</v>
      </c>
      <c r="M232">
        <f t="shared" si="111"/>
        <v>1</v>
      </c>
      <c r="N232" s="16">
        <f t="shared" si="112"/>
        <v>0.5</v>
      </c>
      <c r="O232" s="16">
        <f t="shared" si="113"/>
        <v>217</v>
      </c>
      <c r="P232">
        <f t="shared" si="114"/>
        <v>1</v>
      </c>
      <c r="Q232" s="16">
        <f t="shared" si="115"/>
        <v>1</v>
      </c>
      <c r="T232" s="17">
        <f t="shared" si="116"/>
        <v>3.7873644768276953</v>
      </c>
      <c r="U232" s="16">
        <f t="shared" si="117"/>
        <v>0.75355405010279364</v>
      </c>
      <c r="V232">
        <f>MATCH(O232,N$3:N$7,1)</f>
        <v>4</v>
      </c>
      <c r="W232">
        <f t="shared" si="126"/>
        <v>5</v>
      </c>
      <c r="X232">
        <f>INDEX(J$3:J$7,V232)</f>
        <v>-2.2561401218395378</v>
      </c>
      <c r="Y232">
        <f>INDEX(H$3:H$7,V232)</f>
        <v>-0.19437015796656859</v>
      </c>
      <c r="Z232">
        <f>INDEX(I$3:I$7,V232)</f>
        <v>4.4737247032445193E-2</v>
      </c>
      <c r="AA232">
        <f>INDEX(H$3:H$7,W232)</f>
        <v>-4.6118085159332911E-4</v>
      </c>
      <c r="AB232">
        <f>INDEX(I$3:I$7,W232)</f>
        <v>-0.39274857622151527</v>
      </c>
      <c r="AC232">
        <f t="shared" si="118"/>
        <v>-0.13084022573299664</v>
      </c>
      <c r="AD232">
        <f t="shared" si="119"/>
        <v>-9.8595182017463395E-2</v>
      </c>
      <c r="AE232">
        <f t="shared" si="120"/>
        <v>0.67237240287280309</v>
      </c>
      <c r="AF232">
        <f t="shared" si="121"/>
        <v>0.32762759712719686</v>
      </c>
      <c r="AG232">
        <f t="shared" si="122"/>
        <v>0</v>
      </c>
      <c r="AH232">
        <f t="shared" si="123"/>
        <v>0.13037904488140331</v>
      </c>
      <c r="AI232">
        <f t="shared" si="124"/>
        <v>0.19390897711497526</v>
      </c>
      <c r="AJ232">
        <f t="shared" si="125"/>
        <v>0.67237240287280309</v>
      </c>
    </row>
    <row r="233" spans="3:36" x14ac:dyDescent="0.45">
      <c r="C233">
        <v>218</v>
      </c>
      <c r="D233">
        <v>1</v>
      </c>
      <c r="E233">
        <v>0.5</v>
      </c>
      <c r="L233" s="16">
        <f t="shared" si="110"/>
        <v>218</v>
      </c>
      <c r="M233">
        <f t="shared" si="111"/>
        <v>1</v>
      </c>
      <c r="N233" s="16">
        <f t="shared" si="112"/>
        <v>0.5</v>
      </c>
      <c r="O233" s="16">
        <f t="shared" si="113"/>
        <v>218</v>
      </c>
      <c r="P233">
        <f t="shared" si="114"/>
        <v>1</v>
      </c>
      <c r="Q233" s="16">
        <f t="shared" si="115"/>
        <v>1</v>
      </c>
      <c r="T233" s="17">
        <f t="shared" si="116"/>
        <v>3.8048177693476384</v>
      </c>
      <c r="U233" s="16">
        <f t="shared" si="117"/>
        <v>0.78128562650671651</v>
      </c>
      <c r="V233">
        <f>MATCH(O233,N$3:N$7,1)</f>
        <v>4</v>
      </c>
      <c r="W233">
        <f t="shared" si="126"/>
        <v>5</v>
      </c>
      <c r="X233">
        <f>INDEX(J$3:J$7,V233)</f>
        <v>-2.2561401218395378</v>
      </c>
      <c r="Y233">
        <f>INDEX(H$3:H$7,V233)</f>
        <v>-0.19437015796656859</v>
      </c>
      <c r="Z233">
        <f>INDEX(I$3:I$7,V233)</f>
        <v>4.4737247032445193E-2</v>
      </c>
      <c r="AA233">
        <f>INDEX(H$3:H$7,W233)</f>
        <v>-4.6118085159332911E-4</v>
      </c>
      <c r="AB233">
        <f>INDEX(I$3:I$7,W233)</f>
        <v>-0.39274857622151527</v>
      </c>
      <c r="AC233">
        <f t="shared" si="118"/>
        <v>-0.12964565967040348</v>
      </c>
      <c r="AD233">
        <f t="shared" si="119"/>
        <v>-0.10129029043946775</v>
      </c>
      <c r="AE233">
        <f t="shared" si="120"/>
        <v>0.66621195542799572</v>
      </c>
      <c r="AF233">
        <f t="shared" si="121"/>
        <v>0.33378804457200423</v>
      </c>
      <c r="AG233">
        <f t="shared" si="122"/>
        <v>0</v>
      </c>
      <c r="AH233">
        <f t="shared" si="123"/>
        <v>0.12918447881881015</v>
      </c>
      <c r="AI233">
        <f t="shared" si="124"/>
        <v>0.19390897711497526</v>
      </c>
      <c r="AJ233">
        <f t="shared" si="125"/>
        <v>0.66621195542799572</v>
      </c>
    </row>
    <row r="234" spans="3:36" x14ac:dyDescent="0.45">
      <c r="C234">
        <v>219</v>
      </c>
      <c r="D234">
        <v>1</v>
      </c>
      <c r="E234">
        <v>0.5</v>
      </c>
      <c r="L234" s="16">
        <f t="shared" si="110"/>
        <v>219</v>
      </c>
      <c r="M234">
        <f t="shared" si="111"/>
        <v>1</v>
      </c>
      <c r="N234" s="16">
        <f t="shared" si="112"/>
        <v>0.5</v>
      </c>
      <c r="O234" s="16">
        <f t="shared" si="113"/>
        <v>219</v>
      </c>
      <c r="P234">
        <f t="shared" si="114"/>
        <v>1</v>
      </c>
      <c r="Q234" s="16">
        <f t="shared" si="115"/>
        <v>1</v>
      </c>
      <c r="T234" s="17">
        <f t="shared" si="116"/>
        <v>3.8222710618675819</v>
      </c>
      <c r="U234" s="16">
        <f t="shared" si="117"/>
        <v>0.80978403319500736</v>
      </c>
      <c r="V234">
        <f>MATCH(O234,N$3:N$7,1)</f>
        <v>4</v>
      </c>
      <c r="W234">
        <f t="shared" si="126"/>
        <v>5</v>
      </c>
      <c r="X234">
        <f>INDEX(J$3:J$7,V234)</f>
        <v>-2.2561401218395378</v>
      </c>
      <c r="Y234">
        <f>INDEX(H$3:H$7,V234)</f>
        <v>-0.19437015796656859</v>
      </c>
      <c r="Z234">
        <f>INDEX(I$3:I$7,V234)</f>
        <v>4.4737247032445193E-2</v>
      </c>
      <c r="AA234">
        <f>INDEX(H$3:H$7,W234)</f>
        <v>-4.6118085159332911E-4</v>
      </c>
      <c r="AB234">
        <f>INDEX(I$3:I$7,W234)</f>
        <v>-0.39274857622151527</v>
      </c>
      <c r="AC234">
        <f t="shared" si="118"/>
        <v>-0.12844057613022788</v>
      </c>
      <c r="AD234">
        <f t="shared" si="119"/>
        <v>-0.10400912776462633</v>
      </c>
      <c r="AE234">
        <f t="shared" si="120"/>
        <v>0.65999726873269615</v>
      </c>
      <c r="AF234">
        <f t="shared" si="121"/>
        <v>0.34000273126730385</v>
      </c>
      <c r="AG234">
        <f t="shared" si="122"/>
        <v>0</v>
      </c>
      <c r="AH234">
        <f t="shared" si="123"/>
        <v>0.12797939527863456</v>
      </c>
      <c r="AI234">
        <f t="shared" si="124"/>
        <v>0.19390897711497526</v>
      </c>
      <c r="AJ234">
        <f t="shared" si="125"/>
        <v>0.65999726873269615</v>
      </c>
    </row>
    <row r="235" spans="3:36" x14ac:dyDescent="0.45">
      <c r="C235">
        <v>220</v>
      </c>
      <c r="D235">
        <v>1</v>
      </c>
      <c r="E235">
        <v>0.5</v>
      </c>
      <c r="L235" s="16">
        <f t="shared" si="110"/>
        <v>220</v>
      </c>
      <c r="M235">
        <f t="shared" si="111"/>
        <v>1</v>
      </c>
      <c r="N235" s="16">
        <f t="shared" si="112"/>
        <v>0.5</v>
      </c>
      <c r="O235" s="16">
        <f t="shared" si="113"/>
        <v>220</v>
      </c>
      <c r="P235">
        <f t="shared" si="114"/>
        <v>1</v>
      </c>
      <c r="Q235" s="16">
        <f t="shared" si="115"/>
        <v>1</v>
      </c>
      <c r="T235" s="17">
        <f t="shared" si="116"/>
        <v>3.839724354387525</v>
      </c>
      <c r="U235" s="16">
        <f t="shared" si="117"/>
        <v>0.83909963117727993</v>
      </c>
      <c r="V235">
        <f>MATCH(O235,N$3:N$7,1)</f>
        <v>4</v>
      </c>
      <c r="W235">
        <f t="shared" si="126"/>
        <v>5</v>
      </c>
      <c r="X235">
        <f>INDEX(J$3:J$7,V235)</f>
        <v>-2.2561401218395378</v>
      </c>
      <c r="Y235">
        <f>INDEX(H$3:H$7,V235)</f>
        <v>-0.19437015796656859</v>
      </c>
      <c r="Z235">
        <f>INDEX(I$3:I$7,V235)</f>
        <v>4.4737247032445193E-2</v>
      </c>
      <c r="AA235">
        <f>INDEX(H$3:H$7,W235)</f>
        <v>-4.6118085159332911E-4</v>
      </c>
      <c r="AB235">
        <f>INDEX(I$3:I$7,W235)</f>
        <v>-0.39274857622151527</v>
      </c>
      <c r="AC235">
        <f t="shared" si="118"/>
        <v>-0.127224091271252</v>
      </c>
      <c r="AD235">
        <f t="shared" si="119"/>
        <v>-0.10675368806257216</v>
      </c>
      <c r="AE235">
        <f t="shared" si="120"/>
        <v>0.65372378476575954</v>
      </c>
      <c r="AF235">
        <f t="shared" si="121"/>
        <v>0.34627621523424046</v>
      </c>
      <c r="AG235">
        <f t="shared" si="122"/>
        <v>0</v>
      </c>
      <c r="AH235">
        <f t="shared" si="123"/>
        <v>0.12676291041965868</v>
      </c>
      <c r="AI235">
        <f t="shared" si="124"/>
        <v>0.19390897711497526</v>
      </c>
      <c r="AJ235">
        <f t="shared" si="125"/>
        <v>0.65372378476575954</v>
      </c>
    </row>
    <row r="236" spans="3:36" x14ac:dyDescent="0.45">
      <c r="C236">
        <v>221</v>
      </c>
      <c r="D236">
        <v>1</v>
      </c>
      <c r="E236">
        <v>0.5</v>
      </c>
      <c r="L236" s="16">
        <f t="shared" si="110"/>
        <v>221</v>
      </c>
      <c r="M236">
        <f t="shared" si="111"/>
        <v>1</v>
      </c>
      <c r="N236" s="16">
        <f t="shared" si="112"/>
        <v>0.5</v>
      </c>
      <c r="O236" s="16">
        <f t="shared" si="113"/>
        <v>221</v>
      </c>
      <c r="P236">
        <f t="shared" si="114"/>
        <v>1</v>
      </c>
      <c r="Q236" s="16">
        <f t="shared" si="115"/>
        <v>1</v>
      </c>
      <c r="T236" s="17">
        <f t="shared" si="116"/>
        <v>3.8571776469074681</v>
      </c>
      <c r="U236" s="16">
        <f t="shared" si="117"/>
        <v>0.86928673781622701</v>
      </c>
      <c r="V236">
        <f>MATCH(O236,N$3:N$7,1)</f>
        <v>4</v>
      </c>
      <c r="W236">
        <f t="shared" si="126"/>
        <v>5</v>
      </c>
      <c r="X236">
        <f>INDEX(J$3:J$7,V236)</f>
        <v>-2.2561401218395378</v>
      </c>
      <c r="Y236">
        <f>INDEX(H$3:H$7,V236)</f>
        <v>-0.19437015796656859</v>
      </c>
      <c r="Z236">
        <f>INDEX(I$3:I$7,V236)</f>
        <v>4.4737247032445193E-2</v>
      </c>
      <c r="AA236">
        <f>INDEX(H$3:H$7,W236)</f>
        <v>-4.6118085159332911E-4</v>
      </c>
      <c r="AB236">
        <f>INDEX(I$3:I$7,W236)</f>
        <v>-0.39274857622151527</v>
      </c>
      <c r="AC236">
        <f t="shared" si="118"/>
        <v>-0.12599529041213625</v>
      </c>
      <c r="AD236">
        <f t="shared" si="119"/>
        <v>-0.10952603498257407</v>
      </c>
      <c r="AE236">
        <f t="shared" si="120"/>
        <v>0.64738678646171943</v>
      </c>
      <c r="AF236">
        <f t="shared" si="121"/>
        <v>0.35261321353828062</v>
      </c>
      <c r="AG236">
        <f t="shared" si="122"/>
        <v>0</v>
      </c>
      <c r="AH236">
        <f t="shared" si="123"/>
        <v>0.12553410956054292</v>
      </c>
      <c r="AI236">
        <f t="shared" si="124"/>
        <v>0.19390897711497526</v>
      </c>
      <c r="AJ236">
        <f t="shared" si="125"/>
        <v>0.64738678646171943</v>
      </c>
    </row>
    <row r="237" spans="3:36" x14ac:dyDescent="0.45">
      <c r="C237">
        <v>222</v>
      </c>
      <c r="D237">
        <v>1</v>
      </c>
      <c r="E237">
        <v>0.5</v>
      </c>
      <c r="L237" s="16">
        <f t="shared" si="110"/>
        <v>222</v>
      </c>
      <c r="M237">
        <f t="shared" si="111"/>
        <v>1</v>
      </c>
      <c r="N237" s="16">
        <f t="shared" si="112"/>
        <v>0.5</v>
      </c>
      <c r="O237" s="16">
        <f t="shared" si="113"/>
        <v>222</v>
      </c>
      <c r="P237">
        <f t="shared" si="114"/>
        <v>1</v>
      </c>
      <c r="Q237" s="16">
        <f t="shared" si="115"/>
        <v>1</v>
      </c>
      <c r="T237" s="17">
        <f t="shared" si="116"/>
        <v>3.8746309394274117</v>
      </c>
      <c r="U237" s="16">
        <f t="shared" si="117"/>
        <v>0.90040404429783993</v>
      </c>
      <c r="V237">
        <f>MATCH(O237,N$3:N$7,1)</f>
        <v>4</v>
      </c>
      <c r="W237">
        <f t="shared" si="126"/>
        <v>5</v>
      </c>
      <c r="X237">
        <f>INDEX(J$3:J$7,V237)</f>
        <v>-2.2561401218395378</v>
      </c>
      <c r="Y237">
        <f>INDEX(H$3:H$7,V237)</f>
        <v>-0.19437015796656859</v>
      </c>
      <c r="Z237">
        <f>INDEX(I$3:I$7,V237)</f>
        <v>4.4737247032445193E-2</v>
      </c>
      <c r="AA237">
        <f>INDEX(H$3:H$7,W237)</f>
        <v>-4.6118085159332911E-4</v>
      </c>
      <c r="AB237">
        <f>INDEX(I$3:I$7,W237)</f>
        <v>-0.39274857622151527</v>
      </c>
      <c r="AC237">
        <f t="shared" si="118"/>
        <v>-0.12475322508352343</v>
      </c>
      <c r="AD237">
        <f t="shared" si="119"/>
        <v>-0.11232830840440322</v>
      </c>
      <c r="AE237">
        <f t="shared" si="120"/>
        <v>0.64098138250831527</v>
      </c>
      <c r="AF237">
        <f t="shared" si="121"/>
        <v>0.35901861749168473</v>
      </c>
      <c r="AG237">
        <f t="shared" si="122"/>
        <v>0</v>
      </c>
      <c r="AH237">
        <f t="shared" si="123"/>
        <v>0.1242920442319301</v>
      </c>
      <c r="AI237">
        <f t="shared" si="124"/>
        <v>0.19390897711497526</v>
      </c>
      <c r="AJ237">
        <f t="shared" si="125"/>
        <v>0.64098138250831527</v>
      </c>
    </row>
    <row r="238" spans="3:36" x14ac:dyDescent="0.45">
      <c r="C238">
        <v>223</v>
      </c>
      <c r="D238">
        <v>1</v>
      </c>
      <c r="E238">
        <v>0.5</v>
      </c>
      <c r="L238" s="16">
        <f t="shared" si="110"/>
        <v>223</v>
      </c>
      <c r="M238">
        <f t="shared" si="111"/>
        <v>1</v>
      </c>
      <c r="N238" s="16">
        <f t="shared" si="112"/>
        <v>0.5</v>
      </c>
      <c r="O238" s="16">
        <f t="shared" si="113"/>
        <v>223</v>
      </c>
      <c r="P238">
        <f t="shared" si="114"/>
        <v>1</v>
      </c>
      <c r="Q238" s="16">
        <f t="shared" si="115"/>
        <v>1</v>
      </c>
      <c r="T238" s="17">
        <f t="shared" si="116"/>
        <v>3.8920842319473548</v>
      </c>
      <c r="U238" s="16">
        <f t="shared" si="117"/>
        <v>0.93251508613766132</v>
      </c>
      <c r="V238">
        <f>MATCH(O238,N$3:N$7,1)</f>
        <v>4</v>
      </c>
      <c r="W238">
        <f t="shared" si="126"/>
        <v>5</v>
      </c>
      <c r="X238">
        <f>INDEX(J$3:J$7,V238)</f>
        <v>-2.2561401218395378</v>
      </c>
      <c r="Y238">
        <f>INDEX(H$3:H$7,V238)</f>
        <v>-0.19437015796656859</v>
      </c>
      <c r="Z238">
        <f>INDEX(I$3:I$7,V238)</f>
        <v>4.4737247032445193E-2</v>
      </c>
      <c r="AA238">
        <f>INDEX(H$3:H$7,W238)</f>
        <v>-4.6118085159332911E-4</v>
      </c>
      <c r="AB238">
        <f>INDEX(I$3:I$7,W238)</f>
        <v>-0.39274857622151527</v>
      </c>
      <c r="AC238">
        <f t="shared" si="118"/>
        <v>-0.12349690987569294</v>
      </c>
      <c r="AD238">
        <f t="shared" si="119"/>
        <v>-0.1151627315504668</v>
      </c>
      <c r="AE238">
        <f t="shared" si="120"/>
        <v>0.63450249108965961</v>
      </c>
      <c r="AF238">
        <f t="shared" si="121"/>
        <v>0.36549750891034033</v>
      </c>
      <c r="AG238">
        <f t="shared" si="122"/>
        <v>0</v>
      </c>
      <c r="AH238">
        <f t="shared" si="123"/>
        <v>0.12303572902409961</v>
      </c>
      <c r="AI238">
        <f t="shared" si="124"/>
        <v>0.19390897711497526</v>
      </c>
      <c r="AJ238">
        <f t="shared" si="125"/>
        <v>0.63450249108965961</v>
      </c>
    </row>
    <row r="239" spans="3:36" x14ac:dyDescent="0.45">
      <c r="C239">
        <v>224</v>
      </c>
      <c r="D239">
        <v>1</v>
      </c>
      <c r="E239">
        <v>0.5</v>
      </c>
      <c r="L239" s="16">
        <f t="shared" si="110"/>
        <v>224</v>
      </c>
      <c r="M239">
        <f t="shared" si="111"/>
        <v>1</v>
      </c>
      <c r="N239" s="16">
        <f t="shared" si="112"/>
        <v>0.5</v>
      </c>
      <c r="O239" s="16">
        <f t="shared" si="113"/>
        <v>224</v>
      </c>
      <c r="P239">
        <f t="shared" si="114"/>
        <v>1</v>
      </c>
      <c r="Q239" s="16">
        <f t="shared" si="115"/>
        <v>1</v>
      </c>
      <c r="T239" s="17">
        <f t="shared" si="116"/>
        <v>3.9095375244672983</v>
      </c>
      <c r="U239" s="16">
        <f t="shared" si="117"/>
        <v>0.96568877480707416</v>
      </c>
      <c r="V239">
        <f>MATCH(O239,N$3:N$7,1)</f>
        <v>4</v>
      </c>
      <c r="W239">
        <f t="shared" si="126"/>
        <v>5</v>
      </c>
      <c r="X239">
        <f>INDEX(J$3:J$7,V239)</f>
        <v>-2.2561401218395378</v>
      </c>
      <c r="Y239">
        <f>INDEX(H$3:H$7,V239)</f>
        <v>-0.19437015796656859</v>
      </c>
      <c r="Z239">
        <f>INDEX(I$3:I$7,V239)</f>
        <v>4.4737247032445193E-2</v>
      </c>
      <c r="AA239">
        <f>INDEX(H$3:H$7,W239)</f>
        <v>-4.6118085159332911E-4</v>
      </c>
      <c r="AB239">
        <f>INDEX(I$3:I$7,W239)</f>
        <v>-0.39274857622151527</v>
      </c>
      <c r="AC239">
        <f t="shared" si="118"/>
        <v>-0.12222531905840438</v>
      </c>
      <c r="AD239">
        <f t="shared" si="119"/>
        <v>-0.11803161861191427</v>
      </c>
      <c r="AE239">
        <f t="shared" si="120"/>
        <v>0.62794482245457328</v>
      </c>
      <c r="AF239">
        <f t="shared" si="121"/>
        <v>0.37205517754542677</v>
      </c>
      <c r="AG239">
        <f t="shared" si="122"/>
        <v>0</v>
      </c>
      <c r="AH239">
        <f t="shared" si="123"/>
        <v>0.12176413820681105</v>
      </c>
      <c r="AI239">
        <f t="shared" si="124"/>
        <v>0.19390897711497526</v>
      </c>
      <c r="AJ239">
        <f t="shared" si="125"/>
        <v>0.62794482245457328</v>
      </c>
    </row>
    <row r="240" spans="3:36" x14ac:dyDescent="0.45">
      <c r="C240">
        <v>225</v>
      </c>
      <c r="D240">
        <v>1</v>
      </c>
      <c r="E240">
        <v>0.5</v>
      </c>
      <c r="L240" s="16">
        <f t="shared" si="110"/>
        <v>225</v>
      </c>
      <c r="M240">
        <f t="shared" si="111"/>
        <v>1</v>
      </c>
      <c r="N240" s="16">
        <f t="shared" si="112"/>
        <v>0.5</v>
      </c>
      <c r="O240" s="16">
        <f t="shared" si="113"/>
        <v>225</v>
      </c>
      <c r="P240">
        <f t="shared" si="114"/>
        <v>1</v>
      </c>
      <c r="Q240" s="16">
        <f t="shared" si="115"/>
        <v>1</v>
      </c>
      <c r="T240" s="17">
        <f t="shared" si="116"/>
        <v>3.9269908169872414</v>
      </c>
      <c r="U240" s="16">
        <f t="shared" si="117"/>
        <v>0.99999999999999967</v>
      </c>
      <c r="V240">
        <f>MATCH(O240,N$3:N$7,1)</f>
        <v>4</v>
      </c>
      <c r="W240">
        <f t="shared" si="126"/>
        <v>5</v>
      </c>
      <c r="X240">
        <f>INDEX(J$3:J$7,V240)</f>
        <v>-2.2561401218395378</v>
      </c>
      <c r="Y240">
        <f>INDEX(H$3:H$7,V240)</f>
        <v>-0.19437015796656859</v>
      </c>
      <c r="Z240">
        <f>INDEX(I$3:I$7,V240)</f>
        <v>4.4737247032445193E-2</v>
      </c>
      <c r="AA240">
        <f>INDEX(H$3:H$7,W240)</f>
        <v>-4.6118085159332911E-4</v>
      </c>
      <c r="AB240">
        <f>INDEX(I$3:I$7,W240)</f>
        <v>-0.39274857622151527</v>
      </c>
      <c r="AC240">
        <f t="shared" si="118"/>
        <v>-0.12093738294706749</v>
      </c>
      <c r="AD240">
        <f t="shared" si="119"/>
        <v>-0.12093738294706745</v>
      </c>
      <c r="AE240">
        <f t="shared" si="120"/>
        <v>0.6213028601767091</v>
      </c>
      <c r="AF240">
        <f t="shared" si="121"/>
        <v>0.3786971398232909</v>
      </c>
      <c r="AG240">
        <f t="shared" si="122"/>
        <v>0</v>
      </c>
      <c r="AH240">
        <f t="shared" si="123"/>
        <v>0.12047620209547416</v>
      </c>
      <c r="AI240">
        <f t="shared" si="124"/>
        <v>0.19390897711497526</v>
      </c>
      <c r="AJ240">
        <f t="shared" si="125"/>
        <v>0.6213028601767091</v>
      </c>
    </row>
    <row r="241" spans="3:36" x14ac:dyDescent="0.45">
      <c r="C241">
        <v>226</v>
      </c>
      <c r="D241">
        <v>1</v>
      </c>
      <c r="E241">
        <v>0.5</v>
      </c>
      <c r="L241" s="16">
        <f t="shared" si="110"/>
        <v>226</v>
      </c>
      <c r="M241">
        <f t="shared" si="111"/>
        <v>1</v>
      </c>
      <c r="N241" s="16">
        <f t="shared" si="112"/>
        <v>0.5</v>
      </c>
      <c r="O241" s="16">
        <f t="shared" si="113"/>
        <v>226</v>
      </c>
      <c r="P241">
        <f t="shared" si="114"/>
        <v>1</v>
      </c>
      <c r="Q241" s="16">
        <f t="shared" si="115"/>
        <v>1</v>
      </c>
      <c r="T241" s="17">
        <f t="shared" si="116"/>
        <v>3.9444441095071849</v>
      </c>
      <c r="U241" s="16">
        <f t="shared" si="117"/>
        <v>1.0355303137905687</v>
      </c>
      <c r="V241">
        <f>MATCH(O241,N$3:N$7,1)</f>
        <v>4</v>
      </c>
      <c r="W241">
        <f t="shared" si="126"/>
        <v>5</v>
      </c>
      <c r="X241">
        <f>INDEX(J$3:J$7,V241)</f>
        <v>-2.2561401218395378</v>
      </c>
      <c r="Y241">
        <f>INDEX(H$3:H$7,V241)</f>
        <v>-0.19437015796656859</v>
      </c>
      <c r="Z241">
        <f>INDEX(I$3:I$7,V241)</f>
        <v>4.4737247032445193E-2</v>
      </c>
      <c r="AA241">
        <f>INDEX(H$3:H$7,W241)</f>
        <v>-4.6118085159332911E-4</v>
      </c>
      <c r="AB241">
        <f>INDEX(I$3:I$7,W241)</f>
        <v>-0.39274857622151527</v>
      </c>
      <c r="AC241">
        <f t="shared" si="118"/>
        <v>-0.11963198398652514</v>
      </c>
      <c r="AD241">
        <f t="shared" si="119"/>
        <v>-0.12388254591695465</v>
      </c>
      <c r="AE241">
        <f t="shared" si="120"/>
        <v>0.61457084095839132</v>
      </c>
      <c r="AF241">
        <f t="shared" si="121"/>
        <v>0.38542915904160868</v>
      </c>
      <c r="AG241">
        <f t="shared" si="122"/>
        <v>0</v>
      </c>
      <c r="AH241">
        <f t="shared" si="123"/>
        <v>0.11917080313493181</v>
      </c>
      <c r="AI241">
        <f t="shared" si="124"/>
        <v>0.19390897711497526</v>
      </c>
      <c r="AJ241">
        <f t="shared" si="125"/>
        <v>0.61457084095839132</v>
      </c>
    </row>
    <row r="242" spans="3:36" x14ac:dyDescent="0.45">
      <c r="C242">
        <v>227</v>
      </c>
      <c r="D242">
        <v>1</v>
      </c>
      <c r="E242">
        <v>0.5</v>
      </c>
      <c r="L242" s="16">
        <f t="shared" si="110"/>
        <v>227</v>
      </c>
      <c r="M242">
        <f t="shared" si="111"/>
        <v>1</v>
      </c>
      <c r="N242" s="16">
        <f t="shared" si="112"/>
        <v>0.5</v>
      </c>
      <c r="O242" s="16">
        <f t="shared" si="113"/>
        <v>227</v>
      </c>
      <c r="P242">
        <f t="shared" si="114"/>
        <v>1</v>
      </c>
      <c r="Q242" s="16">
        <f t="shared" si="115"/>
        <v>1</v>
      </c>
      <c r="T242" s="17">
        <f t="shared" si="116"/>
        <v>3.961897402027128</v>
      </c>
      <c r="U242" s="16">
        <f t="shared" si="117"/>
        <v>1.0723687100246813</v>
      </c>
      <c r="V242">
        <f>MATCH(O242,N$3:N$7,1)</f>
        <v>4</v>
      </c>
      <c r="W242">
        <f t="shared" si="126"/>
        <v>5</v>
      </c>
      <c r="X242">
        <f>INDEX(J$3:J$7,V242)</f>
        <v>-2.2561401218395378</v>
      </c>
      <c r="Y242">
        <f>INDEX(H$3:H$7,V242)</f>
        <v>-0.19437015796656859</v>
      </c>
      <c r="Z242">
        <f>INDEX(I$3:I$7,V242)</f>
        <v>4.4737247032445193E-2</v>
      </c>
      <c r="AA242">
        <f>INDEX(H$3:H$7,W242)</f>
        <v>-4.6118085159332911E-4</v>
      </c>
      <c r="AB242">
        <f>INDEX(I$3:I$7,W242)</f>
        <v>-0.39274857622151527</v>
      </c>
      <c r="AC242">
        <f t="shared" si="118"/>
        <v>-0.11830795252048863</v>
      </c>
      <c r="AD242">
        <f t="shared" si="119"/>
        <v>-0.12686974643005763</v>
      </c>
      <c r="AE242">
        <f t="shared" si="120"/>
        <v>0.60774273281334434</v>
      </c>
      <c r="AF242">
        <f t="shared" si="121"/>
        <v>0.39225726718665571</v>
      </c>
      <c r="AG242">
        <f t="shared" si="122"/>
        <v>0</v>
      </c>
      <c r="AH242">
        <f t="shared" si="123"/>
        <v>0.1178467716688953</v>
      </c>
      <c r="AI242">
        <f t="shared" si="124"/>
        <v>0.19390897711497526</v>
      </c>
      <c r="AJ242">
        <f t="shared" si="125"/>
        <v>0.60774273281334434</v>
      </c>
    </row>
    <row r="243" spans="3:36" x14ac:dyDescent="0.45">
      <c r="C243">
        <v>228</v>
      </c>
      <c r="D243">
        <v>1</v>
      </c>
      <c r="E243">
        <v>0.5</v>
      </c>
      <c r="L243" s="16">
        <f t="shared" si="110"/>
        <v>228</v>
      </c>
      <c r="M243">
        <f t="shared" si="111"/>
        <v>1</v>
      </c>
      <c r="N243" s="16">
        <f t="shared" si="112"/>
        <v>0.5</v>
      </c>
      <c r="O243" s="16">
        <f t="shared" si="113"/>
        <v>228</v>
      </c>
      <c r="P243">
        <f t="shared" si="114"/>
        <v>1</v>
      </c>
      <c r="Q243" s="16">
        <f t="shared" si="115"/>
        <v>1</v>
      </c>
      <c r="T243" s="17">
        <f t="shared" si="116"/>
        <v>3.9793506945470716</v>
      </c>
      <c r="U243" s="16">
        <f t="shared" si="117"/>
        <v>1.1106125148291921</v>
      </c>
      <c r="V243">
        <f>MATCH(O243,N$3:N$7,1)</f>
        <v>4</v>
      </c>
      <c r="W243">
        <f t="shared" si="126"/>
        <v>5</v>
      </c>
      <c r="X243">
        <f>INDEX(J$3:J$7,V243)</f>
        <v>-2.2561401218395378</v>
      </c>
      <c r="Y243">
        <f>INDEX(H$3:H$7,V243)</f>
        <v>-0.19437015796656859</v>
      </c>
      <c r="Z243">
        <f>INDEX(I$3:I$7,V243)</f>
        <v>4.4737247032445193E-2</v>
      </c>
      <c r="AA243">
        <f>INDEX(H$3:H$7,W243)</f>
        <v>-4.6118085159332911E-4</v>
      </c>
      <c r="AB243">
        <f>INDEX(I$3:I$7,W243)</f>
        <v>-0.39274857622151527</v>
      </c>
      <c r="AC243">
        <f t="shared" si="118"/>
        <v>-0.11696406221095529</v>
      </c>
      <c r="AD243">
        <f t="shared" si="119"/>
        <v>-0.12990175127674713</v>
      </c>
      <c r="AE243">
        <f t="shared" si="120"/>
        <v>0.60081221144435937</v>
      </c>
      <c r="AF243">
        <f t="shared" si="121"/>
        <v>0.39918778855564063</v>
      </c>
      <c r="AG243">
        <f t="shared" si="122"/>
        <v>0</v>
      </c>
      <c r="AH243">
        <f t="shared" si="123"/>
        <v>0.11650288135936196</v>
      </c>
      <c r="AI243">
        <f t="shared" si="124"/>
        <v>0.19390897711497526</v>
      </c>
      <c r="AJ243">
        <f t="shared" si="125"/>
        <v>0.60081221144435937</v>
      </c>
    </row>
    <row r="244" spans="3:36" x14ac:dyDescent="0.45">
      <c r="C244">
        <v>229</v>
      </c>
      <c r="D244">
        <v>1</v>
      </c>
      <c r="E244">
        <v>0.5</v>
      </c>
      <c r="L244" s="16">
        <f t="shared" si="110"/>
        <v>229</v>
      </c>
      <c r="M244">
        <f t="shared" si="111"/>
        <v>1</v>
      </c>
      <c r="N244" s="16">
        <f t="shared" si="112"/>
        <v>0.5</v>
      </c>
      <c r="O244" s="16">
        <f t="shared" si="113"/>
        <v>229</v>
      </c>
      <c r="P244">
        <f t="shared" si="114"/>
        <v>1</v>
      </c>
      <c r="Q244" s="16">
        <f t="shared" si="115"/>
        <v>1</v>
      </c>
      <c r="T244" s="17">
        <f t="shared" si="116"/>
        <v>3.9968039870670147</v>
      </c>
      <c r="U244" s="16">
        <f t="shared" si="117"/>
        <v>1.1503684072210083</v>
      </c>
      <c r="V244">
        <f>MATCH(O244,N$3:N$7,1)</f>
        <v>4</v>
      </c>
      <c r="W244">
        <f t="shared" si="126"/>
        <v>5</v>
      </c>
      <c r="X244">
        <f>INDEX(J$3:J$7,V244)</f>
        <v>-2.2561401218395378</v>
      </c>
      <c r="Y244">
        <f>INDEX(H$3:H$7,V244)</f>
        <v>-0.19437015796656859</v>
      </c>
      <c r="Z244">
        <f>INDEX(I$3:I$7,V244)</f>
        <v>4.4737247032445193E-2</v>
      </c>
      <c r="AA244">
        <f>INDEX(H$3:H$7,W244)</f>
        <v>-4.6118085159332911E-4</v>
      </c>
      <c r="AB244">
        <f>INDEX(I$3:I$7,W244)</f>
        <v>-0.39274857622151527</v>
      </c>
      <c r="AC244">
        <f t="shared" si="118"/>
        <v>-0.11559902506770446</v>
      </c>
      <c r="AD244">
        <f t="shared" si="119"/>
        <v>-0.13298146634343658</v>
      </c>
      <c r="AE244">
        <f t="shared" si="120"/>
        <v>0.59377263461011387</v>
      </c>
      <c r="AF244">
        <f t="shared" si="121"/>
        <v>0.40622736538988619</v>
      </c>
      <c r="AG244">
        <f t="shared" si="122"/>
        <v>0</v>
      </c>
      <c r="AH244">
        <f t="shared" si="123"/>
        <v>0.11513784421611113</v>
      </c>
      <c r="AI244">
        <f t="shared" si="124"/>
        <v>0.19390897711497526</v>
      </c>
      <c r="AJ244">
        <f t="shared" si="125"/>
        <v>0.59377263461011387</v>
      </c>
    </row>
    <row r="245" spans="3:36" x14ac:dyDescent="0.45">
      <c r="C245">
        <v>230</v>
      </c>
      <c r="D245">
        <v>1</v>
      </c>
      <c r="E245">
        <v>0.5</v>
      </c>
      <c r="L245" s="16">
        <f t="shared" si="110"/>
        <v>230</v>
      </c>
      <c r="M245">
        <f t="shared" si="111"/>
        <v>1</v>
      </c>
      <c r="N245" s="16">
        <f t="shared" si="112"/>
        <v>0.5</v>
      </c>
      <c r="O245" s="16">
        <f t="shared" si="113"/>
        <v>230</v>
      </c>
      <c r="P245">
        <f t="shared" si="114"/>
        <v>1</v>
      </c>
      <c r="Q245" s="16">
        <f t="shared" si="115"/>
        <v>1</v>
      </c>
      <c r="T245" s="17">
        <f t="shared" si="116"/>
        <v>4.0142572795869578</v>
      </c>
      <c r="U245" s="16">
        <f t="shared" si="117"/>
        <v>1.1917535925942093</v>
      </c>
      <c r="V245">
        <f>MATCH(O245,N$3:N$7,1)</f>
        <v>4</v>
      </c>
      <c r="W245">
        <f t="shared" si="126"/>
        <v>5</v>
      </c>
      <c r="X245">
        <f>INDEX(J$3:J$7,V245)</f>
        <v>-2.2561401218395378</v>
      </c>
      <c r="Y245">
        <f>INDEX(H$3:H$7,V245)</f>
        <v>-0.19437015796656859</v>
      </c>
      <c r="Z245">
        <f>INDEX(I$3:I$7,V245)</f>
        <v>4.4737247032445193E-2</v>
      </c>
      <c r="AA245">
        <f>INDEX(H$3:H$7,W245)</f>
        <v>-4.6118085159332911E-4</v>
      </c>
      <c r="AB245">
        <f>INDEX(I$3:I$7,W245)</f>
        <v>-0.39274857622151527</v>
      </c>
      <c r="AC245">
        <f t="shared" si="118"/>
        <v>-0.11421148604312231</v>
      </c>
      <c r="AD245">
        <f t="shared" si="119"/>
        <v>-0.13611194880741442</v>
      </c>
      <c r="AE245">
        <f t="shared" si="120"/>
        <v>0.58661701425036417</v>
      </c>
      <c r="AF245">
        <f t="shared" si="121"/>
        <v>0.41338298574963583</v>
      </c>
      <c r="AG245">
        <f t="shared" si="122"/>
        <v>0</v>
      </c>
      <c r="AH245">
        <f t="shared" si="123"/>
        <v>0.11375030519152898</v>
      </c>
      <c r="AI245">
        <f t="shared" si="124"/>
        <v>0.19390897711497526</v>
      </c>
      <c r="AJ245">
        <f t="shared" si="125"/>
        <v>0.58661701425036417</v>
      </c>
    </row>
    <row r="246" spans="3:36" x14ac:dyDescent="0.45">
      <c r="C246">
        <v>231</v>
      </c>
      <c r="D246">
        <v>1</v>
      </c>
      <c r="E246">
        <v>0.5</v>
      </c>
      <c r="L246" s="16">
        <f t="shared" si="110"/>
        <v>231</v>
      </c>
      <c r="M246">
        <f t="shared" si="111"/>
        <v>1</v>
      </c>
      <c r="N246" s="16">
        <f t="shared" si="112"/>
        <v>0.5</v>
      </c>
      <c r="O246" s="16">
        <f t="shared" si="113"/>
        <v>231</v>
      </c>
      <c r="P246">
        <f t="shared" si="114"/>
        <v>1</v>
      </c>
      <c r="Q246" s="16">
        <f t="shared" si="115"/>
        <v>1</v>
      </c>
      <c r="T246" s="17">
        <f t="shared" si="116"/>
        <v>4.0317105721069009</v>
      </c>
      <c r="U246" s="16">
        <f t="shared" si="117"/>
        <v>1.2348971565350524</v>
      </c>
      <c r="V246">
        <f>MATCH(O246,N$3:N$7,1)</f>
        <v>4</v>
      </c>
      <c r="W246">
        <f t="shared" si="126"/>
        <v>5</v>
      </c>
      <c r="X246">
        <f>INDEX(J$3:J$7,V246)</f>
        <v>-2.2561401218395378</v>
      </c>
      <c r="Y246">
        <f>INDEX(H$3:H$7,V246)</f>
        <v>-0.19437015796656859</v>
      </c>
      <c r="Z246">
        <f>INDEX(I$3:I$7,V246)</f>
        <v>4.4737247032445193E-2</v>
      </c>
      <c r="AA246">
        <f>INDEX(H$3:H$7,W246)</f>
        <v>-4.6118085159332911E-4</v>
      </c>
      <c r="AB246">
        <f>INDEX(I$3:I$7,W246)</f>
        <v>-0.39274857622151527</v>
      </c>
      <c r="AC246">
        <f t="shared" si="118"/>
        <v>-0.11280001714205852</v>
      </c>
      <c r="AD246">
        <f t="shared" si="119"/>
        <v>-0.13929642042583323</v>
      </c>
      <c r="AE246">
        <f t="shared" si="120"/>
        <v>0.57933798611013065</v>
      </c>
      <c r="AF246">
        <f t="shared" si="121"/>
        <v>0.42066201388986929</v>
      </c>
      <c r="AG246">
        <f t="shared" si="122"/>
        <v>0</v>
      </c>
      <c r="AH246">
        <f t="shared" si="123"/>
        <v>0.11233883629046519</v>
      </c>
      <c r="AI246">
        <f t="shared" si="124"/>
        <v>0.19390897711497526</v>
      </c>
      <c r="AJ246">
        <f t="shared" si="125"/>
        <v>0.57933798611013065</v>
      </c>
    </row>
    <row r="247" spans="3:36" x14ac:dyDescent="0.45">
      <c r="C247">
        <v>232</v>
      </c>
      <c r="D247">
        <v>1</v>
      </c>
      <c r="E247">
        <v>0.5</v>
      </c>
      <c r="L247" s="16">
        <f t="shared" si="110"/>
        <v>232</v>
      </c>
      <c r="M247">
        <f t="shared" si="111"/>
        <v>1</v>
      </c>
      <c r="N247" s="16">
        <f t="shared" si="112"/>
        <v>0.5</v>
      </c>
      <c r="O247" s="16">
        <f t="shared" si="113"/>
        <v>232</v>
      </c>
      <c r="P247">
        <f t="shared" si="114"/>
        <v>1</v>
      </c>
      <c r="Q247" s="16">
        <f t="shared" si="115"/>
        <v>1</v>
      </c>
      <c r="T247" s="17">
        <f t="shared" si="116"/>
        <v>4.0491638646268449</v>
      </c>
      <c r="U247" s="16">
        <f t="shared" si="117"/>
        <v>1.2799416321930794</v>
      </c>
      <c r="V247">
        <f>MATCH(O247,N$3:N$7,1)</f>
        <v>4</v>
      </c>
      <c r="W247">
        <f t="shared" si="126"/>
        <v>5</v>
      </c>
      <c r="X247">
        <f>INDEX(J$3:J$7,V247)</f>
        <v>-2.2561401218395378</v>
      </c>
      <c r="Y247">
        <f>INDEX(H$3:H$7,V247)</f>
        <v>-0.19437015796656859</v>
      </c>
      <c r="Z247">
        <f>INDEX(I$3:I$7,V247)</f>
        <v>4.4737247032445193E-2</v>
      </c>
      <c r="AA247">
        <f>INDEX(H$3:H$7,W247)</f>
        <v>-4.6118085159332911E-4</v>
      </c>
      <c r="AB247">
        <f>INDEX(I$3:I$7,W247)</f>
        <v>-0.39274857622151527</v>
      </c>
      <c r="AC247">
        <f t="shared" si="118"/>
        <v>-0.11136311099004832</v>
      </c>
      <c r="AD247">
        <f t="shared" si="119"/>
        <v>-0.14253828204670152</v>
      </c>
      <c r="AE247">
        <f t="shared" si="120"/>
        <v>0.57192777657064042</v>
      </c>
      <c r="AF247">
        <f t="shared" si="121"/>
        <v>0.42807222342935958</v>
      </c>
      <c r="AG247">
        <f t="shared" si="122"/>
        <v>0</v>
      </c>
      <c r="AH247">
        <f t="shared" si="123"/>
        <v>0.11090193013845499</v>
      </c>
      <c r="AI247">
        <f t="shared" si="124"/>
        <v>0.19390897711497526</v>
      </c>
      <c r="AJ247">
        <f t="shared" si="125"/>
        <v>0.57192777657064042</v>
      </c>
    </row>
    <row r="248" spans="3:36" x14ac:dyDescent="0.45">
      <c r="C248">
        <v>233</v>
      </c>
      <c r="D248">
        <v>1</v>
      </c>
      <c r="E248">
        <v>0.5</v>
      </c>
      <c r="L248" s="16">
        <f t="shared" si="110"/>
        <v>233</v>
      </c>
      <c r="M248">
        <f t="shared" si="111"/>
        <v>1</v>
      </c>
      <c r="N248" s="16">
        <f t="shared" si="112"/>
        <v>0.5</v>
      </c>
      <c r="O248" s="16">
        <f t="shared" si="113"/>
        <v>233</v>
      </c>
      <c r="P248">
        <f t="shared" si="114"/>
        <v>1</v>
      </c>
      <c r="Q248" s="16">
        <f t="shared" si="115"/>
        <v>1</v>
      </c>
      <c r="T248" s="17">
        <f t="shared" si="116"/>
        <v>4.066617157146788</v>
      </c>
      <c r="U248" s="16">
        <f t="shared" si="117"/>
        <v>1.32704482162041</v>
      </c>
      <c r="V248">
        <f>MATCH(O248,N$3:N$7,1)</f>
        <v>4</v>
      </c>
      <c r="W248">
        <f t="shared" si="126"/>
        <v>5</v>
      </c>
      <c r="X248">
        <f>INDEX(J$3:J$7,V248)</f>
        <v>-2.2561401218395378</v>
      </c>
      <c r="Y248">
        <f>INDEX(H$3:H$7,V248)</f>
        <v>-0.19437015796656859</v>
      </c>
      <c r="Z248">
        <f>INDEX(I$3:I$7,V248)</f>
        <v>4.4737247032445193E-2</v>
      </c>
      <c r="AA248">
        <f>INDEX(H$3:H$7,W248)</f>
        <v>-4.6118085159332911E-4</v>
      </c>
      <c r="AB248">
        <f>INDEX(I$3:I$7,W248)</f>
        <v>-0.39274857622151527</v>
      </c>
      <c r="AC248">
        <f t="shared" si="118"/>
        <v>-0.10989917379591736</v>
      </c>
      <c r="AD248">
        <f t="shared" si="119"/>
        <v>-0.14584112948623359</v>
      </c>
      <c r="AE248">
        <f t="shared" si="120"/>
        <v>0.56437816635706606</v>
      </c>
      <c r="AF248">
        <f t="shared" si="121"/>
        <v>0.43562183364293389</v>
      </c>
      <c r="AG248">
        <f t="shared" si="122"/>
        <v>0</v>
      </c>
      <c r="AH248">
        <f t="shared" si="123"/>
        <v>0.10943799294432403</v>
      </c>
      <c r="AI248">
        <f t="shared" si="124"/>
        <v>0.19390897711497526</v>
      </c>
      <c r="AJ248">
        <f t="shared" si="125"/>
        <v>0.56437816635706606</v>
      </c>
    </row>
    <row r="249" spans="3:36" x14ac:dyDescent="0.45">
      <c r="C249">
        <v>234</v>
      </c>
      <c r="D249">
        <v>1</v>
      </c>
      <c r="E249">
        <v>0.5</v>
      </c>
      <c r="L249" s="16">
        <f t="shared" si="110"/>
        <v>234</v>
      </c>
      <c r="M249">
        <f t="shared" si="111"/>
        <v>1</v>
      </c>
      <c r="N249" s="16">
        <f t="shared" si="112"/>
        <v>0.5</v>
      </c>
      <c r="O249" s="16">
        <f t="shared" si="113"/>
        <v>234</v>
      </c>
      <c r="P249">
        <f t="shared" si="114"/>
        <v>1</v>
      </c>
      <c r="Q249" s="16">
        <f t="shared" si="115"/>
        <v>1</v>
      </c>
      <c r="T249" s="17">
        <f t="shared" si="116"/>
        <v>4.0840704496667311</v>
      </c>
      <c r="U249" s="16">
        <f t="shared" si="117"/>
        <v>1.3763819204711731</v>
      </c>
      <c r="V249">
        <f>MATCH(O249,N$3:N$7,1)</f>
        <v>4</v>
      </c>
      <c r="W249">
        <f t="shared" si="126"/>
        <v>5</v>
      </c>
      <c r="X249">
        <f>INDEX(J$3:J$7,V249)</f>
        <v>-2.2561401218395378</v>
      </c>
      <c r="Y249">
        <f>INDEX(H$3:H$7,V249)</f>
        <v>-0.19437015796656859</v>
      </c>
      <c r="Z249">
        <f>INDEX(I$3:I$7,V249)</f>
        <v>4.4737247032445193E-2</v>
      </c>
      <c r="AA249">
        <f>INDEX(H$3:H$7,W249)</f>
        <v>-4.6118085159332911E-4</v>
      </c>
      <c r="AB249">
        <f>INDEX(I$3:I$7,W249)</f>
        <v>-0.39274857622151527</v>
      </c>
      <c r="AC249">
        <f t="shared" si="118"/>
        <v>-0.10840651763635904</v>
      </c>
      <c r="AD249">
        <f t="shared" si="119"/>
        <v>-0.14920877093592397</v>
      </c>
      <c r="AE249">
        <f t="shared" si="120"/>
        <v>0.55668045074963823</v>
      </c>
      <c r="AF249">
        <f t="shared" si="121"/>
        <v>0.44331954925036177</v>
      </c>
      <c r="AG249">
        <f t="shared" si="122"/>
        <v>0</v>
      </c>
      <c r="AH249">
        <f t="shared" si="123"/>
        <v>0.10794533678476571</v>
      </c>
      <c r="AI249">
        <f t="shared" si="124"/>
        <v>0.19390897711497526</v>
      </c>
      <c r="AJ249">
        <f t="shared" si="125"/>
        <v>0.55668045074963823</v>
      </c>
    </row>
    <row r="250" spans="3:36" x14ac:dyDescent="0.45">
      <c r="C250">
        <v>235</v>
      </c>
      <c r="D250">
        <v>1</v>
      </c>
      <c r="E250">
        <v>0.5</v>
      </c>
      <c r="L250" s="16">
        <f t="shared" si="110"/>
        <v>235</v>
      </c>
      <c r="M250">
        <f t="shared" si="111"/>
        <v>1</v>
      </c>
      <c r="N250" s="16">
        <f t="shared" si="112"/>
        <v>0.5</v>
      </c>
      <c r="O250" s="16">
        <f t="shared" si="113"/>
        <v>235</v>
      </c>
      <c r="P250">
        <f t="shared" si="114"/>
        <v>1</v>
      </c>
      <c r="Q250" s="16">
        <f t="shared" si="115"/>
        <v>1</v>
      </c>
      <c r="T250" s="17">
        <f t="shared" si="116"/>
        <v>4.1015237421866741</v>
      </c>
      <c r="U250" s="16">
        <f t="shared" si="117"/>
        <v>1.4281480067421135</v>
      </c>
      <c r="V250">
        <f>MATCH(O250,N$3:N$7,1)</f>
        <v>4</v>
      </c>
      <c r="W250">
        <f t="shared" si="126"/>
        <v>5</v>
      </c>
      <c r="X250">
        <f>INDEX(J$3:J$7,V250)</f>
        <v>-2.2561401218395378</v>
      </c>
      <c r="Y250">
        <f>INDEX(H$3:H$7,V250)</f>
        <v>-0.19437015796656859</v>
      </c>
      <c r="Z250">
        <f>INDEX(I$3:I$7,V250)</f>
        <v>4.4737247032445193E-2</v>
      </c>
      <c r="AA250">
        <f>INDEX(H$3:H$7,W250)</f>
        <v>-4.6118085159332911E-4</v>
      </c>
      <c r="AB250">
        <f>INDEX(I$3:I$7,W250)</f>
        <v>-0.39274857622151527</v>
      </c>
      <c r="AC250">
        <f t="shared" si="118"/>
        <v>-0.10688335198035039</v>
      </c>
      <c r="AD250">
        <f t="shared" si="119"/>
        <v>-0.15264524608465316</v>
      </c>
      <c r="AE250">
        <f t="shared" si="120"/>
        <v>0.54882539587455881</v>
      </c>
      <c r="AF250">
        <f t="shared" si="121"/>
        <v>0.45117460412544125</v>
      </c>
      <c r="AG250">
        <f t="shared" si="122"/>
        <v>0</v>
      </c>
      <c r="AH250">
        <f t="shared" si="123"/>
        <v>0.10642217112875706</v>
      </c>
      <c r="AI250">
        <f t="shared" si="124"/>
        <v>0.19390897711497526</v>
      </c>
      <c r="AJ250">
        <f t="shared" si="125"/>
        <v>0.54882539587455881</v>
      </c>
    </row>
    <row r="251" spans="3:36" x14ac:dyDescent="0.45">
      <c r="C251">
        <v>236</v>
      </c>
      <c r="D251">
        <v>1</v>
      </c>
      <c r="E251">
        <v>0.5</v>
      </c>
      <c r="L251" s="16">
        <f t="shared" si="110"/>
        <v>236</v>
      </c>
      <c r="M251">
        <f t="shared" si="111"/>
        <v>1</v>
      </c>
      <c r="N251" s="16">
        <f t="shared" si="112"/>
        <v>0.5</v>
      </c>
      <c r="O251" s="16">
        <f t="shared" si="113"/>
        <v>236</v>
      </c>
      <c r="P251">
        <f t="shared" si="114"/>
        <v>1</v>
      </c>
      <c r="Q251" s="16">
        <f t="shared" si="115"/>
        <v>1</v>
      </c>
      <c r="T251" s="17">
        <f t="shared" si="116"/>
        <v>4.1189770347066181</v>
      </c>
      <c r="U251" s="16">
        <f t="shared" si="117"/>
        <v>1.4825609685127386</v>
      </c>
      <c r="V251">
        <f>MATCH(O251,N$3:N$7,1)</f>
        <v>4</v>
      </c>
      <c r="W251">
        <f t="shared" si="126"/>
        <v>5</v>
      </c>
      <c r="X251">
        <f>INDEX(J$3:J$7,V251)</f>
        <v>-2.2561401218395378</v>
      </c>
      <c r="Y251">
        <f>INDEX(H$3:H$7,V251)</f>
        <v>-0.19437015796656859</v>
      </c>
      <c r="Z251">
        <f>INDEX(I$3:I$7,V251)</f>
        <v>4.4737247032445193E-2</v>
      </c>
      <c r="AA251">
        <f>INDEX(H$3:H$7,W251)</f>
        <v>-4.6118085159332911E-4</v>
      </c>
      <c r="AB251">
        <f>INDEX(I$3:I$7,W251)</f>
        <v>-0.39274857622151527</v>
      </c>
      <c r="AC251">
        <f t="shared" si="118"/>
        <v>-0.10532777436002903</v>
      </c>
      <c r="AD251">
        <f t="shared" si="119"/>
        <v>-0.15615484716649583</v>
      </c>
      <c r="AE251">
        <f t="shared" si="120"/>
        <v>0.54080319059316539</v>
      </c>
      <c r="AF251">
        <f t="shared" si="121"/>
        <v>0.45919680940683466</v>
      </c>
      <c r="AG251">
        <f t="shared" si="122"/>
        <v>0</v>
      </c>
      <c r="AH251">
        <f t="shared" si="123"/>
        <v>0.1048665935084357</v>
      </c>
      <c r="AI251">
        <f t="shared" si="124"/>
        <v>0.19390897711497526</v>
      </c>
      <c r="AJ251">
        <f t="shared" si="125"/>
        <v>0.54080319059316539</v>
      </c>
    </row>
    <row r="252" spans="3:36" x14ac:dyDescent="0.45">
      <c r="C252">
        <v>237</v>
      </c>
      <c r="D252">
        <v>1</v>
      </c>
      <c r="E252">
        <v>0.5</v>
      </c>
      <c r="L252" s="16">
        <f t="shared" si="110"/>
        <v>237</v>
      </c>
      <c r="M252">
        <f t="shared" si="111"/>
        <v>1</v>
      </c>
      <c r="N252" s="16">
        <f t="shared" si="112"/>
        <v>0.5</v>
      </c>
      <c r="O252" s="16">
        <f t="shared" si="113"/>
        <v>237</v>
      </c>
      <c r="P252">
        <f t="shared" si="114"/>
        <v>1</v>
      </c>
      <c r="Q252" s="16">
        <f t="shared" si="115"/>
        <v>1</v>
      </c>
      <c r="T252" s="17">
        <f t="shared" si="116"/>
        <v>4.1364303272265612</v>
      </c>
      <c r="U252" s="16">
        <f t="shared" si="117"/>
        <v>1.5398649638145834</v>
      </c>
      <c r="V252">
        <f>MATCH(O252,N$3:N$7,1)</f>
        <v>4</v>
      </c>
      <c r="W252">
        <f t="shared" si="126"/>
        <v>5</v>
      </c>
      <c r="X252">
        <f>INDEX(J$3:J$7,V252)</f>
        <v>-2.2561401218395378</v>
      </c>
      <c r="Y252">
        <f>INDEX(H$3:H$7,V252)</f>
        <v>-0.19437015796656859</v>
      </c>
      <c r="Z252">
        <f>INDEX(I$3:I$7,V252)</f>
        <v>4.4737247032445193E-2</v>
      </c>
      <c r="AA252">
        <f>INDEX(H$3:H$7,W252)</f>
        <v>-4.6118085159332911E-4</v>
      </c>
      <c r="AB252">
        <f>INDEX(I$3:I$7,W252)</f>
        <v>-0.39274857622151527</v>
      </c>
      <c r="AC252">
        <f t="shared" si="118"/>
        <v>-0.10373776008162593</v>
      </c>
      <c r="AD252">
        <f t="shared" si="119"/>
        <v>-0.15974214217429886</v>
      </c>
      <c r="AE252">
        <f t="shared" si="120"/>
        <v>0.53260339344060581</v>
      </c>
      <c r="AF252">
        <f t="shared" si="121"/>
        <v>0.46739660655939419</v>
      </c>
      <c r="AG252">
        <f t="shared" si="122"/>
        <v>0</v>
      </c>
      <c r="AH252">
        <f t="shared" si="123"/>
        <v>0.1032765792300326</v>
      </c>
      <c r="AI252">
        <f t="shared" si="124"/>
        <v>0.19390897711497526</v>
      </c>
      <c r="AJ252">
        <f t="shared" si="125"/>
        <v>0.53260339344060581</v>
      </c>
    </row>
    <row r="253" spans="3:36" x14ac:dyDescent="0.45">
      <c r="C253">
        <v>238</v>
      </c>
      <c r="D253">
        <v>1</v>
      </c>
      <c r="E253">
        <v>0.5</v>
      </c>
      <c r="L253" s="16">
        <f t="shared" si="110"/>
        <v>238</v>
      </c>
      <c r="M253">
        <f t="shared" si="111"/>
        <v>1</v>
      </c>
      <c r="N253" s="16">
        <f t="shared" si="112"/>
        <v>0.5</v>
      </c>
      <c r="O253" s="16">
        <f t="shared" si="113"/>
        <v>238</v>
      </c>
      <c r="P253">
        <f t="shared" si="114"/>
        <v>1</v>
      </c>
      <c r="Q253" s="16">
        <f t="shared" si="115"/>
        <v>1</v>
      </c>
      <c r="T253" s="17">
        <f t="shared" si="116"/>
        <v>4.1538836197465043</v>
      </c>
      <c r="U253" s="16">
        <f t="shared" si="117"/>
        <v>1.6003345290410502</v>
      </c>
      <c r="V253">
        <f>MATCH(O253,N$3:N$7,1)</f>
        <v>4</v>
      </c>
      <c r="W253">
        <f t="shared" si="126"/>
        <v>5</v>
      </c>
      <c r="X253">
        <f>INDEX(J$3:J$7,V253)</f>
        <v>-2.2561401218395378</v>
      </c>
      <c r="Y253">
        <f>INDEX(H$3:H$7,V253)</f>
        <v>-0.19437015796656859</v>
      </c>
      <c r="Z253">
        <f>INDEX(I$3:I$7,V253)</f>
        <v>4.4737247032445193E-2</v>
      </c>
      <c r="AA253">
        <f>INDEX(H$3:H$7,W253)</f>
        <v>-4.6118085159332911E-4</v>
      </c>
      <c r="AB253">
        <f>INDEX(I$3:I$7,W253)</f>
        <v>-0.39274857622151527</v>
      </c>
      <c r="AC253">
        <f t="shared" si="118"/>
        <v>-0.10211115085491389</v>
      </c>
      <c r="AD253">
        <f t="shared" si="119"/>
        <v>-0.16341200051323826</v>
      </c>
      <c r="AE253">
        <f t="shared" si="120"/>
        <v>0.52421487398723587</v>
      </c>
      <c r="AF253">
        <f t="shared" si="121"/>
        <v>0.47578512601276413</v>
      </c>
      <c r="AG253">
        <f t="shared" si="122"/>
        <v>0</v>
      </c>
      <c r="AH253">
        <f t="shared" si="123"/>
        <v>0.10164997000332056</v>
      </c>
      <c r="AI253">
        <f t="shared" si="124"/>
        <v>0.19390897711497526</v>
      </c>
      <c r="AJ253">
        <f t="shared" si="125"/>
        <v>0.52421487398723587</v>
      </c>
    </row>
    <row r="254" spans="3:36" x14ac:dyDescent="0.45">
      <c r="C254">
        <v>239</v>
      </c>
      <c r="D254">
        <v>1</v>
      </c>
      <c r="E254">
        <v>0.5</v>
      </c>
      <c r="L254" s="16">
        <f t="shared" si="110"/>
        <v>239</v>
      </c>
      <c r="M254">
        <f t="shared" si="111"/>
        <v>1</v>
      </c>
      <c r="N254" s="16">
        <f t="shared" si="112"/>
        <v>0.5</v>
      </c>
      <c r="O254" s="16">
        <f t="shared" si="113"/>
        <v>239</v>
      </c>
      <c r="P254">
        <f t="shared" si="114"/>
        <v>1</v>
      </c>
      <c r="Q254" s="16">
        <f t="shared" si="115"/>
        <v>1</v>
      </c>
      <c r="T254" s="17">
        <f t="shared" si="116"/>
        <v>4.1713369122664474</v>
      </c>
      <c r="U254" s="16">
        <f t="shared" si="117"/>
        <v>1.6642794823505169</v>
      </c>
      <c r="V254">
        <f>MATCH(O254,N$3:N$7,1)</f>
        <v>4</v>
      </c>
      <c r="W254">
        <f t="shared" si="126"/>
        <v>5</v>
      </c>
      <c r="X254">
        <f>INDEX(J$3:J$7,V254)</f>
        <v>-2.2561401218395378</v>
      </c>
      <c r="Y254">
        <f>INDEX(H$3:H$7,V254)</f>
        <v>-0.19437015796656859</v>
      </c>
      <c r="Z254">
        <f>INDEX(I$3:I$7,V254)</f>
        <v>4.4737247032445193E-2</v>
      </c>
      <c r="AA254">
        <f>INDEX(H$3:H$7,W254)</f>
        <v>-4.6118085159332911E-4</v>
      </c>
      <c r="AB254">
        <f>INDEX(I$3:I$7,W254)</f>
        <v>-0.39274857622151527</v>
      </c>
      <c r="AC254">
        <f t="shared" si="118"/>
        <v>-0.1004456422020098</v>
      </c>
      <c r="AD254">
        <f t="shared" si="119"/>
        <v>-0.16716962140832611</v>
      </c>
      <c r="AE254">
        <f t="shared" si="120"/>
        <v>0.51562574790507132</v>
      </c>
      <c r="AF254">
        <f t="shared" si="121"/>
        <v>0.48437425209492874</v>
      </c>
      <c r="AG254">
        <f t="shared" si="122"/>
        <v>0</v>
      </c>
      <c r="AH254">
        <f t="shared" si="123"/>
        <v>9.998446135041647E-2</v>
      </c>
      <c r="AI254">
        <f t="shared" si="124"/>
        <v>0.19390897711497526</v>
      </c>
      <c r="AJ254">
        <f t="shared" si="125"/>
        <v>0.51562574790507132</v>
      </c>
    </row>
    <row r="255" spans="3:36" x14ac:dyDescent="0.45">
      <c r="C255">
        <v>240</v>
      </c>
      <c r="D255">
        <v>1</v>
      </c>
      <c r="E255">
        <v>0.5</v>
      </c>
      <c r="L255" s="16">
        <f t="shared" si="110"/>
        <v>240</v>
      </c>
      <c r="M255">
        <f t="shared" si="111"/>
        <v>1</v>
      </c>
      <c r="N255" s="16">
        <f t="shared" si="112"/>
        <v>0.5</v>
      </c>
      <c r="O255" s="16">
        <f t="shared" si="113"/>
        <v>240</v>
      </c>
      <c r="P255">
        <f t="shared" si="114"/>
        <v>1</v>
      </c>
      <c r="Q255" s="16">
        <f t="shared" si="115"/>
        <v>1</v>
      </c>
      <c r="T255" s="17">
        <f t="shared" si="116"/>
        <v>4.1887902047863905</v>
      </c>
      <c r="U255" s="16">
        <f t="shared" si="117"/>
        <v>1.7320508075688754</v>
      </c>
      <c r="V255">
        <f>MATCH(O255,N$3:N$7,1)</f>
        <v>4</v>
      </c>
      <c r="W255">
        <f t="shared" si="126"/>
        <v>5</v>
      </c>
      <c r="X255">
        <f>INDEX(J$3:J$7,V255)</f>
        <v>-2.2561401218395378</v>
      </c>
      <c r="Y255">
        <f>INDEX(H$3:H$7,V255)</f>
        <v>-0.19437015796656859</v>
      </c>
      <c r="Z255">
        <f>INDEX(I$3:I$7,V255)</f>
        <v>4.4737247032445193E-2</v>
      </c>
      <c r="AA255">
        <f>INDEX(H$3:H$7,W255)</f>
        <v>-4.6118085159332911E-4</v>
      </c>
      <c r="AB255">
        <f>INDEX(I$3:I$7,W255)</f>
        <v>-0.39274857622151527</v>
      </c>
      <c r="AC255">
        <f t="shared" si="118"/>
        <v>-9.8738769485800834E-2</v>
      </c>
      <c r="AD255">
        <f t="shared" si="119"/>
        <v>-0.17102056542623839</v>
      </c>
      <c r="AE255">
        <f t="shared" si="120"/>
        <v>0.50682330491556027</v>
      </c>
      <c r="AF255">
        <f t="shared" si="121"/>
        <v>0.49317669508443973</v>
      </c>
      <c r="AG255">
        <f t="shared" si="122"/>
        <v>0</v>
      </c>
      <c r="AH255">
        <f t="shared" si="123"/>
        <v>9.8277588634207505E-2</v>
      </c>
      <c r="AI255">
        <f t="shared" si="124"/>
        <v>0.19390897711497526</v>
      </c>
      <c r="AJ255">
        <f t="shared" si="125"/>
        <v>0.50682330491556027</v>
      </c>
    </row>
    <row r="256" spans="3:36" x14ac:dyDescent="0.45">
      <c r="C256">
        <v>241</v>
      </c>
      <c r="D256">
        <v>1</v>
      </c>
      <c r="E256">
        <v>0.5</v>
      </c>
      <c r="L256" s="16">
        <f t="shared" si="110"/>
        <v>241</v>
      </c>
      <c r="M256">
        <f t="shared" si="111"/>
        <v>1</v>
      </c>
      <c r="N256" s="16">
        <f t="shared" si="112"/>
        <v>0.5</v>
      </c>
      <c r="O256" s="16">
        <f t="shared" si="113"/>
        <v>241</v>
      </c>
      <c r="P256">
        <f t="shared" si="114"/>
        <v>1</v>
      </c>
      <c r="Q256" s="16">
        <f t="shared" si="115"/>
        <v>1</v>
      </c>
      <c r="T256" s="17">
        <f t="shared" si="116"/>
        <v>4.2062434973063345</v>
      </c>
      <c r="U256" s="16">
        <f t="shared" si="117"/>
        <v>1.8040477552714249</v>
      </c>
      <c r="V256">
        <f>MATCH(O256,N$3:N$7,1)</f>
        <v>4</v>
      </c>
      <c r="W256">
        <f t="shared" si="126"/>
        <v>5</v>
      </c>
      <c r="X256">
        <f>INDEX(J$3:J$7,V256)</f>
        <v>-2.2561401218395378</v>
      </c>
      <c r="Y256">
        <f>INDEX(H$3:H$7,V256)</f>
        <v>-0.19437015796656859</v>
      </c>
      <c r="Z256">
        <f>INDEX(I$3:I$7,V256)</f>
        <v>4.4737247032445193E-2</v>
      </c>
      <c r="AA256">
        <f>INDEX(H$3:H$7,W256)</f>
        <v>-4.6118085159332911E-4</v>
      </c>
      <c r="AB256">
        <f>INDEX(I$3:I$7,W256)</f>
        <v>-0.39274857622151527</v>
      </c>
      <c r="AC256">
        <f t="shared" si="118"/>
        <v>-9.6987892374187562E-2</v>
      </c>
      <c r="AD256">
        <f t="shared" si="119"/>
        <v>-0.17497078952615963</v>
      </c>
      <c r="AE256">
        <f t="shared" si="120"/>
        <v>0.49779392867077138</v>
      </c>
      <c r="AF256">
        <f t="shared" si="121"/>
        <v>0.50220607132922868</v>
      </c>
      <c r="AG256">
        <f t="shared" si="122"/>
        <v>0</v>
      </c>
      <c r="AH256">
        <f t="shared" si="123"/>
        <v>9.6526711522594233E-2</v>
      </c>
      <c r="AI256">
        <f t="shared" si="124"/>
        <v>0.19390897711497526</v>
      </c>
      <c r="AJ256">
        <f t="shared" si="125"/>
        <v>0.49779392867077138</v>
      </c>
    </row>
    <row r="257" spans="3:36" x14ac:dyDescent="0.45">
      <c r="C257">
        <v>242</v>
      </c>
      <c r="D257">
        <v>1</v>
      </c>
      <c r="E257">
        <v>0.5</v>
      </c>
      <c r="L257" s="16">
        <f t="shared" ref="L257:L312" si="127">C257</f>
        <v>242</v>
      </c>
      <c r="M257">
        <f t="shared" ref="M257:M312" si="128">D257</f>
        <v>1</v>
      </c>
      <c r="N257" s="16">
        <f t="shared" ref="N257:N312" si="129">E257</f>
        <v>0.5</v>
      </c>
      <c r="O257" s="16">
        <f t="shared" ref="O257:O312" si="130">L257</f>
        <v>242</v>
      </c>
      <c r="P257">
        <f t="shared" ref="P257:P312" si="131">IF(Q257=0,0,2*(Q257-N257)/Q257)</f>
        <v>1</v>
      </c>
      <c r="Q257" s="16">
        <f t="shared" ref="Q257:Q312" si="132">((2*N257)+M257*(1-ABS(2*N257-1)))/2</f>
        <v>1</v>
      </c>
      <c r="T257" s="17">
        <f t="shared" ref="T257:T312" si="133">RADIANS(O257)</f>
        <v>4.2236967898262776</v>
      </c>
      <c r="U257" s="16">
        <f t="shared" ref="U257:U312" si="134">TAN(PI()*MOD(O257,360)/180)</f>
        <v>1.8807264653463323</v>
      </c>
      <c r="V257">
        <f>MATCH(O257,N$3:N$7,1)</f>
        <v>4</v>
      </c>
      <c r="W257">
        <f t="shared" si="126"/>
        <v>5</v>
      </c>
      <c r="X257">
        <f>INDEX(J$3:J$7,V257)</f>
        <v>-2.2561401218395378</v>
      </c>
      <c r="Y257">
        <f>INDEX(H$3:H$7,V257)</f>
        <v>-0.19437015796656859</v>
      </c>
      <c r="Z257">
        <f>INDEX(I$3:I$7,V257)</f>
        <v>4.4737247032445193E-2</v>
      </c>
      <c r="AA257">
        <f>INDEX(H$3:H$7,W257)</f>
        <v>-4.6118085159332911E-4</v>
      </c>
      <c r="AB257">
        <f>INDEX(I$3:I$7,W257)</f>
        <v>-0.39274857622151527</v>
      </c>
      <c r="AC257">
        <f t="shared" ref="AC257:AC312" si="135">(AB257-X257*AA257)/(U257-X257)</f>
        <v>-9.5190177528083314E-2</v>
      </c>
      <c r="AD257">
        <f t="shared" ref="AD257:AD312" si="136">U257/(X257-U257)*(X257*AA257-AB257)</f>
        <v>-0.17902668611808201</v>
      </c>
      <c r="AE257">
        <f t="shared" ref="AE257:AE312" si="137">Q257*P257*ABS(AC257-AA257)/ABS(AA257-Y257)</f>
        <v>0.48852300747438798</v>
      </c>
      <c r="AF257">
        <f t="shared" ref="AF257:AF312" si="138">Q257*P257*ABS(AC257-Y257)/ABS(AA257-Y257)</f>
        <v>0.51147699252561207</v>
      </c>
      <c r="AG257">
        <f t="shared" ref="AG257:AG312" si="139">Q257*(1-P257)</f>
        <v>0</v>
      </c>
      <c r="AH257">
        <f t="shared" ref="AH257:AH312" si="140">ABS(AC257-AA257)</f>
        <v>9.4728996676489985E-2</v>
      </c>
      <c r="AI257">
        <f t="shared" ref="AI257:AI312" si="141">ABS(AA257-Y257)</f>
        <v>0.19390897711497526</v>
      </c>
      <c r="AJ257">
        <f t="shared" ref="AJ257:AJ312" si="142">AH257/AI257</f>
        <v>0.48852300747438798</v>
      </c>
    </row>
    <row r="258" spans="3:36" x14ac:dyDescent="0.45">
      <c r="C258">
        <v>243</v>
      </c>
      <c r="D258">
        <v>1</v>
      </c>
      <c r="E258">
        <v>0.5</v>
      </c>
      <c r="L258" s="16">
        <f t="shared" si="127"/>
        <v>243</v>
      </c>
      <c r="M258">
        <f t="shared" si="128"/>
        <v>1</v>
      </c>
      <c r="N258" s="16">
        <f t="shared" si="129"/>
        <v>0.5</v>
      </c>
      <c r="O258" s="16">
        <f t="shared" si="130"/>
        <v>243</v>
      </c>
      <c r="P258">
        <f t="shared" si="131"/>
        <v>1</v>
      </c>
      <c r="Q258" s="16">
        <f t="shared" si="132"/>
        <v>1</v>
      </c>
      <c r="T258" s="17">
        <f t="shared" si="133"/>
        <v>4.2411500823462207</v>
      </c>
      <c r="U258" s="16">
        <f t="shared" si="134"/>
        <v>1.9626105055051497</v>
      </c>
      <c r="V258">
        <f>MATCH(O258,N$3:N$7,1)</f>
        <v>4</v>
      </c>
      <c r="W258">
        <f t="shared" si="126"/>
        <v>5</v>
      </c>
      <c r="X258">
        <f>INDEX(J$3:J$7,V258)</f>
        <v>-2.2561401218395378</v>
      </c>
      <c r="Y258">
        <f>INDEX(H$3:H$7,V258)</f>
        <v>-0.19437015796656859</v>
      </c>
      <c r="Z258">
        <f>INDEX(I$3:I$7,V258)</f>
        <v>4.4737247032445193E-2</v>
      </c>
      <c r="AA258">
        <f>INDEX(H$3:H$7,W258)</f>
        <v>-4.6118085159332911E-4</v>
      </c>
      <c r="AB258">
        <f>INDEX(I$3:I$7,W258)</f>
        <v>-0.39274857622151527</v>
      </c>
      <c r="AC258">
        <f t="shared" si="135"/>
        <v>-9.3342579267851361E-2</v>
      </c>
      <c r="AD258">
        <f t="shared" si="136"/>
        <v>-0.18319512668203225</v>
      </c>
      <c r="AE258">
        <f t="shared" si="137"/>
        <v>0.47899483457738767</v>
      </c>
      <c r="AF258">
        <f t="shared" si="138"/>
        <v>0.52100516542261233</v>
      </c>
      <c r="AG258">
        <f t="shared" si="139"/>
        <v>0</v>
      </c>
      <c r="AH258">
        <f t="shared" si="140"/>
        <v>9.2881398416258032E-2</v>
      </c>
      <c r="AI258">
        <f t="shared" si="141"/>
        <v>0.19390897711497526</v>
      </c>
      <c r="AJ258">
        <f t="shared" si="142"/>
        <v>0.47899483457738767</v>
      </c>
    </row>
    <row r="259" spans="3:36" x14ac:dyDescent="0.45">
      <c r="C259">
        <v>244</v>
      </c>
      <c r="D259">
        <v>1</v>
      </c>
      <c r="E259">
        <v>0.5</v>
      </c>
      <c r="L259" s="16">
        <f t="shared" si="127"/>
        <v>244</v>
      </c>
      <c r="M259">
        <f t="shared" si="128"/>
        <v>1</v>
      </c>
      <c r="N259" s="16">
        <f t="shared" si="129"/>
        <v>0.5</v>
      </c>
      <c r="O259" s="16">
        <f t="shared" si="130"/>
        <v>244</v>
      </c>
      <c r="P259">
        <f t="shared" si="131"/>
        <v>1</v>
      </c>
      <c r="Q259" s="16">
        <f t="shared" si="132"/>
        <v>1</v>
      </c>
      <c r="T259" s="17">
        <f t="shared" si="133"/>
        <v>4.2586033748661638</v>
      </c>
      <c r="U259" s="16">
        <f t="shared" si="134"/>
        <v>2.0503038415792942</v>
      </c>
      <c r="V259">
        <f>MATCH(O259,N$3:N$7,1)</f>
        <v>4</v>
      </c>
      <c r="W259">
        <f t="shared" si="126"/>
        <v>5</v>
      </c>
      <c r="X259">
        <f>INDEX(J$3:J$7,V259)</f>
        <v>-2.2561401218395378</v>
      </c>
      <c r="Y259">
        <f>INDEX(H$3:H$7,V259)</f>
        <v>-0.19437015796656859</v>
      </c>
      <c r="Z259">
        <f>INDEX(I$3:I$7,V259)</f>
        <v>4.4737247032445193E-2</v>
      </c>
      <c r="AA259">
        <f>INDEX(H$3:H$7,W259)</f>
        <v>-4.6118085159332911E-4</v>
      </c>
      <c r="AB259">
        <f>INDEX(I$3:I$7,W259)</f>
        <v>-0.39274857622151527</v>
      </c>
      <c r="AC259">
        <f t="shared" si="135"/>
        <v>-9.1441817933605438E-2</v>
      </c>
      <c r="AD259">
        <f t="shared" si="136"/>
        <v>-0.18748351059026563</v>
      </c>
      <c r="AE259">
        <f t="shared" si="137"/>
        <v>0.46919249658083945</v>
      </c>
      <c r="AF259">
        <f t="shared" si="138"/>
        <v>0.5308075034191605</v>
      </c>
      <c r="AG259">
        <f t="shared" si="139"/>
        <v>0</v>
      </c>
      <c r="AH259">
        <f t="shared" si="140"/>
        <v>9.0980637082012109E-2</v>
      </c>
      <c r="AI259">
        <f t="shared" si="141"/>
        <v>0.19390897711497526</v>
      </c>
      <c r="AJ259">
        <f t="shared" si="142"/>
        <v>0.46919249658083945</v>
      </c>
    </row>
    <row r="260" spans="3:36" x14ac:dyDescent="0.45">
      <c r="C260">
        <v>245</v>
      </c>
      <c r="D260">
        <v>1</v>
      </c>
      <c r="E260">
        <v>0.5</v>
      </c>
      <c r="L260" s="16">
        <f t="shared" si="127"/>
        <v>245</v>
      </c>
      <c r="M260">
        <f t="shared" si="128"/>
        <v>1</v>
      </c>
      <c r="N260" s="16">
        <f t="shared" si="129"/>
        <v>0.5</v>
      </c>
      <c r="O260" s="16">
        <f t="shared" si="130"/>
        <v>245</v>
      </c>
      <c r="P260">
        <f t="shared" si="131"/>
        <v>1</v>
      </c>
      <c r="Q260" s="16">
        <f t="shared" si="132"/>
        <v>1</v>
      </c>
      <c r="T260" s="17">
        <f t="shared" si="133"/>
        <v>4.2760566673861078</v>
      </c>
      <c r="U260" s="16">
        <f t="shared" si="134"/>
        <v>2.1445069205095555</v>
      </c>
      <c r="V260">
        <f>MATCH(O260,N$3:N$7,1)</f>
        <v>4</v>
      </c>
      <c r="W260">
        <f t="shared" si="126"/>
        <v>5</v>
      </c>
      <c r="X260">
        <f>INDEX(J$3:J$7,V260)</f>
        <v>-2.2561401218395378</v>
      </c>
      <c r="Y260">
        <f>INDEX(H$3:H$7,V260)</f>
        <v>-0.19437015796656859</v>
      </c>
      <c r="Z260">
        <f>INDEX(I$3:I$7,V260)</f>
        <v>4.4737247032445193E-2</v>
      </c>
      <c r="AA260">
        <f>INDEX(H$3:H$7,W260)</f>
        <v>-4.6118085159332911E-4</v>
      </c>
      <c r="AB260">
        <f>INDEX(I$3:I$7,W260)</f>
        <v>-0.39274857622151527</v>
      </c>
      <c r="AC260">
        <f t="shared" si="135"/>
        <v>-8.9484355608308905E-2</v>
      </c>
      <c r="AD260">
        <f t="shared" si="136"/>
        <v>-0.19189981987935653</v>
      </c>
      <c r="AE260">
        <f t="shared" si="137"/>
        <v>0.45909774823849797</v>
      </c>
      <c r="AF260">
        <f t="shared" si="138"/>
        <v>0.54090225176150208</v>
      </c>
      <c r="AG260">
        <f t="shared" si="139"/>
        <v>0</v>
      </c>
      <c r="AH260">
        <f t="shared" si="140"/>
        <v>8.9023174756715576E-2</v>
      </c>
      <c r="AI260">
        <f t="shared" si="141"/>
        <v>0.19390897711497526</v>
      </c>
      <c r="AJ260">
        <f t="shared" si="142"/>
        <v>0.45909774823849797</v>
      </c>
    </row>
    <row r="261" spans="3:36" x14ac:dyDescent="0.45">
      <c r="C261">
        <v>246</v>
      </c>
      <c r="D261">
        <v>1</v>
      </c>
      <c r="E261">
        <v>0.5</v>
      </c>
      <c r="L261" s="16">
        <f t="shared" si="127"/>
        <v>246</v>
      </c>
      <c r="M261">
        <f t="shared" si="128"/>
        <v>1</v>
      </c>
      <c r="N261" s="16">
        <f t="shared" si="129"/>
        <v>0.5</v>
      </c>
      <c r="O261" s="16">
        <f t="shared" si="130"/>
        <v>246</v>
      </c>
      <c r="P261">
        <f t="shared" si="131"/>
        <v>1</v>
      </c>
      <c r="Q261" s="16">
        <f t="shared" si="132"/>
        <v>1</v>
      </c>
      <c r="T261" s="17">
        <f t="shared" si="133"/>
        <v>4.2935099599060509</v>
      </c>
      <c r="U261" s="16">
        <f t="shared" si="134"/>
        <v>2.2460367739042169</v>
      </c>
      <c r="V261">
        <f>MATCH(O261,N$3:N$7,1)</f>
        <v>4</v>
      </c>
      <c r="W261">
        <f t="shared" si="126"/>
        <v>5</v>
      </c>
      <c r="X261">
        <f>INDEX(J$3:J$7,V261)</f>
        <v>-2.2561401218395378</v>
      </c>
      <c r="Y261">
        <f>INDEX(H$3:H$7,V261)</f>
        <v>-0.19437015796656859</v>
      </c>
      <c r="Z261">
        <f>INDEX(I$3:I$7,V261)</f>
        <v>4.4737247032445193E-2</v>
      </c>
      <c r="AA261">
        <f>INDEX(H$3:H$7,W261)</f>
        <v>-4.6118085159332911E-4</v>
      </c>
      <c r="AB261">
        <f>INDEX(I$3:I$7,W261)</f>
        <v>-0.39274857622151527</v>
      </c>
      <c r="AC261">
        <f t="shared" si="135"/>
        <v>-8.7466368817381956E-2</v>
      </c>
      <c r="AD261">
        <f t="shared" si="136"/>
        <v>-0.19645268084370898</v>
      </c>
      <c r="AE261">
        <f t="shared" si="137"/>
        <v>0.44869087166707233</v>
      </c>
      <c r="AF261">
        <f t="shared" si="138"/>
        <v>0.55130912833292767</v>
      </c>
      <c r="AG261">
        <f t="shared" si="139"/>
        <v>0</v>
      </c>
      <c r="AH261">
        <f t="shared" si="140"/>
        <v>8.7005187965788627E-2</v>
      </c>
      <c r="AI261">
        <f t="shared" si="141"/>
        <v>0.19390897711497526</v>
      </c>
      <c r="AJ261">
        <f t="shared" si="142"/>
        <v>0.44869087166707233</v>
      </c>
    </row>
    <row r="262" spans="3:36" x14ac:dyDescent="0.45">
      <c r="C262">
        <v>247</v>
      </c>
      <c r="D262">
        <v>1</v>
      </c>
      <c r="E262">
        <v>0.5</v>
      </c>
      <c r="L262" s="16">
        <f t="shared" si="127"/>
        <v>247</v>
      </c>
      <c r="M262">
        <f t="shared" si="128"/>
        <v>1</v>
      </c>
      <c r="N262" s="16">
        <f t="shared" si="129"/>
        <v>0.5</v>
      </c>
      <c r="O262" s="16">
        <f t="shared" si="130"/>
        <v>247</v>
      </c>
      <c r="P262">
        <f t="shared" si="131"/>
        <v>1</v>
      </c>
      <c r="Q262" s="16">
        <f t="shared" si="132"/>
        <v>1</v>
      </c>
      <c r="T262" s="17">
        <f t="shared" si="133"/>
        <v>4.310963252425994</v>
      </c>
      <c r="U262" s="16">
        <f t="shared" si="134"/>
        <v>2.3558523658237522</v>
      </c>
      <c r="V262">
        <f>MATCH(O262,N$3:N$7,1)</f>
        <v>4</v>
      </c>
      <c r="W262">
        <f t="shared" si="126"/>
        <v>5</v>
      </c>
      <c r="X262">
        <f>INDEX(J$3:J$7,V262)</f>
        <v>-2.2561401218395378</v>
      </c>
      <c r="Y262">
        <f>INDEX(H$3:H$7,V262)</f>
        <v>-0.19437015796656859</v>
      </c>
      <c r="Z262">
        <f>INDEX(I$3:I$7,V262)</f>
        <v>4.4737247032445193E-2</v>
      </c>
      <c r="AA262">
        <f>INDEX(H$3:H$7,W262)</f>
        <v>-4.6118085159332911E-4</v>
      </c>
      <c r="AB262">
        <f>INDEX(I$3:I$7,W262)</f>
        <v>-0.39274857622151527</v>
      </c>
      <c r="AC262">
        <f t="shared" si="135"/>
        <v>-8.5383717752700872E-2</v>
      </c>
      <c r="AD262">
        <f t="shared" si="136"/>
        <v>-0.20115143347052789</v>
      </c>
      <c r="AE262">
        <f t="shared" si="137"/>
        <v>0.43795051763258008</v>
      </c>
      <c r="AF262">
        <f t="shared" si="138"/>
        <v>0.56204948236741992</v>
      </c>
      <c r="AG262">
        <f t="shared" si="139"/>
        <v>0</v>
      </c>
      <c r="AH262">
        <f t="shared" si="140"/>
        <v>8.4922536901107543E-2</v>
      </c>
      <c r="AI262">
        <f t="shared" si="141"/>
        <v>0.19390897711497526</v>
      </c>
      <c r="AJ262">
        <f t="shared" si="142"/>
        <v>0.43795051763258008</v>
      </c>
    </row>
    <row r="263" spans="3:36" x14ac:dyDescent="0.45">
      <c r="C263">
        <v>248</v>
      </c>
      <c r="D263">
        <v>1</v>
      </c>
      <c r="E263">
        <v>0.5</v>
      </c>
      <c r="L263" s="16">
        <f t="shared" si="127"/>
        <v>248</v>
      </c>
      <c r="M263">
        <f t="shared" si="128"/>
        <v>1</v>
      </c>
      <c r="N263" s="16">
        <f t="shared" si="129"/>
        <v>0.5</v>
      </c>
      <c r="O263" s="16">
        <f t="shared" si="130"/>
        <v>248</v>
      </c>
      <c r="P263">
        <f t="shared" si="131"/>
        <v>1</v>
      </c>
      <c r="Q263" s="16">
        <f t="shared" si="132"/>
        <v>1</v>
      </c>
      <c r="T263" s="17">
        <f t="shared" si="133"/>
        <v>4.3284165449459371</v>
      </c>
      <c r="U263" s="16">
        <f t="shared" si="134"/>
        <v>2.4750868534162938</v>
      </c>
      <c r="V263">
        <f>MATCH(O263,N$3:N$7,1)</f>
        <v>4</v>
      </c>
      <c r="W263">
        <f t="shared" si="126"/>
        <v>5</v>
      </c>
      <c r="X263">
        <f>INDEX(J$3:J$7,V263)</f>
        <v>-2.2561401218395378</v>
      </c>
      <c r="Y263">
        <f>INDEX(H$3:H$7,V263)</f>
        <v>-0.19437015796656859</v>
      </c>
      <c r="Z263">
        <f>INDEX(I$3:I$7,V263)</f>
        <v>4.4737247032445193E-2</v>
      </c>
      <c r="AA263">
        <f>INDEX(H$3:H$7,W263)</f>
        <v>-4.6118085159332911E-4</v>
      </c>
      <c r="AB263">
        <f>INDEX(I$3:I$7,W263)</f>
        <v>-0.39274857622151527</v>
      </c>
      <c r="AC263">
        <f t="shared" si="135"/>
        <v>-8.3231911490132177E-2</v>
      </c>
      <c r="AD263">
        <f t="shared" si="136"/>
        <v>-0.20600620991393473</v>
      </c>
      <c r="AE263">
        <f t="shared" si="137"/>
        <v>0.42685352617512523</v>
      </c>
      <c r="AF263">
        <f t="shared" si="138"/>
        <v>0.57314647382487482</v>
      </c>
      <c r="AG263">
        <f t="shared" si="139"/>
        <v>0</v>
      </c>
      <c r="AH263">
        <f t="shared" si="140"/>
        <v>8.2770730638538847E-2</v>
      </c>
      <c r="AI263">
        <f t="shared" si="141"/>
        <v>0.19390897711497526</v>
      </c>
      <c r="AJ263">
        <f t="shared" si="142"/>
        <v>0.42685352617512523</v>
      </c>
    </row>
    <row r="264" spans="3:36" x14ac:dyDescent="0.45">
      <c r="C264">
        <v>249</v>
      </c>
      <c r="D264">
        <v>1</v>
      </c>
      <c r="E264">
        <v>0.5</v>
      </c>
      <c r="L264" s="16">
        <f t="shared" si="127"/>
        <v>249</v>
      </c>
      <c r="M264">
        <f t="shared" si="128"/>
        <v>1</v>
      </c>
      <c r="N264" s="16">
        <f t="shared" si="129"/>
        <v>0.5</v>
      </c>
      <c r="O264" s="16">
        <f t="shared" si="130"/>
        <v>249</v>
      </c>
      <c r="P264">
        <f t="shared" si="131"/>
        <v>1</v>
      </c>
      <c r="Q264" s="16">
        <f t="shared" si="132"/>
        <v>1</v>
      </c>
      <c r="T264" s="17">
        <f t="shared" si="133"/>
        <v>4.3458698374658802</v>
      </c>
      <c r="U264" s="16">
        <f t="shared" si="134"/>
        <v>2.6050890646937979</v>
      </c>
      <c r="V264">
        <f>MATCH(O264,N$3:N$7,1)</f>
        <v>4</v>
      </c>
      <c r="W264">
        <f t="shared" si="126"/>
        <v>5</v>
      </c>
      <c r="X264">
        <f>INDEX(J$3:J$7,V264)</f>
        <v>-2.2561401218395378</v>
      </c>
      <c r="Y264">
        <f>INDEX(H$3:H$7,V264)</f>
        <v>-0.19437015796656859</v>
      </c>
      <c r="Z264">
        <f>INDEX(I$3:I$7,V264)</f>
        <v>4.4737247032445193E-2</v>
      </c>
      <c r="AA264">
        <f>INDEX(H$3:H$7,W264)</f>
        <v>-4.6118085159332911E-4</v>
      </c>
      <c r="AB264">
        <f>INDEX(I$3:I$7,W264)</f>
        <v>-0.39274857622151527</v>
      </c>
      <c r="AC264">
        <f t="shared" si="135"/>
        <v>-8.1006068575227963E-2</v>
      </c>
      <c r="AD264">
        <f t="shared" si="136"/>
        <v>-0.21102802341916227</v>
      </c>
      <c r="AE264">
        <f t="shared" si="137"/>
        <v>0.41537472334701048</v>
      </c>
      <c r="AF264">
        <f t="shared" si="138"/>
        <v>0.58462527665298958</v>
      </c>
      <c r="AG264">
        <f t="shared" si="139"/>
        <v>0</v>
      </c>
      <c r="AH264">
        <f t="shared" si="140"/>
        <v>8.0544887723634634E-2</v>
      </c>
      <c r="AI264">
        <f t="shared" si="141"/>
        <v>0.19390897711497526</v>
      </c>
      <c r="AJ264">
        <f t="shared" si="142"/>
        <v>0.41537472334701048</v>
      </c>
    </row>
    <row r="265" spans="3:36" x14ac:dyDescent="0.45">
      <c r="C265">
        <v>250</v>
      </c>
      <c r="D265">
        <v>1</v>
      </c>
      <c r="E265">
        <v>0.5</v>
      </c>
      <c r="L265" s="16">
        <f t="shared" si="127"/>
        <v>250</v>
      </c>
      <c r="M265">
        <f t="shared" si="128"/>
        <v>1</v>
      </c>
      <c r="N265" s="16">
        <f t="shared" si="129"/>
        <v>0.5</v>
      </c>
      <c r="O265" s="16">
        <f t="shared" si="130"/>
        <v>250</v>
      </c>
      <c r="P265">
        <f t="shared" si="131"/>
        <v>1</v>
      </c>
      <c r="Q265" s="16">
        <f t="shared" si="132"/>
        <v>1</v>
      </c>
      <c r="T265" s="17">
        <f t="shared" si="133"/>
        <v>4.3633231299858242</v>
      </c>
      <c r="U265" s="16">
        <f t="shared" si="134"/>
        <v>2.7474774194546168</v>
      </c>
      <c r="V265">
        <f>MATCH(O265,N$3:N$7,1)</f>
        <v>4</v>
      </c>
      <c r="W265">
        <f t="shared" si="126"/>
        <v>5</v>
      </c>
      <c r="X265">
        <f>INDEX(J$3:J$7,V265)</f>
        <v>-2.2561401218395378</v>
      </c>
      <c r="Y265">
        <f>INDEX(H$3:H$7,V265)</f>
        <v>-0.19437015796656859</v>
      </c>
      <c r="Z265">
        <f>INDEX(I$3:I$7,V265)</f>
        <v>4.4737247032445193E-2</v>
      </c>
      <c r="AA265">
        <f>INDEX(H$3:H$7,W265)</f>
        <v>-4.6118085159332911E-4</v>
      </c>
      <c r="AB265">
        <f>INDEX(I$3:I$7,W265)</f>
        <v>-0.39274857622151527</v>
      </c>
      <c r="AC265">
        <f t="shared" si="135"/>
        <v>-7.8700872237802574E-2</v>
      </c>
      <c r="AD265">
        <f t="shared" si="136"/>
        <v>-0.21622886936474531</v>
      </c>
      <c r="AE265">
        <f t="shared" si="137"/>
        <v>0.40348669025167544</v>
      </c>
      <c r="AF265">
        <f t="shared" si="138"/>
        <v>0.59651330974832451</v>
      </c>
      <c r="AG265">
        <f t="shared" si="139"/>
        <v>0</v>
      </c>
      <c r="AH265">
        <f t="shared" si="140"/>
        <v>7.8239691386209245E-2</v>
      </c>
      <c r="AI265">
        <f t="shared" si="141"/>
        <v>0.19390897711497526</v>
      </c>
      <c r="AJ265">
        <f t="shared" si="142"/>
        <v>0.40348669025167544</v>
      </c>
    </row>
    <row r="266" spans="3:36" x14ac:dyDescent="0.45">
      <c r="C266">
        <v>251</v>
      </c>
      <c r="D266">
        <v>1</v>
      </c>
      <c r="E266">
        <v>0.5</v>
      </c>
      <c r="L266" s="16">
        <f t="shared" si="127"/>
        <v>251</v>
      </c>
      <c r="M266">
        <f t="shared" si="128"/>
        <v>1</v>
      </c>
      <c r="N266" s="16">
        <f t="shared" si="129"/>
        <v>0.5</v>
      </c>
      <c r="O266" s="16">
        <f t="shared" si="130"/>
        <v>251</v>
      </c>
      <c r="P266">
        <f t="shared" si="131"/>
        <v>1</v>
      </c>
      <c r="Q266" s="16">
        <f t="shared" si="132"/>
        <v>1</v>
      </c>
      <c r="T266" s="17">
        <f t="shared" si="133"/>
        <v>4.3807764225057673</v>
      </c>
      <c r="U266" s="16">
        <f t="shared" si="134"/>
        <v>2.9042108776758231</v>
      </c>
      <c r="V266">
        <f>MATCH(O266,N$3:N$7,1)</f>
        <v>4</v>
      </c>
      <c r="W266">
        <f t="shared" si="126"/>
        <v>5</v>
      </c>
      <c r="X266">
        <f>INDEX(J$3:J$7,V266)</f>
        <v>-2.2561401218395378</v>
      </c>
      <c r="Y266">
        <f>INDEX(H$3:H$7,V266)</f>
        <v>-0.19437015796656859</v>
      </c>
      <c r="Z266">
        <f>INDEX(I$3:I$7,V266)</f>
        <v>4.4737247032445193E-2</v>
      </c>
      <c r="AA266">
        <f>INDEX(H$3:H$7,W266)</f>
        <v>-4.6118085159332911E-4</v>
      </c>
      <c r="AB266">
        <f>INDEX(I$3:I$7,W266)</f>
        <v>-0.39274857622151527</v>
      </c>
      <c r="AC266">
        <f t="shared" si="135"/>
        <v>-7.6310519358315398E-2</v>
      </c>
      <c r="AD266">
        <f t="shared" si="136"/>
        <v>-0.22162184040151106</v>
      </c>
      <c r="AE266">
        <f t="shared" si="137"/>
        <v>0.39115949986033088</v>
      </c>
      <c r="AF266">
        <f t="shared" si="138"/>
        <v>0.60884050013966917</v>
      </c>
      <c r="AG266">
        <f t="shared" si="139"/>
        <v>0</v>
      </c>
      <c r="AH266">
        <f t="shared" si="140"/>
        <v>7.5849338506722069E-2</v>
      </c>
      <c r="AI266">
        <f t="shared" si="141"/>
        <v>0.19390897711497526</v>
      </c>
      <c r="AJ266">
        <f t="shared" si="142"/>
        <v>0.39115949986033088</v>
      </c>
    </row>
    <row r="267" spans="3:36" x14ac:dyDescent="0.45">
      <c r="C267">
        <v>252</v>
      </c>
      <c r="D267">
        <v>1</v>
      </c>
      <c r="E267">
        <v>0.5</v>
      </c>
      <c r="L267" s="16">
        <f t="shared" si="127"/>
        <v>252</v>
      </c>
      <c r="M267">
        <f t="shared" si="128"/>
        <v>1</v>
      </c>
      <c r="N267" s="16">
        <f t="shared" si="129"/>
        <v>0.5</v>
      </c>
      <c r="O267" s="16">
        <f t="shared" si="130"/>
        <v>252</v>
      </c>
      <c r="P267">
        <f t="shared" si="131"/>
        <v>1</v>
      </c>
      <c r="Q267" s="16">
        <f t="shared" si="132"/>
        <v>1</v>
      </c>
      <c r="T267" s="17">
        <f t="shared" si="133"/>
        <v>4.3982297150257104</v>
      </c>
      <c r="U267" s="16">
        <f t="shared" si="134"/>
        <v>3.0776835371752518</v>
      </c>
      <c r="V267">
        <f>MATCH(O267,N$3:N$7,1)</f>
        <v>4</v>
      </c>
      <c r="W267">
        <f t="shared" si="126"/>
        <v>5</v>
      </c>
      <c r="X267">
        <f>INDEX(J$3:J$7,V267)</f>
        <v>-2.2561401218395378</v>
      </c>
      <c r="Y267">
        <f>INDEX(H$3:H$7,V267)</f>
        <v>-0.19437015796656859</v>
      </c>
      <c r="Z267">
        <f>INDEX(I$3:I$7,V267)</f>
        <v>4.4737247032445193E-2</v>
      </c>
      <c r="AA267">
        <f>INDEX(H$3:H$7,W267)</f>
        <v>-4.6118085159332911E-4</v>
      </c>
      <c r="AB267">
        <f>INDEX(I$3:I$7,W267)</f>
        <v>-0.39274857622151527</v>
      </c>
      <c r="AC267">
        <f t="shared" si="135"/>
        <v>-7.382866214158941E-2</v>
      </c>
      <c r="AD267">
        <f t="shared" si="136"/>
        <v>-0.22722125804484347</v>
      </c>
      <c r="AE267">
        <f t="shared" si="137"/>
        <v>0.37836041621989475</v>
      </c>
      <c r="AF267">
        <f t="shared" si="138"/>
        <v>0.62163958378010531</v>
      </c>
      <c r="AG267">
        <f t="shared" si="139"/>
        <v>0</v>
      </c>
      <c r="AH267">
        <f t="shared" si="140"/>
        <v>7.3367481289996081E-2</v>
      </c>
      <c r="AI267">
        <f t="shared" si="141"/>
        <v>0.19390897711497526</v>
      </c>
      <c r="AJ267">
        <f t="shared" si="142"/>
        <v>0.37836041621989475</v>
      </c>
    </row>
    <row r="268" spans="3:36" x14ac:dyDescent="0.45">
      <c r="C268">
        <v>253</v>
      </c>
      <c r="D268">
        <v>1</v>
      </c>
      <c r="E268">
        <v>0.5</v>
      </c>
      <c r="L268" s="16">
        <f t="shared" si="127"/>
        <v>253</v>
      </c>
      <c r="M268">
        <f t="shared" si="128"/>
        <v>1</v>
      </c>
      <c r="N268" s="16">
        <f t="shared" si="129"/>
        <v>0.5</v>
      </c>
      <c r="O268" s="16">
        <f t="shared" si="130"/>
        <v>253</v>
      </c>
      <c r="P268">
        <f t="shared" si="131"/>
        <v>1</v>
      </c>
      <c r="Q268" s="16">
        <f t="shared" si="132"/>
        <v>1</v>
      </c>
      <c r="T268" s="17">
        <f t="shared" si="133"/>
        <v>4.4156830075456535</v>
      </c>
      <c r="U268" s="16">
        <f t="shared" si="134"/>
        <v>3.2708526184841364</v>
      </c>
      <c r="V268">
        <f>MATCH(O268,N$3:N$7,1)</f>
        <v>4</v>
      </c>
      <c r="W268">
        <f t="shared" si="126"/>
        <v>5</v>
      </c>
      <c r="X268">
        <f>INDEX(J$3:J$7,V268)</f>
        <v>-2.2561401218395378</v>
      </c>
      <c r="Y268">
        <f>INDEX(H$3:H$7,V268)</f>
        <v>-0.19437015796656859</v>
      </c>
      <c r="Z268">
        <f>INDEX(I$3:I$7,V268)</f>
        <v>4.4737247032445193E-2</v>
      </c>
      <c r="AA268">
        <f>INDEX(H$3:H$7,W268)</f>
        <v>-4.6118085159332911E-4</v>
      </c>
      <c r="AB268">
        <f>INDEX(I$3:I$7,W268)</f>
        <v>-0.39274857622151527</v>
      </c>
      <c r="AC268">
        <f t="shared" si="135"/>
        <v>-7.1248341249161448E-2</v>
      </c>
      <c r="AD268">
        <f t="shared" si="136"/>
        <v>-0.23304282353747105</v>
      </c>
      <c r="AE268">
        <f t="shared" si="137"/>
        <v>0.36505354961258957</v>
      </c>
      <c r="AF268">
        <f t="shared" si="138"/>
        <v>0.63494645038741038</v>
      </c>
      <c r="AG268">
        <f t="shared" si="139"/>
        <v>0</v>
      </c>
      <c r="AH268">
        <f t="shared" si="140"/>
        <v>7.0787160397568119E-2</v>
      </c>
      <c r="AI268">
        <f t="shared" si="141"/>
        <v>0.19390897711497526</v>
      </c>
      <c r="AJ268">
        <f t="shared" si="142"/>
        <v>0.36505354961258957</v>
      </c>
    </row>
    <row r="269" spans="3:36" x14ac:dyDescent="0.45">
      <c r="C269">
        <v>254</v>
      </c>
      <c r="D269">
        <v>1</v>
      </c>
      <c r="E269">
        <v>0.5</v>
      </c>
      <c r="L269" s="16">
        <f t="shared" si="127"/>
        <v>254</v>
      </c>
      <c r="M269">
        <f t="shared" si="128"/>
        <v>1</v>
      </c>
      <c r="N269" s="16">
        <f t="shared" si="129"/>
        <v>0.5</v>
      </c>
      <c r="O269" s="16">
        <f t="shared" si="130"/>
        <v>254</v>
      </c>
      <c r="P269">
        <f t="shared" si="131"/>
        <v>1</v>
      </c>
      <c r="Q269" s="16">
        <f t="shared" si="132"/>
        <v>1</v>
      </c>
      <c r="T269" s="17">
        <f t="shared" si="133"/>
        <v>4.4331363000655974</v>
      </c>
      <c r="U269" s="16">
        <f t="shared" si="134"/>
        <v>3.4874144438409127</v>
      </c>
      <c r="V269">
        <f>MATCH(O269,N$3:N$7,1)</f>
        <v>4</v>
      </c>
      <c r="W269">
        <f t="shared" si="126"/>
        <v>5</v>
      </c>
      <c r="X269">
        <f>INDEX(J$3:J$7,V269)</f>
        <v>-2.2561401218395378</v>
      </c>
      <c r="Y269">
        <f>INDEX(H$3:H$7,V269)</f>
        <v>-0.19437015796656859</v>
      </c>
      <c r="Z269">
        <f>INDEX(I$3:I$7,V269)</f>
        <v>4.4737247032445193E-2</v>
      </c>
      <c r="AA269">
        <f>INDEX(H$3:H$7,W269)</f>
        <v>-4.6118085159332911E-4</v>
      </c>
      <c r="AB269">
        <f>INDEX(I$3:I$7,W269)</f>
        <v>-0.39274857622151527</v>
      </c>
      <c r="AC269">
        <f t="shared" si="135"/>
        <v>-6.8561908891269688E-2</v>
      </c>
      <c r="AD269">
        <f t="shared" si="136"/>
        <v>-0.23910379136471863</v>
      </c>
      <c r="AE269">
        <f t="shared" si="137"/>
        <v>0.35119945993679863</v>
      </c>
      <c r="AF269">
        <f t="shared" si="138"/>
        <v>0.64880054006320143</v>
      </c>
      <c r="AG269">
        <f t="shared" si="139"/>
        <v>0</v>
      </c>
      <c r="AH269">
        <f t="shared" si="140"/>
        <v>6.8100728039676359E-2</v>
      </c>
      <c r="AI269">
        <f t="shared" si="141"/>
        <v>0.19390897711497526</v>
      </c>
      <c r="AJ269">
        <f t="shared" si="142"/>
        <v>0.35119945993679863</v>
      </c>
    </row>
    <row r="270" spans="3:36" x14ac:dyDescent="0.45">
      <c r="C270">
        <v>255</v>
      </c>
      <c r="D270">
        <v>1</v>
      </c>
      <c r="E270">
        <v>0.5</v>
      </c>
      <c r="L270" s="16">
        <f t="shared" si="127"/>
        <v>255</v>
      </c>
      <c r="M270">
        <f t="shared" si="128"/>
        <v>1</v>
      </c>
      <c r="N270" s="16">
        <f t="shared" si="129"/>
        <v>0.5</v>
      </c>
      <c r="O270" s="16">
        <f t="shared" si="130"/>
        <v>255</v>
      </c>
      <c r="P270">
        <f t="shared" si="131"/>
        <v>1</v>
      </c>
      <c r="Q270" s="16">
        <f t="shared" si="132"/>
        <v>1</v>
      </c>
      <c r="T270" s="17">
        <f t="shared" si="133"/>
        <v>4.4505895925855405</v>
      </c>
      <c r="U270" s="16">
        <f t="shared" si="134"/>
        <v>3.732050807568879</v>
      </c>
      <c r="V270">
        <f>MATCH(O270,N$3:N$7,1)</f>
        <v>4</v>
      </c>
      <c r="W270">
        <f t="shared" si="126"/>
        <v>5</v>
      </c>
      <c r="X270">
        <f>INDEX(J$3:J$7,V270)</f>
        <v>-2.2561401218395378</v>
      </c>
      <c r="Y270">
        <f>INDEX(H$3:H$7,V270)</f>
        <v>-0.19437015796656859</v>
      </c>
      <c r="Z270">
        <f>INDEX(I$3:I$7,V270)</f>
        <v>4.4737247032445193E-2</v>
      </c>
      <c r="AA270">
        <f>INDEX(H$3:H$7,W270)</f>
        <v>-4.6118085159332911E-4</v>
      </c>
      <c r="AB270">
        <f>INDEX(I$3:I$7,W270)</f>
        <v>-0.39274857622151527</v>
      </c>
      <c r="AC270">
        <f t="shared" si="135"/>
        <v>-6.5760940071281623E-2</v>
      </c>
      <c r="AD270">
        <f t="shared" si="136"/>
        <v>-0.24542316949951526</v>
      </c>
      <c r="AE270">
        <f t="shared" si="137"/>
        <v>0.33675469898936056</v>
      </c>
      <c r="AF270">
        <f t="shared" si="138"/>
        <v>0.66324530101063939</v>
      </c>
      <c r="AG270">
        <f t="shared" si="139"/>
        <v>0</v>
      </c>
      <c r="AH270">
        <f t="shared" si="140"/>
        <v>6.5299759219688294E-2</v>
      </c>
      <c r="AI270">
        <f t="shared" si="141"/>
        <v>0.19390897711497526</v>
      </c>
      <c r="AJ270">
        <f t="shared" si="142"/>
        <v>0.33675469898936056</v>
      </c>
    </row>
    <row r="271" spans="3:36" x14ac:dyDescent="0.45">
      <c r="C271">
        <v>256</v>
      </c>
      <c r="D271">
        <v>1</v>
      </c>
      <c r="E271">
        <v>0.5</v>
      </c>
      <c r="L271" s="16">
        <f t="shared" si="127"/>
        <v>256</v>
      </c>
      <c r="M271">
        <f t="shared" si="128"/>
        <v>1</v>
      </c>
      <c r="N271" s="16">
        <f t="shared" si="129"/>
        <v>0.5</v>
      </c>
      <c r="O271" s="16">
        <f t="shared" si="130"/>
        <v>256</v>
      </c>
      <c r="P271">
        <f t="shared" si="131"/>
        <v>1</v>
      </c>
      <c r="Q271" s="16">
        <f t="shared" si="132"/>
        <v>1</v>
      </c>
      <c r="T271" s="17">
        <f t="shared" si="133"/>
        <v>4.4680428851054836</v>
      </c>
      <c r="U271" s="16">
        <f t="shared" si="134"/>
        <v>4.0107809335358438</v>
      </c>
      <c r="V271">
        <f>MATCH(O271,N$3:N$7,1)</f>
        <v>4</v>
      </c>
      <c r="W271">
        <f t="shared" si="126"/>
        <v>5</v>
      </c>
      <c r="X271">
        <f>INDEX(J$3:J$7,V271)</f>
        <v>-2.2561401218395378</v>
      </c>
      <c r="Y271">
        <f>INDEX(H$3:H$7,V271)</f>
        <v>-0.19437015796656859</v>
      </c>
      <c r="Z271">
        <f>INDEX(I$3:I$7,V271)</f>
        <v>4.4737247032445193E-2</v>
      </c>
      <c r="AA271">
        <f>INDEX(H$3:H$7,W271)</f>
        <v>-4.6118085159332911E-4</v>
      </c>
      <c r="AB271">
        <f>INDEX(I$3:I$7,W271)</f>
        <v>-0.39274857622151527</v>
      </c>
      <c r="AC271">
        <f t="shared" si="135"/>
        <v>-6.2836129793984064E-2</v>
      </c>
      <c r="AD271">
        <f t="shared" si="136"/>
        <v>-0.25202195131489491</v>
      </c>
      <c r="AE271">
        <f t="shared" si="137"/>
        <v>0.32167128036267501</v>
      </c>
      <c r="AF271">
        <f t="shared" si="138"/>
        <v>0.67832871963732499</v>
      </c>
      <c r="AG271">
        <f t="shared" si="139"/>
        <v>0</v>
      </c>
      <c r="AH271">
        <f t="shared" si="140"/>
        <v>6.2374948942390734E-2</v>
      </c>
      <c r="AI271">
        <f t="shared" si="141"/>
        <v>0.19390897711497526</v>
      </c>
      <c r="AJ271">
        <f t="shared" si="142"/>
        <v>0.32167128036267501</v>
      </c>
    </row>
    <row r="272" spans="3:36" x14ac:dyDescent="0.45">
      <c r="C272">
        <v>257</v>
      </c>
      <c r="D272">
        <v>1</v>
      </c>
      <c r="E272">
        <v>0.5</v>
      </c>
      <c r="L272" s="16">
        <f t="shared" si="127"/>
        <v>257</v>
      </c>
      <c r="M272">
        <f t="shared" si="128"/>
        <v>1</v>
      </c>
      <c r="N272" s="16">
        <f t="shared" si="129"/>
        <v>0.5</v>
      </c>
      <c r="O272" s="16">
        <f t="shared" si="130"/>
        <v>257</v>
      </c>
      <c r="P272">
        <f t="shared" si="131"/>
        <v>1</v>
      </c>
      <c r="Q272" s="16">
        <f t="shared" si="132"/>
        <v>1</v>
      </c>
      <c r="T272" s="17">
        <f t="shared" si="133"/>
        <v>4.4854961776254267</v>
      </c>
      <c r="U272" s="16">
        <f t="shared" si="134"/>
        <v>4.3314758742841502</v>
      </c>
      <c r="V272">
        <f>MATCH(O272,N$3:N$7,1)</f>
        <v>4</v>
      </c>
      <c r="W272">
        <f t="shared" si="126"/>
        <v>5</v>
      </c>
      <c r="X272">
        <f>INDEX(J$3:J$7,V272)</f>
        <v>-2.2561401218395378</v>
      </c>
      <c r="Y272">
        <f>INDEX(H$3:H$7,V272)</f>
        <v>-0.19437015796656859</v>
      </c>
      <c r="Z272">
        <f>INDEX(I$3:I$7,V272)</f>
        <v>4.4737247032445193E-2</v>
      </c>
      <c r="AA272">
        <f>INDEX(H$3:H$7,W272)</f>
        <v>-4.6118085159332911E-4</v>
      </c>
      <c r="AB272">
        <f>INDEX(I$3:I$7,W272)</f>
        <v>-0.39274857622151527</v>
      </c>
      <c r="AC272">
        <f t="shared" si="135"/>
        <v>-5.9777173574770311E-2</v>
      </c>
      <c r="AD272">
        <f t="shared" si="136"/>
        <v>-0.25892338517201363</v>
      </c>
      <c r="AE272">
        <f t="shared" si="137"/>
        <v>0.30589606322355306</v>
      </c>
      <c r="AF272">
        <f t="shared" si="138"/>
        <v>0.69410393677644699</v>
      </c>
      <c r="AG272">
        <f t="shared" si="139"/>
        <v>0</v>
      </c>
      <c r="AH272">
        <f t="shared" si="140"/>
        <v>5.9315992723176982E-2</v>
      </c>
      <c r="AI272">
        <f t="shared" si="141"/>
        <v>0.19390897711497526</v>
      </c>
      <c r="AJ272">
        <f t="shared" si="142"/>
        <v>0.30589606322355306</v>
      </c>
    </row>
    <row r="273" spans="3:36" x14ac:dyDescent="0.45">
      <c r="C273">
        <v>258</v>
      </c>
      <c r="D273">
        <v>1</v>
      </c>
      <c r="E273">
        <v>0.5</v>
      </c>
      <c r="L273" s="16">
        <f t="shared" si="127"/>
        <v>258</v>
      </c>
      <c r="M273">
        <f t="shared" si="128"/>
        <v>1</v>
      </c>
      <c r="N273" s="16">
        <f t="shared" si="129"/>
        <v>0.5</v>
      </c>
      <c r="O273" s="16">
        <f t="shared" si="130"/>
        <v>258</v>
      </c>
      <c r="P273">
        <f t="shared" si="131"/>
        <v>1</v>
      </c>
      <c r="Q273" s="16">
        <f t="shared" si="132"/>
        <v>1</v>
      </c>
      <c r="T273" s="17">
        <f t="shared" si="133"/>
        <v>4.5029494701453698</v>
      </c>
      <c r="U273" s="16">
        <f t="shared" si="134"/>
        <v>4.7046301094784431</v>
      </c>
      <c r="V273">
        <f>MATCH(O273,N$3:N$7,1)</f>
        <v>4</v>
      </c>
      <c r="W273">
        <f t="shared" si="126"/>
        <v>5</v>
      </c>
      <c r="X273">
        <f>INDEX(J$3:J$7,V273)</f>
        <v>-2.2561401218395378</v>
      </c>
      <c r="Y273">
        <f>INDEX(H$3:H$7,V273)</f>
        <v>-0.19437015796656859</v>
      </c>
      <c r="Z273">
        <f>INDEX(I$3:I$7,V273)</f>
        <v>4.4737247032445193E-2</v>
      </c>
      <c r="AA273">
        <f>INDEX(H$3:H$7,W273)</f>
        <v>-4.6118085159332911E-4</v>
      </c>
      <c r="AB273">
        <f>INDEX(I$3:I$7,W273)</f>
        <v>-0.39274857622151527</v>
      </c>
      <c r="AC273">
        <f t="shared" si="135"/>
        <v>-5.6572627993447998E-2</v>
      </c>
      <c r="AD273">
        <f t="shared" si="136"/>
        <v>-0.2661532890302985</v>
      </c>
      <c r="AE273">
        <f t="shared" si="137"/>
        <v>0.28937003318100263</v>
      </c>
      <c r="AF273">
        <f t="shared" si="138"/>
        <v>0.71062996681899737</v>
      </c>
      <c r="AG273">
        <f t="shared" si="139"/>
        <v>0</v>
      </c>
      <c r="AH273">
        <f t="shared" si="140"/>
        <v>5.6111447141854669E-2</v>
      </c>
      <c r="AI273">
        <f t="shared" si="141"/>
        <v>0.19390897711497526</v>
      </c>
      <c r="AJ273">
        <f t="shared" si="142"/>
        <v>0.28937003318100263</v>
      </c>
    </row>
    <row r="274" spans="3:36" x14ac:dyDescent="0.45">
      <c r="C274">
        <v>259</v>
      </c>
      <c r="D274">
        <v>1</v>
      </c>
      <c r="E274">
        <v>0.5</v>
      </c>
      <c r="L274" s="16">
        <f t="shared" si="127"/>
        <v>259</v>
      </c>
      <c r="M274">
        <f t="shared" si="128"/>
        <v>1</v>
      </c>
      <c r="N274" s="16">
        <f t="shared" si="129"/>
        <v>0.5</v>
      </c>
      <c r="O274" s="16">
        <f t="shared" si="130"/>
        <v>259</v>
      </c>
      <c r="P274">
        <f t="shared" si="131"/>
        <v>1</v>
      </c>
      <c r="Q274" s="16">
        <f t="shared" si="132"/>
        <v>1</v>
      </c>
      <c r="T274" s="17">
        <f t="shared" si="133"/>
        <v>4.5204027626653138</v>
      </c>
      <c r="U274" s="16">
        <f t="shared" si="134"/>
        <v>5.144554015970292</v>
      </c>
      <c r="V274">
        <f>MATCH(O274,N$3:N$7,1)</f>
        <v>4</v>
      </c>
      <c r="W274">
        <f t="shared" si="126"/>
        <v>5</v>
      </c>
      <c r="X274">
        <f>INDEX(J$3:J$7,V274)</f>
        <v>-2.2561401218395378</v>
      </c>
      <c r="Y274">
        <f>INDEX(H$3:H$7,V274)</f>
        <v>-0.19437015796656859</v>
      </c>
      <c r="Z274">
        <f>INDEX(I$3:I$7,V274)</f>
        <v>4.4737247032445193E-2</v>
      </c>
      <c r="AA274">
        <f>INDEX(H$3:H$7,W274)</f>
        <v>-4.6118085159332911E-4</v>
      </c>
      <c r="AB274">
        <f>INDEX(I$3:I$7,W274)</f>
        <v>-0.39274857622151527</v>
      </c>
      <c r="AC274">
        <f t="shared" si="135"/>
        <v>-5.3209747290104532E-2</v>
      </c>
      <c r="AD274">
        <f t="shared" si="136"/>
        <v>-0.27374041911007163</v>
      </c>
      <c r="AE274">
        <f t="shared" si="137"/>
        <v>0.27202745960149527</v>
      </c>
      <c r="AF274">
        <f t="shared" si="138"/>
        <v>0.72797254039850479</v>
      </c>
      <c r="AG274">
        <f t="shared" si="139"/>
        <v>0</v>
      </c>
      <c r="AH274">
        <f t="shared" si="140"/>
        <v>5.2748566438511203E-2</v>
      </c>
      <c r="AI274">
        <f t="shared" si="141"/>
        <v>0.19390897711497526</v>
      </c>
      <c r="AJ274">
        <f t="shared" si="142"/>
        <v>0.27202745960149527</v>
      </c>
    </row>
    <row r="275" spans="3:36" x14ac:dyDescent="0.45">
      <c r="C275">
        <v>260</v>
      </c>
      <c r="D275">
        <v>1</v>
      </c>
      <c r="E275">
        <v>0.5</v>
      </c>
      <c r="L275" s="16">
        <f t="shared" si="127"/>
        <v>260</v>
      </c>
      <c r="M275">
        <f t="shared" si="128"/>
        <v>1</v>
      </c>
      <c r="N275" s="16">
        <f t="shared" si="129"/>
        <v>0.5</v>
      </c>
      <c r="O275" s="16">
        <f t="shared" si="130"/>
        <v>260</v>
      </c>
      <c r="P275">
        <f t="shared" si="131"/>
        <v>1</v>
      </c>
      <c r="Q275" s="16">
        <f t="shared" si="132"/>
        <v>1</v>
      </c>
      <c r="T275" s="17">
        <f t="shared" si="133"/>
        <v>4.5378560551852569</v>
      </c>
      <c r="U275" s="16">
        <f t="shared" si="134"/>
        <v>5.6712818196177102</v>
      </c>
      <c r="V275">
        <f>MATCH(O275,N$3:N$7,1)</f>
        <v>4</v>
      </c>
      <c r="W275">
        <f t="shared" si="126"/>
        <v>5</v>
      </c>
      <c r="X275">
        <f>INDEX(J$3:J$7,V275)</f>
        <v>-2.2561401218395378</v>
      </c>
      <c r="Y275">
        <f>INDEX(H$3:H$7,V275)</f>
        <v>-0.19437015796656859</v>
      </c>
      <c r="Z275">
        <f>INDEX(I$3:I$7,V275)</f>
        <v>4.4737247032445193E-2</v>
      </c>
      <c r="AA275">
        <f>INDEX(H$3:H$7,W275)</f>
        <v>-4.6118085159332911E-4</v>
      </c>
      <c r="AB275">
        <f>INDEX(I$3:I$7,W275)</f>
        <v>-0.39274857622151527</v>
      </c>
      <c r="AC275">
        <f t="shared" si="135"/>
        <v>-4.9674291056069526E-2</v>
      </c>
      <c r="AD275">
        <f t="shared" si="136"/>
        <v>-0.28171690376868574</v>
      </c>
      <c r="AE275">
        <f t="shared" si="137"/>
        <v>0.25379490385994902</v>
      </c>
      <c r="AF275">
        <f t="shared" si="138"/>
        <v>0.74620509614005104</v>
      </c>
      <c r="AG275">
        <f t="shared" si="139"/>
        <v>0</v>
      </c>
      <c r="AH275">
        <f t="shared" si="140"/>
        <v>4.9213110204476197E-2</v>
      </c>
      <c r="AI275">
        <f t="shared" si="141"/>
        <v>0.19390897711497526</v>
      </c>
      <c r="AJ275">
        <f t="shared" si="142"/>
        <v>0.25379490385994902</v>
      </c>
    </row>
    <row r="276" spans="3:36" x14ac:dyDescent="0.45">
      <c r="C276">
        <v>261</v>
      </c>
      <c r="D276">
        <v>1</v>
      </c>
      <c r="E276">
        <v>0.5</v>
      </c>
      <c r="L276" s="16">
        <f t="shared" si="127"/>
        <v>261</v>
      </c>
      <c r="M276">
        <f t="shared" si="128"/>
        <v>1</v>
      </c>
      <c r="N276" s="16">
        <f t="shared" si="129"/>
        <v>0.5</v>
      </c>
      <c r="O276" s="16">
        <f t="shared" si="130"/>
        <v>261</v>
      </c>
      <c r="P276">
        <f t="shared" si="131"/>
        <v>1</v>
      </c>
      <c r="Q276" s="16">
        <f t="shared" si="132"/>
        <v>1</v>
      </c>
      <c r="T276" s="17">
        <f t="shared" si="133"/>
        <v>4.5553093477052</v>
      </c>
      <c r="U276" s="16">
        <f t="shared" si="134"/>
        <v>6.3137515146750358</v>
      </c>
      <c r="V276">
        <f>MATCH(O276,N$3:N$7,1)</f>
        <v>4</v>
      </c>
      <c r="W276">
        <f t="shared" si="126"/>
        <v>5</v>
      </c>
      <c r="X276">
        <f>INDEX(J$3:J$7,V276)</f>
        <v>-2.2561401218395378</v>
      </c>
      <c r="Y276">
        <f>INDEX(H$3:H$7,V276)</f>
        <v>-0.19437015796656859</v>
      </c>
      <c r="Z276">
        <f>INDEX(I$3:I$7,V276)</f>
        <v>4.4737247032445193E-2</v>
      </c>
      <c r="AA276">
        <f>INDEX(H$3:H$7,W276)</f>
        <v>-4.6118085159332911E-4</v>
      </c>
      <c r="AB276">
        <f>INDEX(I$3:I$7,W276)</f>
        <v>-0.39274857622151527</v>
      </c>
      <c r="AC276">
        <f t="shared" si="135"/>
        <v>-4.5950296870308563E-2</v>
      </c>
      <c r="AD276">
        <f t="shared" si="136"/>
        <v>-0.29011875646467827</v>
      </c>
      <c r="AE276">
        <f t="shared" si="137"/>
        <v>0.234590046812238</v>
      </c>
      <c r="AF276">
        <f t="shared" si="138"/>
        <v>0.76540995318776206</v>
      </c>
      <c r="AG276">
        <f t="shared" si="139"/>
        <v>0</v>
      </c>
      <c r="AH276">
        <f t="shared" si="140"/>
        <v>4.5489116018715234E-2</v>
      </c>
      <c r="AI276">
        <f t="shared" si="141"/>
        <v>0.19390897711497526</v>
      </c>
      <c r="AJ276">
        <f t="shared" si="142"/>
        <v>0.234590046812238</v>
      </c>
    </row>
    <row r="277" spans="3:36" x14ac:dyDescent="0.45">
      <c r="C277">
        <v>262</v>
      </c>
      <c r="D277">
        <v>1</v>
      </c>
      <c r="E277">
        <v>0.5</v>
      </c>
      <c r="L277" s="16">
        <f t="shared" si="127"/>
        <v>262</v>
      </c>
      <c r="M277">
        <f t="shared" si="128"/>
        <v>1</v>
      </c>
      <c r="N277" s="16">
        <f t="shared" si="129"/>
        <v>0.5</v>
      </c>
      <c r="O277" s="16">
        <f t="shared" si="130"/>
        <v>262</v>
      </c>
      <c r="P277">
        <f t="shared" si="131"/>
        <v>1</v>
      </c>
      <c r="Q277" s="16">
        <f t="shared" si="132"/>
        <v>1</v>
      </c>
      <c r="T277" s="17">
        <f t="shared" si="133"/>
        <v>4.5727626402251431</v>
      </c>
      <c r="U277" s="16">
        <f t="shared" si="134"/>
        <v>7.1153697223842354</v>
      </c>
      <c r="V277">
        <f>MATCH(O277,N$3:N$7,1)</f>
        <v>4</v>
      </c>
      <c r="W277">
        <f t="shared" si="126"/>
        <v>5</v>
      </c>
      <c r="X277">
        <f>INDEX(J$3:J$7,V277)</f>
        <v>-2.2561401218395378</v>
      </c>
      <c r="Y277">
        <f>INDEX(H$3:H$7,V277)</f>
        <v>-0.19437015796656859</v>
      </c>
      <c r="Z277">
        <f>INDEX(I$3:I$7,V277)</f>
        <v>4.4737247032445193E-2</v>
      </c>
      <c r="AA277">
        <f>INDEX(H$3:H$7,W277)</f>
        <v>-4.6118085159332911E-4</v>
      </c>
      <c r="AB277">
        <f>INDEX(I$3:I$7,W277)</f>
        <v>-0.39274857622151527</v>
      </c>
      <c r="AC277">
        <f t="shared" si="135"/>
        <v>-4.2019810189596614E-2</v>
      </c>
      <c r="AD277">
        <f t="shared" si="136"/>
        <v>-0.29898648516338833</v>
      </c>
      <c r="AE277">
        <f t="shared" si="137"/>
        <v>0.21432029582293011</v>
      </c>
      <c r="AF277">
        <f t="shared" si="138"/>
        <v>0.78567970417706989</v>
      </c>
      <c r="AG277">
        <f t="shared" si="139"/>
        <v>0</v>
      </c>
      <c r="AH277">
        <f t="shared" si="140"/>
        <v>4.1558629338003285E-2</v>
      </c>
      <c r="AI277">
        <f t="shared" si="141"/>
        <v>0.19390897711497526</v>
      </c>
      <c r="AJ277">
        <f t="shared" si="142"/>
        <v>0.21432029582293011</v>
      </c>
    </row>
    <row r="278" spans="3:36" x14ac:dyDescent="0.45">
      <c r="C278">
        <v>263</v>
      </c>
      <c r="D278">
        <v>1</v>
      </c>
      <c r="E278">
        <v>0.5</v>
      </c>
      <c r="L278" s="16">
        <f t="shared" si="127"/>
        <v>263</v>
      </c>
      <c r="M278">
        <f t="shared" si="128"/>
        <v>1</v>
      </c>
      <c r="N278" s="16">
        <f t="shared" si="129"/>
        <v>0.5</v>
      </c>
      <c r="O278" s="16">
        <f t="shared" si="130"/>
        <v>263</v>
      </c>
      <c r="P278">
        <f t="shared" si="131"/>
        <v>1</v>
      </c>
      <c r="Q278" s="16">
        <f t="shared" si="132"/>
        <v>1</v>
      </c>
      <c r="T278" s="17">
        <f t="shared" si="133"/>
        <v>4.5902159327450871</v>
      </c>
      <c r="U278" s="16">
        <f t="shared" si="134"/>
        <v>8.1443464279746145</v>
      </c>
      <c r="V278">
        <f>MATCH(O278,N$3:N$7,1)</f>
        <v>4</v>
      </c>
      <c r="W278">
        <f t="shared" ref="W278:W312" si="143">MAX(MOD(V278+1,6),1)</f>
        <v>5</v>
      </c>
      <c r="X278">
        <f>INDEX(J$3:J$7,V278)</f>
        <v>-2.2561401218395378</v>
      </c>
      <c r="Y278">
        <f>INDEX(H$3:H$7,V278)</f>
        <v>-0.19437015796656859</v>
      </c>
      <c r="Z278">
        <f>INDEX(I$3:I$7,V278)</f>
        <v>4.4737247032445193E-2</v>
      </c>
      <c r="AA278">
        <f>INDEX(H$3:H$7,W278)</f>
        <v>-4.6118085159332911E-4</v>
      </c>
      <c r="AB278">
        <f>INDEX(I$3:I$7,W278)</f>
        <v>-0.39274857622151527</v>
      </c>
      <c r="AC278">
        <f t="shared" si="135"/>
        <v>-3.7862561809789155E-2</v>
      </c>
      <c r="AD278">
        <f t="shared" si="136"/>
        <v>-0.3083658200295244</v>
      </c>
      <c r="AE278">
        <f t="shared" si="137"/>
        <v>0.19288112141409147</v>
      </c>
      <c r="AF278">
        <f t="shared" si="138"/>
        <v>0.80711887858590858</v>
      </c>
      <c r="AG278">
        <f t="shared" si="139"/>
        <v>0</v>
      </c>
      <c r="AH278">
        <f t="shared" si="140"/>
        <v>3.7401380958195826E-2</v>
      </c>
      <c r="AI278">
        <f t="shared" si="141"/>
        <v>0.19390897711497526</v>
      </c>
      <c r="AJ278">
        <f t="shared" si="142"/>
        <v>0.19288112141409147</v>
      </c>
    </row>
    <row r="279" spans="3:36" x14ac:dyDescent="0.45">
      <c r="C279">
        <v>264</v>
      </c>
      <c r="D279">
        <v>1</v>
      </c>
      <c r="E279">
        <v>0.5</v>
      </c>
      <c r="L279" s="16">
        <f t="shared" si="127"/>
        <v>264</v>
      </c>
      <c r="M279">
        <f t="shared" si="128"/>
        <v>1</v>
      </c>
      <c r="N279" s="16">
        <f t="shared" si="129"/>
        <v>0.5</v>
      </c>
      <c r="O279" s="16">
        <f t="shared" si="130"/>
        <v>264</v>
      </c>
      <c r="P279">
        <f t="shared" si="131"/>
        <v>1</v>
      </c>
      <c r="Q279" s="16">
        <f t="shared" si="132"/>
        <v>1</v>
      </c>
      <c r="T279" s="17">
        <f t="shared" si="133"/>
        <v>4.6076692252650302</v>
      </c>
      <c r="U279" s="16">
        <f t="shared" si="134"/>
        <v>9.514364454222596</v>
      </c>
      <c r="V279">
        <f>MATCH(O279,N$3:N$7,1)</f>
        <v>4</v>
      </c>
      <c r="W279">
        <f t="shared" si="143"/>
        <v>5</v>
      </c>
      <c r="X279">
        <f>INDEX(J$3:J$7,V279)</f>
        <v>-2.2561401218395378</v>
      </c>
      <c r="Y279">
        <f>INDEX(H$3:H$7,V279)</f>
        <v>-0.19437015796656859</v>
      </c>
      <c r="Z279">
        <f>INDEX(I$3:I$7,V279)</f>
        <v>4.4737247032445193E-2</v>
      </c>
      <c r="AA279">
        <f>INDEX(H$3:H$7,W279)</f>
        <v>-4.6118085159332911E-4</v>
      </c>
      <c r="AB279">
        <f>INDEX(I$3:I$7,W279)</f>
        <v>-0.39274857622151527</v>
      </c>
      <c r="AC279">
        <f t="shared" si="135"/>
        <v>-3.3455580625241364E-2</v>
      </c>
      <c r="AD279">
        <f t="shared" si="136"/>
        <v>-0.3183085870961746</v>
      </c>
      <c r="AE279">
        <f t="shared" si="137"/>
        <v>0.17015406024283511</v>
      </c>
      <c r="AF279">
        <f t="shared" si="138"/>
        <v>0.82984593975716481</v>
      </c>
      <c r="AG279">
        <f t="shared" si="139"/>
        <v>0</v>
      </c>
      <c r="AH279">
        <f t="shared" si="140"/>
        <v>3.2994399773648035E-2</v>
      </c>
      <c r="AI279">
        <f t="shared" si="141"/>
        <v>0.19390897711497526</v>
      </c>
      <c r="AJ279">
        <f t="shared" si="142"/>
        <v>0.17015406024283511</v>
      </c>
    </row>
    <row r="280" spans="3:36" x14ac:dyDescent="0.45">
      <c r="C280">
        <v>265</v>
      </c>
      <c r="D280">
        <v>1</v>
      </c>
      <c r="E280">
        <v>0.5</v>
      </c>
      <c r="L280" s="16">
        <f t="shared" si="127"/>
        <v>265</v>
      </c>
      <c r="M280">
        <f t="shared" si="128"/>
        <v>1</v>
      </c>
      <c r="N280" s="16">
        <f t="shared" si="129"/>
        <v>0.5</v>
      </c>
      <c r="O280" s="16">
        <f t="shared" si="130"/>
        <v>265</v>
      </c>
      <c r="P280">
        <f t="shared" si="131"/>
        <v>1</v>
      </c>
      <c r="Q280" s="16">
        <f t="shared" si="132"/>
        <v>1</v>
      </c>
      <c r="T280" s="17">
        <f t="shared" si="133"/>
        <v>4.6251225177849733</v>
      </c>
      <c r="U280" s="16">
        <f t="shared" si="134"/>
        <v>11.430052302761332</v>
      </c>
      <c r="V280">
        <f>MATCH(O280,N$3:N$7,1)</f>
        <v>4</v>
      </c>
      <c r="W280">
        <f t="shared" si="143"/>
        <v>5</v>
      </c>
      <c r="X280">
        <f>INDEX(J$3:J$7,V280)</f>
        <v>-2.2561401218395378</v>
      </c>
      <c r="Y280">
        <f>INDEX(H$3:H$7,V280)</f>
        <v>-0.19437015796656859</v>
      </c>
      <c r="Z280">
        <f>INDEX(I$3:I$7,V280)</f>
        <v>4.4737247032445193E-2</v>
      </c>
      <c r="AA280">
        <f>INDEX(H$3:H$7,W280)</f>
        <v>-4.6118085159332911E-4</v>
      </c>
      <c r="AB280">
        <f>INDEX(I$3:I$7,W280)</f>
        <v>-0.39274857622151527</v>
      </c>
      <c r="AC280">
        <f t="shared" si="135"/>
        <v>-2.8772726016652008E-2</v>
      </c>
      <c r="AD280">
        <f t="shared" si="136"/>
        <v>-0.32887376326335421</v>
      </c>
      <c r="AE280">
        <f t="shared" si="137"/>
        <v>0.14600430359792882</v>
      </c>
      <c r="AF280">
        <f t="shared" si="138"/>
        <v>0.85399569640207118</v>
      </c>
      <c r="AG280">
        <f t="shared" si="139"/>
        <v>0</v>
      </c>
      <c r="AH280">
        <f t="shared" si="140"/>
        <v>2.8311545165058679E-2</v>
      </c>
      <c r="AI280">
        <f t="shared" si="141"/>
        <v>0.19390897711497526</v>
      </c>
      <c r="AJ280">
        <f t="shared" si="142"/>
        <v>0.14600430359792882</v>
      </c>
    </row>
    <row r="281" spans="3:36" x14ac:dyDescent="0.45">
      <c r="C281">
        <v>266</v>
      </c>
      <c r="D281">
        <v>1</v>
      </c>
      <c r="E281">
        <v>0.5</v>
      </c>
      <c r="L281" s="16">
        <f t="shared" si="127"/>
        <v>266</v>
      </c>
      <c r="M281">
        <f t="shared" si="128"/>
        <v>1</v>
      </c>
      <c r="N281" s="16">
        <f t="shared" si="129"/>
        <v>0.5</v>
      </c>
      <c r="O281" s="16">
        <f t="shared" si="130"/>
        <v>266</v>
      </c>
      <c r="P281">
        <f t="shared" si="131"/>
        <v>1</v>
      </c>
      <c r="Q281" s="16">
        <f t="shared" si="132"/>
        <v>1</v>
      </c>
      <c r="T281" s="17">
        <f t="shared" si="133"/>
        <v>4.6425758103049164</v>
      </c>
      <c r="U281" s="16">
        <f t="shared" si="134"/>
        <v>14.300666256711871</v>
      </c>
      <c r="V281">
        <f>MATCH(O281,N$3:N$7,1)</f>
        <v>4</v>
      </c>
      <c r="W281">
        <f t="shared" si="143"/>
        <v>5</v>
      </c>
      <c r="X281">
        <f>INDEX(J$3:J$7,V281)</f>
        <v>-2.2561401218395378</v>
      </c>
      <c r="Y281">
        <f>INDEX(H$3:H$7,V281)</f>
        <v>-0.19437015796656859</v>
      </c>
      <c r="Z281">
        <f>INDEX(I$3:I$7,V281)</f>
        <v>4.4737247032445193E-2</v>
      </c>
      <c r="AA281">
        <f>INDEX(H$3:H$7,W281)</f>
        <v>-4.6118085159332911E-4</v>
      </c>
      <c r="AB281">
        <f>INDEX(I$3:I$7,W281)</f>
        <v>-0.39274857622151527</v>
      </c>
      <c r="AC281">
        <f t="shared" si="135"/>
        <v>-2.3784119705256384E-2</v>
      </c>
      <c r="AD281">
        <f t="shared" si="136"/>
        <v>-0.34012875811455584</v>
      </c>
      <c r="AE281">
        <f t="shared" si="137"/>
        <v>0.12027776743845174</v>
      </c>
      <c r="AF281">
        <f t="shared" si="138"/>
        <v>0.87972223256154836</v>
      </c>
      <c r="AG281">
        <f t="shared" si="139"/>
        <v>0</v>
      </c>
      <c r="AH281">
        <f t="shared" si="140"/>
        <v>2.3322938853663055E-2</v>
      </c>
      <c r="AI281">
        <f t="shared" si="141"/>
        <v>0.19390897711497526</v>
      </c>
      <c r="AJ281">
        <f t="shared" si="142"/>
        <v>0.12027776743845174</v>
      </c>
    </row>
    <row r="282" spans="3:36" x14ac:dyDescent="0.45">
      <c r="C282">
        <v>267</v>
      </c>
      <c r="D282">
        <v>1</v>
      </c>
      <c r="E282">
        <v>0.5</v>
      </c>
      <c r="L282" s="16">
        <f t="shared" si="127"/>
        <v>267</v>
      </c>
      <c r="M282">
        <f t="shared" si="128"/>
        <v>1</v>
      </c>
      <c r="N282" s="16">
        <f t="shared" si="129"/>
        <v>0.5</v>
      </c>
      <c r="O282" s="16">
        <f t="shared" si="130"/>
        <v>267</v>
      </c>
      <c r="P282">
        <f t="shared" si="131"/>
        <v>1</v>
      </c>
      <c r="Q282" s="16">
        <f t="shared" si="132"/>
        <v>1</v>
      </c>
      <c r="T282" s="17">
        <f t="shared" si="133"/>
        <v>4.6600291028248595</v>
      </c>
      <c r="U282" s="16">
        <f t="shared" si="134"/>
        <v>19.081136687728037</v>
      </c>
      <c r="V282">
        <f>MATCH(O282,N$3:N$7,1)</f>
        <v>4</v>
      </c>
      <c r="W282">
        <f t="shared" si="143"/>
        <v>5</v>
      </c>
      <c r="X282">
        <f>INDEX(J$3:J$7,V282)</f>
        <v>-2.2561401218395378</v>
      </c>
      <c r="Y282">
        <f>INDEX(H$3:H$7,V282)</f>
        <v>-0.19437015796656859</v>
      </c>
      <c r="Z282">
        <f>INDEX(I$3:I$7,V282)</f>
        <v>4.4737247032445193E-2</v>
      </c>
      <c r="AA282">
        <f>INDEX(H$3:H$7,W282)</f>
        <v>-4.6118085159332911E-4</v>
      </c>
      <c r="AB282">
        <f>INDEX(I$3:I$7,W282)</f>
        <v>-0.39274857622151527</v>
      </c>
      <c r="AC282">
        <f t="shared" si="135"/>
        <v>-1.8455450916194008E-2</v>
      </c>
      <c r="AD282">
        <f t="shared" si="136"/>
        <v>-0.35215098156555352</v>
      </c>
      <c r="AE282">
        <f t="shared" si="137"/>
        <v>9.2797509080413856E-2</v>
      </c>
      <c r="AF282">
        <f t="shared" si="138"/>
        <v>0.90720249091958627</v>
      </c>
      <c r="AG282">
        <f t="shared" si="139"/>
        <v>0</v>
      </c>
      <c r="AH282">
        <f t="shared" si="140"/>
        <v>1.7994270064600679E-2</v>
      </c>
      <c r="AI282">
        <f t="shared" si="141"/>
        <v>0.19390897711497526</v>
      </c>
      <c r="AJ282">
        <f t="shared" si="142"/>
        <v>9.2797509080413856E-2</v>
      </c>
    </row>
    <row r="283" spans="3:36" x14ac:dyDescent="0.45">
      <c r="C283">
        <v>268</v>
      </c>
      <c r="D283">
        <v>1</v>
      </c>
      <c r="E283">
        <v>0.5</v>
      </c>
      <c r="L283" s="16">
        <f t="shared" si="127"/>
        <v>268</v>
      </c>
      <c r="M283">
        <f t="shared" si="128"/>
        <v>1</v>
      </c>
      <c r="N283" s="16">
        <f t="shared" si="129"/>
        <v>0.5</v>
      </c>
      <c r="O283" s="16">
        <f t="shared" si="130"/>
        <v>268</v>
      </c>
      <c r="P283">
        <f t="shared" si="131"/>
        <v>1</v>
      </c>
      <c r="Q283" s="16">
        <f t="shared" si="132"/>
        <v>1</v>
      </c>
      <c r="T283" s="17">
        <f t="shared" si="133"/>
        <v>4.6774823953448035</v>
      </c>
      <c r="U283" s="16">
        <f t="shared" si="134"/>
        <v>28.63625328291505</v>
      </c>
      <c r="V283">
        <f>MATCH(O283,N$3:N$7,1)</f>
        <v>4</v>
      </c>
      <c r="W283">
        <f t="shared" si="143"/>
        <v>5</v>
      </c>
      <c r="X283">
        <f>INDEX(J$3:J$7,V283)</f>
        <v>-2.2561401218395378</v>
      </c>
      <c r="Y283">
        <f>INDEX(H$3:H$7,V283)</f>
        <v>-0.19437015796656859</v>
      </c>
      <c r="Z283">
        <f>INDEX(I$3:I$7,V283)</f>
        <v>4.4737247032445193E-2</v>
      </c>
      <c r="AA283">
        <f>INDEX(H$3:H$7,W283)</f>
        <v>-4.6118085159332911E-4</v>
      </c>
      <c r="AB283">
        <f>INDEX(I$3:I$7,W283)</f>
        <v>-0.39274857622151527</v>
      </c>
      <c r="AC283">
        <f t="shared" si="135"/>
        <v>-1.2747120615899311E-2</v>
      </c>
      <c r="AD283">
        <f t="shared" si="136"/>
        <v>-0.36502977458476077</v>
      </c>
      <c r="AE283">
        <f t="shared" si="137"/>
        <v>6.3359313978646942E-2</v>
      </c>
      <c r="AF283">
        <f t="shared" si="138"/>
        <v>0.93664068602135309</v>
      </c>
      <c r="AG283">
        <f t="shared" si="139"/>
        <v>0</v>
      </c>
      <c r="AH283">
        <f t="shared" si="140"/>
        <v>1.2285939764305982E-2</v>
      </c>
      <c r="AI283">
        <f t="shared" si="141"/>
        <v>0.19390897711497526</v>
      </c>
      <c r="AJ283">
        <f t="shared" si="142"/>
        <v>6.3359313978646942E-2</v>
      </c>
    </row>
    <row r="284" spans="3:36" x14ac:dyDescent="0.45">
      <c r="C284">
        <v>269</v>
      </c>
      <c r="D284">
        <v>1</v>
      </c>
      <c r="E284">
        <v>0.5</v>
      </c>
      <c r="L284" s="16">
        <f t="shared" si="127"/>
        <v>269</v>
      </c>
      <c r="M284">
        <f t="shared" si="128"/>
        <v>1</v>
      </c>
      <c r="N284" s="16">
        <f t="shared" si="129"/>
        <v>0.5</v>
      </c>
      <c r="O284" s="16">
        <f t="shared" si="130"/>
        <v>269</v>
      </c>
      <c r="P284">
        <f t="shared" si="131"/>
        <v>1</v>
      </c>
      <c r="Q284" s="16">
        <f t="shared" si="132"/>
        <v>1</v>
      </c>
      <c r="T284" s="17">
        <f t="shared" si="133"/>
        <v>4.6949356878647466</v>
      </c>
      <c r="U284" s="16">
        <f t="shared" si="134"/>
        <v>57.289961630759471</v>
      </c>
      <c r="V284">
        <f>MATCH(O284,N$3:N$7,1)</f>
        <v>4</v>
      </c>
      <c r="W284">
        <f t="shared" si="143"/>
        <v>5</v>
      </c>
      <c r="X284">
        <f>INDEX(J$3:J$7,V284)</f>
        <v>-2.2561401218395378</v>
      </c>
      <c r="Y284">
        <f>INDEX(H$3:H$7,V284)</f>
        <v>-0.19437015796656859</v>
      </c>
      <c r="Z284">
        <f>INDEX(I$3:I$7,V284)</f>
        <v>4.4737247032445193E-2</v>
      </c>
      <c r="AA284">
        <f>INDEX(H$3:H$7,W284)</f>
        <v>-4.6118085159332911E-4</v>
      </c>
      <c r="AB284">
        <f>INDEX(I$3:I$7,W284)</f>
        <v>-0.39274857622151527</v>
      </c>
      <c r="AC284">
        <f t="shared" si="135"/>
        <v>-6.6131795911733449E-3</v>
      </c>
      <c r="AD284">
        <f t="shared" si="136"/>
        <v>-0.37886880503564252</v>
      </c>
      <c r="AE284">
        <f t="shared" si="137"/>
        <v>3.1726219338119067E-2</v>
      </c>
      <c r="AF284">
        <f t="shared" si="138"/>
        <v>0.96827378066188086</v>
      </c>
      <c r="AG284">
        <f t="shared" si="139"/>
        <v>0</v>
      </c>
      <c r="AH284">
        <f t="shared" si="140"/>
        <v>6.1519987395800158E-3</v>
      </c>
      <c r="AI284">
        <f t="shared" si="141"/>
        <v>0.19390897711497526</v>
      </c>
      <c r="AJ284">
        <f t="shared" si="142"/>
        <v>3.1726219338119067E-2</v>
      </c>
    </row>
    <row r="285" spans="3:36" x14ac:dyDescent="0.45">
      <c r="C285">
        <v>270</v>
      </c>
      <c r="D285">
        <v>1</v>
      </c>
      <c r="E285">
        <v>0.5</v>
      </c>
      <c r="L285" s="16">
        <f t="shared" si="127"/>
        <v>270</v>
      </c>
      <c r="M285">
        <f t="shared" si="128"/>
        <v>1</v>
      </c>
      <c r="N285" s="16">
        <f t="shared" si="129"/>
        <v>0.5</v>
      </c>
      <c r="O285" s="16">
        <f t="shared" si="130"/>
        <v>270</v>
      </c>
      <c r="P285">
        <f t="shared" si="131"/>
        <v>1</v>
      </c>
      <c r="Q285" s="16">
        <f t="shared" si="132"/>
        <v>1</v>
      </c>
      <c r="T285" s="17">
        <f t="shared" si="133"/>
        <v>4.7123889803846897</v>
      </c>
      <c r="U285" s="16">
        <f t="shared" si="134"/>
        <v>5441517425873024</v>
      </c>
      <c r="V285">
        <f>MATCH(O285,N$3:N$7,1)</f>
        <v>5</v>
      </c>
      <c r="W285">
        <f t="shared" si="143"/>
        <v>1</v>
      </c>
      <c r="X285">
        <f>INDEX(J$3:J$7,V285)</f>
        <v>1.3265534750587487</v>
      </c>
      <c r="Y285">
        <f>INDEX(H$3:H$7,V285)</f>
        <v>-4.6118085159332911E-4</v>
      </c>
      <c r="Z285">
        <f>INDEX(I$3:I$7,V285)</f>
        <v>-0.39274857622151527</v>
      </c>
      <c r="AA285">
        <f>INDEX(H$3:H$7,W285)</f>
        <v>0.33462329612736075</v>
      </c>
      <c r="AB285">
        <f>INDEX(I$3:I$7,W285)</f>
        <v>5.1758901153159509E-2</v>
      </c>
      <c r="AC285">
        <f t="shared" si="135"/>
        <v>-7.2063868305501236E-17</v>
      </c>
      <c r="AD285">
        <f t="shared" si="136"/>
        <v>-0.39213679516020372</v>
      </c>
      <c r="AE285">
        <f t="shared" si="137"/>
        <v>0.99862368780627753</v>
      </c>
      <c r="AF285">
        <f t="shared" si="138"/>
        <v>1.3763121937224888E-3</v>
      </c>
      <c r="AG285">
        <f t="shared" si="139"/>
        <v>0</v>
      </c>
      <c r="AH285">
        <f t="shared" si="140"/>
        <v>0.3346232961273608</v>
      </c>
      <c r="AI285">
        <f t="shared" si="141"/>
        <v>0.33508447697895405</v>
      </c>
      <c r="AJ285">
        <f t="shared" si="142"/>
        <v>0.99862368780627753</v>
      </c>
    </row>
    <row r="286" spans="3:36" x14ac:dyDescent="0.45">
      <c r="C286">
        <v>271</v>
      </c>
      <c r="D286">
        <v>1</v>
      </c>
      <c r="E286">
        <v>0.5</v>
      </c>
      <c r="L286" s="16">
        <f t="shared" si="127"/>
        <v>271</v>
      </c>
      <c r="M286">
        <f t="shared" si="128"/>
        <v>1</v>
      </c>
      <c r="N286" s="16">
        <f t="shared" si="129"/>
        <v>0.5</v>
      </c>
      <c r="O286" s="16">
        <f t="shared" si="130"/>
        <v>271</v>
      </c>
      <c r="P286">
        <f t="shared" si="131"/>
        <v>1</v>
      </c>
      <c r="Q286" s="16">
        <f t="shared" si="132"/>
        <v>1</v>
      </c>
      <c r="T286" s="17">
        <f t="shared" si="133"/>
        <v>4.7298422729046328</v>
      </c>
      <c r="U286" s="16">
        <f t="shared" si="134"/>
        <v>-57.289961630760679</v>
      </c>
      <c r="V286">
        <f>MATCH(O286,N$3:N$7,1)</f>
        <v>5</v>
      </c>
      <c r="W286">
        <f t="shared" si="143"/>
        <v>1</v>
      </c>
      <c r="X286">
        <f>INDEX(J$3:J$7,V286)</f>
        <v>1.3265534750587487</v>
      </c>
      <c r="Y286">
        <f>INDEX(H$3:H$7,V286)</f>
        <v>-4.6118085159332911E-4</v>
      </c>
      <c r="Z286">
        <f>INDEX(I$3:I$7,V286)</f>
        <v>-0.39274857622151527</v>
      </c>
      <c r="AA286">
        <f>INDEX(H$3:H$7,W286)</f>
        <v>0.33462329612736075</v>
      </c>
      <c r="AB286">
        <f>INDEX(I$3:I$7,W286)</f>
        <v>5.1758901153159509E-2</v>
      </c>
      <c r="AC286">
        <f t="shared" si="135"/>
        <v>6.6898687929892366E-3</v>
      </c>
      <c r="AD286">
        <f t="shared" si="136"/>
        <v>-0.38326232646517661</v>
      </c>
      <c r="AE286">
        <f t="shared" si="137"/>
        <v>0.97865896472121072</v>
      </c>
      <c r="AF286">
        <f t="shared" si="138"/>
        <v>2.1341035278789437E-2</v>
      </c>
      <c r="AG286">
        <f t="shared" si="139"/>
        <v>0</v>
      </c>
      <c r="AH286">
        <f t="shared" si="140"/>
        <v>0.32793342733437153</v>
      </c>
      <c r="AI286">
        <f t="shared" si="141"/>
        <v>0.33508447697895405</v>
      </c>
      <c r="AJ286">
        <f t="shared" si="142"/>
        <v>0.97865896472121072</v>
      </c>
    </row>
    <row r="287" spans="3:36" x14ac:dyDescent="0.45">
      <c r="C287">
        <v>272</v>
      </c>
      <c r="D287">
        <v>1</v>
      </c>
      <c r="E287">
        <v>0.5</v>
      </c>
      <c r="L287" s="16">
        <f t="shared" si="127"/>
        <v>272</v>
      </c>
      <c r="M287">
        <f t="shared" si="128"/>
        <v>1</v>
      </c>
      <c r="N287" s="16">
        <f t="shared" si="129"/>
        <v>0.5</v>
      </c>
      <c r="O287" s="16">
        <f t="shared" si="130"/>
        <v>272</v>
      </c>
      <c r="P287">
        <f t="shared" si="131"/>
        <v>1</v>
      </c>
      <c r="Q287" s="16">
        <f t="shared" si="132"/>
        <v>1</v>
      </c>
      <c r="T287" s="17">
        <f t="shared" si="133"/>
        <v>4.7472955654245768</v>
      </c>
      <c r="U287" s="16">
        <f t="shared" si="134"/>
        <v>-28.636253282915352</v>
      </c>
      <c r="V287">
        <f>MATCH(O287,N$3:N$7,1)</f>
        <v>5</v>
      </c>
      <c r="W287">
        <f t="shared" si="143"/>
        <v>1</v>
      </c>
      <c r="X287">
        <f>INDEX(J$3:J$7,V287)</f>
        <v>1.3265534750587487</v>
      </c>
      <c r="Y287">
        <f>INDEX(H$3:H$7,V287)</f>
        <v>-4.6118085159332911E-4</v>
      </c>
      <c r="Z287">
        <f>INDEX(I$3:I$7,V287)</f>
        <v>-0.39274857622151527</v>
      </c>
      <c r="AA287">
        <f>INDEX(H$3:H$7,W287)</f>
        <v>0.33462329612736075</v>
      </c>
      <c r="AB287">
        <f>INDEX(I$3:I$7,W287)</f>
        <v>5.1758901153159509E-2</v>
      </c>
      <c r="AC287">
        <f t="shared" si="135"/>
        <v>1.3087451997661833E-2</v>
      </c>
      <c r="AD287">
        <f t="shared" si="136"/>
        <v>-0.37477559023304075</v>
      </c>
      <c r="AE287">
        <f t="shared" si="137"/>
        <v>0.9595665159681328</v>
      </c>
      <c r="AF287">
        <f t="shared" si="138"/>
        <v>4.0433484031867355E-2</v>
      </c>
      <c r="AG287">
        <f t="shared" si="139"/>
        <v>0</v>
      </c>
      <c r="AH287">
        <f t="shared" si="140"/>
        <v>0.32153584412969893</v>
      </c>
      <c r="AI287">
        <f t="shared" si="141"/>
        <v>0.33508447697895405</v>
      </c>
      <c r="AJ287">
        <f t="shared" si="142"/>
        <v>0.9595665159681328</v>
      </c>
    </row>
    <row r="288" spans="3:36" x14ac:dyDescent="0.45">
      <c r="C288">
        <v>273</v>
      </c>
      <c r="D288">
        <v>1</v>
      </c>
      <c r="E288">
        <v>0.5</v>
      </c>
      <c r="L288" s="16">
        <f t="shared" si="127"/>
        <v>273</v>
      </c>
      <c r="M288">
        <f t="shared" si="128"/>
        <v>1</v>
      </c>
      <c r="N288" s="16">
        <f t="shared" si="129"/>
        <v>0.5</v>
      </c>
      <c r="O288" s="16">
        <f t="shared" si="130"/>
        <v>273</v>
      </c>
      <c r="P288">
        <f t="shared" si="131"/>
        <v>1</v>
      </c>
      <c r="Q288" s="16">
        <f t="shared" si="132"/>
        <v>1</v>
      </c>
      <c r="T288" s="17">
        <f t="shared" si="133"/>
        <v>4.7647488579445199</v>
      </c>
      <c r="U288" s="16">
        <f t="shared" si="134"/>
        <v>-19.081136687728172</v>
      </c>
      <c r="V288">
        <f>MATCH(O288,N$3:N$7,1)</f>
        <v>5</v>
      </c>
      <c r="W288">
        <f t="shared" si="143"/>
        <v>1</v>
      </c>
      <c r="X288">
        <f>INDEX(J$3:J$7,V288)</f>
        <v>1.3265534750587487</v>
      </c>
      <c r="Y288">
        <f>INDEX(H$3:H$7,V288)</f>
        <v>-4.6118085159332911E-4</v>
      </c>
      <c r="Z288">
        <f>INDEX(I$3:I$7,V288)</f>
        <v>-0.39274857622151527</v>
      </c>
      <c r="AA288">
        <f>INDEX(H$3:H$7,W288)</f>
        <v>0.33462329612736075</v>
      </c>
      <c r="AB288">
        <f>INDEX(I$3:I$7,W288)</f>
        <v>5.1758901153159509E-2</v>
      </c>
      <c r="AC288">
        <f t="shared" si="135"/>
        <v>1.921514840887081E-2</v>
      </c>
      <c r="AD288">
        <f t="shared" si="136"/>
        <v>-0.36664687326464646</v>
      </c>
      <c r="AE288">
        <f t="shared" si="137"/>
        <v>0.94127949632921992</v>
      </c>
      <c r="AF288">
        <f t="shared" si="138"/>
        <v>5.8720503670780216E-2</v>
      </c>
      <c r="AG288">
        <f t="shared" si="139"/>
        <v>0</v>
      </c>
      <c r="AH288">
        <f t="shared" si="140"/>
        <v>0.31540814771848996</v>
      </c>
      <c r="AI288">
        <f t="shared" si="141"/>
        <v>0.33508447697895405</v>
      </c>
      <c r="AJ288">
        <f t="shared" si="142"/>
        <v>0.94127949632921992</v>
      </c>
    </row>
    <row r="289" spans="3:36" x14ac:dyDescent="0.45">
      <c r="C289">
        <v>274</v>
      </c>
      <c r="D289">
        <v>1</v>
      </c>
      <c r="E289">
        <v>0.5</v>
      </c>
      <c r="L289" s="16">
        <f t="shared" si="127"/>
        <v>274</v>
      </c>
      <c r="M289">
        <f t="shared" si="128"/>
        <v>1</v>
      </c>
      <c r="N289" s="16">
        <f t="shared" si="129"/>
        <v>0.5</v>
      </c>
      <c r="O289" s="16">
        <f t="shared" si="130"/>
        <v>274</v>
      </c>
      <c r="P289">
        <f t="shared" si="131"/>
        <v>1</v>
      </c>
      <c r="Q289" s="16">
        <f t="shared" si="132"/>
        <v>1</v>
      </c>
      <c r="T289" s="17">
        <f t="shared" si="133"/>
        <v>4.782202150464463</v>
      </c>
      <c r="U289" s="16">
        <f t="shared" si="134"/>
        <v>-14.300666256711946</v>
      </c>
      <c r="V289">
        <f>MATCH(O289,N$3:N$7,1)</f>
        <v>5</v>
      </c>
      <c r="W289">
        <f t="shared" si="143"/>
        <v>1</v>
      </c>
      <c r="X289">
        <f>INDEX(J$3:J$7,V289)</f>
        <v>1.3265534750587487</v>
      </c>
      <c r="Y289">
        <f>INDEX(H$3:H$7,V289)</f>
        <v>-4.6118085159332911E-4</v>
      </c>
      <c r="Z289">
        <f>INDEX(I$3:I$7,V289)</f>
        <v>-0.39274857622151527</v>
      </c>
      <c r="AA289">
        <f>INDEX(H$3:H$7,W289)</f>
        <v>0.33462329612736075</v>
      </c>
      <c r="AB289">
        <f>INDEX(I$3:I$7,W289)</f>
        <v>5.1758901153159509E-2</v>
      </c>
      <c r="AC289">
        <f t="shared" si="135"/>
        <v>2.5093190080573036E-2</v>
      </c>
      <c r="AD289">
        <f t="shared" si="136"/>
        <v>-0.35884933665850971</v>
      </c>
      <c r="AE289">
        <f t="shared" si="137"/>
        <v>0.92373752683932486</v>
      </c>
      <c r="AF289">
        <f t="shared" si="138"/>
        <v>7.6262473160675179E-2</v>
      </c>
      <c r="AG289">
        <f t="shared" si="139"/>
        <v>0</v>
      </c>
      <c r="AH289">
        <f t="shared" si="140"/>
        <v>0.30953010604678771</v>
      </c>
      <c r="AI289">
        <f t="shared" si="141"/>
        <v>0.33508447697895405</v>
      </c>
      <c r="AJ289">
        <f t="shared" si="142"/>
        <v>0.92373752683932486</v>
      </c>
    </row>
    <row r="290" spans="3:36" x14ac:dyDescent="0.45">
      <c r="C290">
        <v>275</v>
      </c>
      <c r="D290">
        <v>1</v>
      </c>
      <c r="E290">
        <v>0.5</v>
      </c>
      <c r="L290" s="16">
        <f t="shared" si="127"/>
        <v>275</v>
      </c>
      <c r="M290">
        <f t="shared" si="128"/>
        <v>1</v>
      </c>
      <c r="N290" s="16">
        <f t="shared" si="129"/>
        <v>0.5</v>
      </c>
      <c r="O290" s="16">
        <f t="shared" si="130"/>
        <v>275</v>
      </c>
      <c r="P290">
        <f t="shared" si="131"/>
        <v>1</v>
      </c>
      <c r="Q290" s="16">
        <f t="shared" si="132"/>
        <v>1</v>
      </c>
      <c r="T290" s="17">
        <f t="shared" si="133"/>
        <v>4.7996554429844061</v>
      </c>
      <c r="U290" s="16">
        <f t="shared" si="134"/>
        <v>-11.43005230276138</v>
      </c>
      <c r="V290">
        <f>MATCH(O290,N$3:N$7,1)</f>
        <v>5</v>
      </c>
      <c r="W290">
        <f t="shared" si="143"/>
        <v>1</v>
      </c>
      <c r="X290">
        <f>INDEX(J$3:J$7,V290)</f>
        <v>1.3265534750587487</v>
      </c>
      <c r="Y290">
        <f>INDEX(H$3:H$7,V290)</f>
        <v>-4.6118085159332911E-4</v>
      </c>
      <c r="Z290">
        <f>INDEX(I$3:I$7,V290)</f>
        <v>-0.39274857622151527</v>
      </c>
      <c r="AA290">
        <f>INDEX(H$3:H$7,W290)</f>
        <v>0.33462329612736075</v>
      </c>
      <c r="AB290">
        <f>INDEX(I$3:I$7,W290)</f>
        <v>5.1758901153159509E-2</v>
      </c>
      <c r="AC290">
        <f t="shared" si="135"/>
        <v>3.0739900722025183E-2</v>
      </c>
      <c r="AD290">
        <f t="shared" si="136"/>
        <v>-0.35135867303444018</v>
      </c>
      <c r="AE290">
        <f t="shared" si="137"/>
        <v>0.90688592364850673</v>
      </c>
      <c r="AF290">
        <f t="shared" si="138"/>
        <v>9.3114076351493255E-2</v>
      </c>
      <c r="AG290">
        <f t="shared" si="139"/>
        <v>0</v>
      </c>
      <c r="AH290">
        <f t="shared" si="140"/>
        <v>0.30388339540533554</v>
      </c>
      <c r="AI290">
        <f t="shared" si="141"/>
        <v>0.33508447697895405</v>
      </c>
      <c r="AJ290">
        <f t="shared" si="142"/>
        <v>0.90688592364850673</v>
      </c>
    </row>
    <row r="291" spans="3:36" x14ac:dyDescent="0.45">
      <c r="C291">
        <v>276</v>
      </c>
      <c r="D291">
        <v>1</v>
      </c>
      <c r="E291">
        <v>0.5</v>
      </c>
      <c r="L291" s="16">
        <f t="shared" si="127"/>
        <v>276</v>
      </c>
      <c r="M291">
        <f t="shared" si="128"/>
        <v>1</v>
      </c>
      <c r="N291" s="16">
        <f t="shared" si="129"/>
        <v>0.5</v>
      </c>
      <c r="O291" s="16">
        <f t="shared" si="130"/>
        <v>276</v>
      </c>
      <c r="P291">
        <f t="shared" si="131"/>
        <v>1</v>
      </c>
      <c r="Q291" s="16">
        <f t="shared" si="132"/>
        <v>1</v>
      </c>
      <c r="T291" s="17">
        <f t="shared" si="133"/>
        <v>4.8171087355043491</v>
      </c>
      <c r="U291" s="16">
        <f t="shared" si="134"/>
        <v>-9.5143644542226298</v>
      </c>
      <c r="V291">
        <f>MATCH(O291,N$3:N$7,1)</f>
        <v>5</v>
      </c>
      <c r="W291">
        <f t="shared" si="143"/>
        <v>1</v>
      </c>
      <c r="X291">
        <f>INDEX(J$3:J$7,V291)</f>
        <v>1.3265534750587487</v>
      </c>
      <c r="Y291">
        <f>INDEX(H$3:H$7,V291)</f>
        <v>-4.6118085159332911E-4</v>
      </c>
      <c r="Z291">
        <f>INDEX(I$3:I$7,V291)</f>
        <v>-0.39274857622151527</v>
      </c>
      <c r="AA291">
        <f>INDEX(H$3:H$7,W291)</f>
        <v>0.33462329612736075</v>
      </c>
      <c r="AB291">
        <f>INDEX(I$3:I$7,W291)</f>
        <v>5.1758901153159509E-2</v>
      </c>
      <c r="AC291">
        <f t="shared" si="135"/>
        <v>3.6171918071719739E-2</v>
      </c>
      <c r="AD291">
        <f t="shared" si="136"/>
        <v>-0.34415281154262345</v>
      </c>
      <c r="AE291">
        <f t="shared" si="137"/>
        <v>0.89067503438658591</v>
      </c>
      <c r="AF291">
        <f t="shared" si="138"/>
        <v>0.1093249656134143</v>
      </c>
      <c r="AG291">
        <f t="shared" si="139"/>
        <v>0</v>
      </c>
      <c r="AH291">
        <f t="shared" si="140"/>
        <v>0.29845137805564104</v>
      </c>
      <c r="AI291">
        <f t="shared" si="141"/>
        <v>0.33508447697895405</v>
      </c>
      <c r="AJ291">
        <f t="shared" si="142"/>
        <v>0.89067503438658591</v>
      </c>
    </row>
    <row r="292" spans="3:36" x14ac:dyDescent="0.45">
      <c r="C292">
        <v>277</v>
      </c>
      <c r="D292">
        <v>1</v>
      </c>
      <c r="E292">
        <v>0.5</v>
      </c>
      <c r="L292" s="16">
        <f t="shared" si="127"/>
        <v>277</v>
      </c>
      <c r="M292">
        <f t="shared" si="128"/>
        <v>1</v>
      </c>
      <c r="N292" s="16">
        <f t="shared" si="129"/>
        <v>0.5</v>
      </c>
      <c r="O292" s="16">
        <f t="shared" si="130"/>
        <v>277</v>
      </c>
      <c r="P292">
        <f t="shared" si="131"/>
        <v>1</v>
      </c>
      <c r="Q292" s="16">
        <f t="shared" si="132"/>
        <v>1</v>
      </c>
      <c r="T292" s="17">
        <f t="shared" si="133"/>
        <v>4.8345620280242931</v>
      </c>
      <c r="U292" s="16">
        <f t="shared" si="134"/>
        <v>-8.1443464279745807</v>
      </c>
      <c r="V292">
        <f>MATCH(O292,N$3:N$7,1)</f>
        <v>5</v>
      </c>
      <c r="W292">
        <f t="shared" si="143"/>
        <v>1</v>
      </c>
      <c r="X292">
        <f>INDEX(J$3:J$7,V292)</f>
        <v>1.3265534750587487</v>
      </c>
      <c r="Y292">
        <f>INDEX(H$3:H$7,V292)</f>
        <v>-4.6118085159332911E-4</v>
      </c>
      <c r="Z292">
        <f>INDEX(I$3:I$7,V292)</f>
        <v>-0.39274857622151527</v>
      </c>
      <c r="AA292">
        <f>INDEX(H$3:H$7,W292)</f>
        <v>0.33462329612736075</v>
      </c>
      <c r="AB292">
        <f>INDEX(I$3:I$7,W292)</f>
        <v>5.1758901153159509E-2</v>
      </c>
      <c r="AC292">
        <f t="shared" si="135"/>
        <v>4.1404385979690324E-2</v>
      </c>
      <c r="AD292">
        <f t="shared" si="136"/>
        <v>-0.33721166305617167</v>
      </c>
      <c r="AE292">
        <f t="shared" si="137"/>
        <v>0.87505966492767995</v>
      </c>
      <c r="AF292">
        <f t="shared" si="138"/>
        <v>0.12494033507232011</v>
      </c>
      <c r="AG292">
        <f t="shared" si="139"/>
        <v>0</v>
      </c>
      <c r="AH292">
        <f t="shared" si="140"/>
        <v>0.29321891014767043</v>
      </c>
      <c r="AI292">
        <f t="shared" si="141"/>
        <v>0.33508447697895405</v>
      </c>
      <c r="AJ292">
        <f t="shared" si="142"/>
        <v>0.87505966492767995</v>
      </c>
    </row>
    <row r="293" spans="3:36" x14ac:dyDescent="0.45">
      <c r="C293">
        <v>278</v>
      </c>
      <c r="D293">
        <v>1</v>
      </c>
      <c r="E293">
        <v>0.5</v>
      </c>
      <c r="L293" s="16">
        <f t="shared" si="127"/>
        <v>278</v>
      </c>
      <c r="M293">
        <f t="shared" si="128"/>
        <v>1</v>
      </c>
      <c r="N293" s="16">
        <f t="shared" si="129"/>
        <v>0.5</v>
      </c>
      <c r="O293" s="16">
        <f t="shared" si="130"/>
        <v>278</v>
      </c>
      <c r="P293">
        <f t="shared" si="131"/>
        <v>1</v>
      </c>
      <c r="Q293" s="16">
        <f t="shared" si="132"/>
        <v>1</v>
      </c>
      <c r="T293" s="17">
        <f t="shared" si="133"/>
        <v>4.8520153205442362</v>
      </c>
      <c r="U293" s="16">
        <f t="shared" si="134"/>
        <v>-7.1153697223842087</v>
      </c>
      <c r="V293">
        <f>MATCH(O293,N$3:N$7,1)</f>
        <v>5</v>
      </c>
      <c r="W293">
        <f t="shared" si="143"/>
        <v>1</v>
      </c>
      <c r="X293">
        <f>INDEX(J$3:J$7,V293)</f>
        <v>1.3265534750587487</v>
      </c>
      <c r="Y293">
        <f>INDEX(H$3:H$7,V293)</f>
        <v>-4.6118085159332911E-4</v>
      </c>
      <c r="Z293">
        <f>INDEX(I$3:I$7,V293)</f>
        <v>-0.39274857622151527</v>
      </c>
      <c r="AA293">
        <f>INDEX(H$3:H$7,W293)</f>
        <v>0.33462329612736075</v>
      </c>
      <c r="AB293">
        <f>INDEX(I$3:I$7,W293)</f>
        <v>5.1758901153159509E-2</v>
      </c>
      <c r="AC293">
        <f t="shared" si="135"/>
        <v>4.6451120910337249E-2</v>
      </c>
      <c r="AD293">
        <f t="shared" si="136"/>
        <v>-0.33051689929622163</v>
      </c>
      <c r="AE293">
        <f t="shared" si="137"/>
        <v>0.85999858249214856</v>
      </c>
      <c r="AF293">
        <f t="shared" si="138"/>
        <v>0.14000141750785144</v>
      </c>
      <c r="AG293">
        <f t="shared" si="139"/>
        <v>0</v>
      </c>
      <c r="AH293">
        <f t="shared" si="140"/>
        <v>0.28817217521702349</v>
      </c>
      <c r="AI293">
        <f t="shared" si="141"/>
        <v>0.33508447697895405</v>
      </c>
      <c r="AJ293">
        <f t="shared" si="142"/>
        <v>0.85999858249214856</v>
      </c>
    </row>
    <row r="294" spans="3:36" x14ac:dyDescent="0.45">
      <c r="C294">
        <v>279</v>
      </c>
      <c r="D294">
        <v>1</v>
      </c>
      <c r="E294">
        <v>0.5</v>
      </c>
      <c r="L294" s="16">
        <f t="shared" si="127"/>
        <v>279</v>
      </c>
      <c r="M294">
        <f t="shared" si="128"/>
        <v>1</v>
      </c>
      <c r="N294" s="16">
        <f t="shared" si="129"/>
        <v>0.5</v>
      </c>
      <c r="O294" s="16">
        <f t="shared" si="130"/>
        <v>279</v>
      </c>
      <c r="P294">
        <f t="shared" si="131"/>
        <v>1</v>
      </c>
      <c r="Q294" s="16">
        <f t="shared" si="132"/>
        <v>1</v>
      </c>
      <c r="T294" s="17">
        <f t="shared" si="133"/>
        <v>4.8694686130641793</v>
      </c>
      <c r="U294" s="16">
        <f t="shared" si="134"/>
        <v>-6.3137515146750509</v>
      </c>
      <c r="V294">
        <f>MATCH(O294,N$3:N$7,1)</f>
        <v>5</v>
      </c>
      <c r="W294">
        <f t="shared" si="143"/>
        <v>1</v>
      </c>
      <c r="X294">
        <f>INDEX(J$3:J$7,V294)</f>
        <v>1.3265534750587487</v>
      </c>
      <c r="Y294">
        <f>INDEX(H$3:H$7,V294)</f>
        <v>-4.6118085159332911E-4</v>
      </c>
      <c r="Z294">
        <f>INDEX(I$3:I$7,V294)</f>
        <v>-0.39274857622151527</v>
      </c>
      <c r="AA294">
        <f>INDEX(H$3:H$7,W294)</f>
        <v>0.33462329612736075</v>
      </c>
      <c r="AB294">
        <f>INDEX(I$3:I$7,W294)</f>
        <v>5.1758901153159509E-2</v>
      </c>
      <c r="AC294">
        <f t="shared" si="135"/>
        <v>5.1324756758678335E-2</v>
      </c>
      <c r="AD294">
        <f t="shared" si="136"/>
        <v>-0.32405176072543385</v>
      </c>
      <c r="AE294">
        <f t="shared" si="137"/>
        <v>0.84545408346825868</v>
      </c>
      <c r="AF294">
        <f t="shared" si="138"/>
        <v>0.15454591653174143</v>
      </c>
      <c r="AG294">
        <f t="shared" si="139"/>
        <v>0</v>
      </c>
      <c r="AH294">
        <f t="shared" si="140"/>
        <v>0.28329853936868243</v>
      </c>
      <c r="AI294">
        <f t="shared" si="141"/>
        <v>0.33508447697895405</v>
      </c>
      <c r="AJ294">
        <f t="shared" si="142"/>
        <v>0.84545408346825868</v>
      </c>
    </row>
    <row r="295" spans="3:36" x14ac:dyDescent="0.45">
      <c r="C295">
        <v>280</v>
      </c>
      <c r="D295">
        <v>1</v>
      </c>
      <c r="E295">
        <v>0.5</v>
      </c>
      <c r="L295" s="16">
        <f t="shared" si="127"/>
        <v>280</v>
      </c>
      <c r="M295">
        <f t="shared" si="128"/>
        <v>1</v>
      </c>
      <c r="N295" s="16">
        <f t="shared" si="129"/>
        <v>0.5</v>
      </c>
      <c r="O295" s="16">
        <f t="shared" si="130"/>
        <v>280</v>
      </c>
      <c r="P295">
        <f t="shared" si="131"/>
        <v>1</v>
      </c>
      <c r="Q295" s="16">
        <f t="shared" si="132"/>
        <v>1</v>
      </c>
      <c r="T295" s="17">
        <f t="shared" si="133"/>
        <v>4.8869219055841224</v>
      </c>
      <c r="U295" s="16">
        <f t="shared" si="134"/>
        <v>-5.6712818196177226</v>
      </c>
      <c r="V295">
        <f>MATCH(O295,N$3:N$7,1)</f>
        <v>5</v>
      </c>
      <c r="W295">
        <f t="shared" si="143"/>
        <v>1</v>
      </c>
      <c r="X295">
        <f>INDEX(J$3:J$7,V295)</f>
        <v>1.3265534750587487</v>
      </c>
      <c r="Y295">
        <f>INDEX(H$3:H$7,V295)</f>
        <v>-4.6118085159332911E-4</v>
      </c>
      <c r="Z295">
        <f>INDEX(I$3:I$7,V295)</f>
        <v>-0.39274857622151527</v>
      </c>
      <c r="AA295">
        <f>INDEX(H$3:H$7,W295)</f>
        <v>0.33462329612736075</v>
      </c>
      <c r="AB295">
        <f>INDEX(I$3:I$7,W295)</f>
        <v>5.1758901153159509E-2</v>
      </c>
      <c r="AC295">
        <f t="shared" si="135"/>
        <v>5.6036871210518133E-2</v>
      </c>
      <c r="AD295">
        <f t="shared" si="136"/>
        <v>-0.31780088892447123</v>
      </c>
      <c r="AE295">
        <f t="shared" si="137"/>
        <v>0.83139161631274261</v>
      </c>
      <c r="AF295">
        <f t="shared" si="138"/>
        <v>0.16860838368725742</v>
      </c>
      <c r="AG295">
        <f t="shared" si="139"/>
        <v>0</v>
      </c>
      <c r="AH295">
        <f t="shared" si="140"/>
        <v>0.2785864249168426</v>
      </c>
      <c r="AI295">
        <f t="shared" si="141"/>
        <v>0.33508447697895405</v>
      </c>
      <c r="AJ295">
        <f t="shared" si="142"/>
        <v>0.83139161631274261</v>
      </c>
    </row>
    <row r="296" spans="3:36" x14ac:dyDescent="0.45">
      <c r="C296">
        <v>281</v>
      </c>
      <c r="D296">
        <v>1</v>
      </c>
      <c r="E296">
        <v>0.5</v>
      </c>
      <c r="L296" s="16">
        <f t="shared" si="127"/>
        <v>281</v>
      </c>
      <c r="M296">
        <f t="shared" si="128"/>
        <v>1</v>
      </c>
      <c r="N296" s="16">
        <f t="shared" si="129"/>
        <v>0.5</v>
      </c>
      <c r="O296" s="16">
        <f t="shared" si="130"/>
        <v>281</v>
      </c>
      <c r="P296">
        <f t="shared" si="131"/>
        <v>1</v>
      </c>
      <c r="Q296" s="16">
        <f t="shared" si="132"/>
        <v>1</v>
      </c>
      <c r="T296" s="17">
        <f t="shared" si="133"/>
        <v>4.9043751981040664</v>
      </c>
      <c r="U296" s="16">
        <f t="shared" si="134"/>
        <v>-5.1445540159703258</v>
      </c>
      <c r="V296">
        <f>MATCH(O296,N$3:N$7,1)</f>
        <v>5</v>
      </c>
      <c r="W296">
        <f t="shared" si="143"/>
        <v>1</v>
      </c>
      <c r="X296">
        <f>INDEX(J$3:J$7,V296)</f>
        <v>1.3265534750587487</v>
      </c>
      <c r="Y296">
        <f>INDEX(H$3:H$7,V296)</f>
        <v>-4.6118085159332911E-4</v>
      </c>
      <c r="Z296">
        <f>INDEX(I$3:I$7,V296)</f>
        <v>-0.39274857622151527</v>
      </c>
      <c r="AA296">
        <f>INDEX(H$3:H$7,W296)</f>
        <v>0.33462329612736075</v>
      </c>
      <c r="AB296">
        <f>INDEX(I$3:I$7,W296)</f>
        <v>5.1758901153159509E-2</v>
      </c>
      <c r="AC296">
        <f t="shared" si="135"/>
        <v>6.0598096338814439E-2</v>
      </c>
      <c r="AD296">
        <f t="shared" si="136"/>
        <v>-0.31175017988000447</v>
      </c>
      <c r="AE296">
        <f t="shared" si="137"/>
        <v>0.8177794514956217</v>
      </c>
      <c r="AF296">
        <f t="shared" si="138"/>
        <v>0.18222054850437841</v>
      </c>
      <c r="AG296">
        <f t="shared" si="139"/>
        <v>0</v>
      </c>
      <c r="AH296">
        <f t="shared" si="140"/>
        <v>0.27402519978854634</v>
      </c>
      <c r="AI296">
        <f t="shared" si="141"/>
        <v>0.33508447697895405</v>
      </c>
      <c r="AJ296">
        <f t="shared" si="142"/>
        <v>0.8177794514956217</v>
      </c>
    </row>
    <row r="297" spans="3:36" x14ac:dyDescent="0.45">
      <c r="C297">
        <v>282</v>
      </c>
      <c r="D297">
        <v>1</v>
      </c>
      <c r="E297">
        <v>0.5</v>
      </c>
      <c r="L297" s="16">
        <f t="shared" si="127"/>
        <v>282</v>
      </c>
      <c r="M297">
        <f t="shared" si="128"/>
        <v>1</v>
      </c>
      <c r="N297" s="16">
        <f t="shared" si="129"/>
        <v>0.5</v>
      </c>
      <c r="O297" s="16">
        <f t="shared" si="130"/>
        <v>282</v>
      </c>
      <c r="P297">
        <f t="shared" si="131"/>
        <v>1</v>
      </c>
      <c r="Q297" s="16">
        <f t="shared" si="132"/>
        <v>1</v>
      </c>
      <c r="T297" s="17">
        <f t="shared" si="133"/>
        <v>4.9218284906240095</v>
      </c>
      <c r="U297" s="16">
        <f t="shared" si="134"/>
        <v>-4.7046301094784724</v>
      </c>
      <c r="V297">
        <f>MATCH(O297,N$3:N$7,1)</f>
        <v>5</v>
      </c>
      <c r="W297">
        <f t="shared" si="143"/>
        <v>1</v>
      </c>
      <c r="X297">
        <f>INDEX(J$3:J$7,V297)</f>
        <v>1.3265534750587487</v>
      </c>
      <c r="Y297">
        <f>INDEX(H$3:H$7,V297)</f>
        <v>-4.6118085159332911E-4</v>
      </c>
      <c r="Z297">
        <f>INDEX(I$3:I$7,V297)</f>
        <v>-0.39274857622151527</v>
      </c>
      <c r="AA297">
        <f>INDEX(H$3:H$7,W297)</f>
        <v>0.33462329612736075</v>
      </c>
      <c r="AB297">
        <f>INDEX(I$3:I$7,W297)</f>
        <v>5.1758901153159509E-2</v>
      </c>
      <c r="AC297">
        <f t="shared" si="135"/>
        <v>6.5018215689133713E-2</v>
      </c>
      <c r="AD297">
        <f t="shared" si="136"/>
        <v>-0.30588665519566405</v>
      </c>
      <c r="AE297">
        <f t="shared" si="137"/>
        <v>0.80458839176593788</v>
      </c>
      <c r="AF297">
        <f t="shared" si="138"/>
        <v>0.19541160823406231</v>
      </c>
      <c r="AG297">
        <f t="shared" si="139"/>
        <v>0</v>
      </c>
      <c r="AH297">
        <f t="shared" si="140"/>
        <v>0.26960508043822706</v>
      </c>
      <c r="AI297">
        <f t="shared" si="141"/>
        <v>0.33508447697895405</v>
      </c>
      <c r="AJ297">
        <f t="shared" si="142"/>
        <v>0.80458839176593788</v>
      </c>
    </row>
    <row r="298" spans="3:36" x14ac:dyDescent="0.45">
      <c r="C298">
        <v>283</v>
      </c>
      <c r="D298">
        <v>1</v>
      </c>
      <c r="E298">
        <v>0.5</v>
      </c>
      <c r="L298" s="16">
        <f t="shared" si="127"/>
        <v>283</v>
      </c>
      <c r="M298">
        <f t="shared" si="128"/>
        <v>1</v>
      </c>
      <c r="N298" s="16">
        <f t="shared" si="129"/>
        <v>0.5</v>
      </c>
      <c r="O298" s="16">
        <f t="shared" si="130"/>
        <v>283</v>
      </c>
      <c r="P298">
        <f t="shared" si="131"/>
        <v>1</v>
      </c>
      <c r="Q298" s="16">
        <f t="shared" si="132"/>
        <v>1</v>
      </c>
      <c r="T298" s="17">
        <f t="shared" si="133"/>
        <v>4.9392817831439526</v>
      </c>
      <c r="U298" s="16">
        <f t="shared" si="134"/>
        <v>-4.3314758742841573</v>
      </c>
      <c r="V298">
        <f>MATCH(O298,N$3:N$7,1)</f>
        <v>5</v>
      </c>
      <c r="W298">
        <f t="shared" si="143"/>
        <v>1</v>
      </c>
      <c r="X298">
        <f>INDEX(J$3:J$7,V298)</f>
        <v>1.3265534750587487</v>
      </c>
      <c r="Y298">
        <f>INDEX(H$3:H$7,V298)</f>
        <v>-4.6118085159332911E-4</v>
      </c>
      <c r="Z298">
        <f>INDEX(I$3:I$7,V298)</f>
        <v>-0.39274857622151527</v>
      </c>
      <c r="AA298">
        <f>INDEX(H$3:H$7,W298)</f>
        <v>0.33462329612736075</v>
      </c>
      <c r="AB298">
        <f>INDEX(I$3:I$7,W298)</f>
        <v>5.1758901153159509E-2</v>
      </c>
      <c r="AC298">
        <f t="shared" si="135"/>
        <v>6.9306249746785842E-2</v>
      </c>
      <c r="AD298">
        <f t="shared" si="136"/>
        <v>-0.30019834871531531</v>
      </c>
      <c r="AE298">
        <f t="shared" si="137"/>
        <v>0.79179151709029749</v>
      </c>
      <c r="AF298">
        <f t="shared" si="138"/>
        <v>0.20820848290970254</v>
      </c>
      <c r="AG298">
        <f t="shared" si="139"/>
        <v>0</v>
      </c>
      <c r="AH298">
        <f t="shared" si="140"/>
        <v>0.26531704638057491</v>
      </c>
      <c r="AI298">
        <f t="shared" si="141"/>
        <v>0.33508447697895405</v>
      </c>
      <c r="AJ298">
        <f t="shared" si="142"/>
        <v>0.79179151709029749</v>
      </c>
    </row>
    <row r="299" spans="3:36" x14ac:dyDescent="0.45">
      <c r="C299">
        <v>284</v>
      </c>
      <c r="D299">
        <v>1</v>
      </c>
      <c r="E299">
        <v>0.5</v>
      </c>
      <c r="L299" s="16">
        <f t="shared" si="127"/>
        <v>284</v>
      </c>
      <c r="M299">
        <f t="shared" si="128"/>
        <v>1</v>
      </c>
      <c r="N299" s="16">
        <f t="shared" si="129"/>
        <v>0.5</v>
      </c>
      <c r="O299" s="16">
        <f t="shared" si="130"/>
        <v>284</v>
      </c>
      <c r="P299">
        <f t="shared" si="131"/>
        <v>1</v>
      </c>
      <c r="Q299" s="16">
        <f t="shared" si="132"/>
        <v>1</v>
      </c>
      <c r="T299" s="17">
        <f t="shared" si="133"/>
        <v>4.9567350756638957</v>
      </c>
      <c r="U299" s="16">
        <f t="shared" si="134"/>
        <v>-4.01078093353585</v>
      </c>
      <c r="V299">
        <f>MATCH(O299,N$3:N$7,1)</f>
        <v>5</v>
      </c>
      <c r="W299">
        <f t="shared" si="143"/>
        <v>1</v>
      </c>
      <c r="X299">
        <f>INDEX(J$3:J$7,V299)</f>
        <v>1.3265534750587487</v>
      </c>
      <c r="Y299">
        <f>INDEX(H$3:H$7,V299)</f>
        <v>-4.6118085159332911E-4</v>
      </c>
      <c r="Z299">
        <f>INDEX(I$3:I$7,V299)</f>
        <v>-0.39274857622151527</v>
      </c>
      <c r="AA299">
        <f>INDEX(H$3:H$7,W299)</f>
        <v>0.33462329612736075</v>
      </c>
      <c r="AB299">
        <f>INDEX(I$3:I$7,W299)</f>
        <v>5.1758901153159509E-2</v>
      </c>
      <c r="AC299">
        <f t="shared" si="135"/>
        <v>7.3470531381498949E-2</v>
      </c>
      <c r="AD299">
        <f t="shared" si="136"/>
        <v>-0.29467420644166337</v>
      </c>
      <c r="AE299">
        <f t="shared" si="137"/>
        <v>0.77936395950166393</v>
      </c>
      <c r="AF299">
        <f t="shared" si="138"/>
        <v>0.2206360404983361</v>
      </c>
      <c r="AG299">
        <f t="shared" si="139"/>
        <v>0</v>
      </c>
      <c r="AH299">
        <f t="shared" si="140"/>
        <v>0.2611527647458618</v>
      </c>
      <c r="AI299">
        <f t="shared" si="141"/>
        <v>0.33508447697895405</v>
      </c>
      <c r="AJ299">
        <f t="shared" si="142"/>
        <v>0.77936395950166393</v>
      </c>
    </row>
    <row r="300" spans="3:36" x14ac:dyDescent="0.45">
      <c r="C300">
        <v>285</v>
      </c>
      <c r="D300">
        <v>1</v>
      </c>
      <c r="E300">
        <v>0.5</v>
      </c>
      <c r="L300" s="16">
        <f t="shared" si="127"/>
        <v>285</v>
      </c>
      <c r="M300">
        <f t="shared" si="128"/>
        <v>1</v>
      </c>
      <c r="N300" s="16">
        <f t="shared" si="129"/>
        <v>0.5</v>
      </c>
      <c r="O300" s="16">
        <f t="shared" si="130"/>
        <v>285</v>
      </c>
      <c r="P300">
        <f t="shared" si="131"/>
        <v>1</v>
      </c>
      <c r="Q300" s="16">
        <f t="shared" si="132"/>
        <v>1</v>
      </c>
      <c r="T300" s="17">
        <f t="shared" si="133"/>
        <v>4.9741883681838388</v>
      </c>
      <c r="U300" s="16">
        <f t="shared" si="134"/>
        <v>-3.7320508075688714</v>
      </c>
      <c r="V300">
        <f>MATCH(O300,N$3:N$7,1)</f>
        <v>5</v>
      </c>
      <c r="W300">
        <f t="shared" si="143"/>
        <v>1</v>
      </c>
      <c r="X300">
        <f>INDEX(J$3:J$7,V300)</f>
        <v>1.3265534750587487</v>
      </c>
      <c r="Y300">
        <f>INDEX(H$3:H$7,V300)</f>
        <v>-4.6118085159332911E-4</v>
      </c>
      <c r="Z300">
        <f>INDEX(I$3:I$7,V300)</f>
        <v>-0.39274857622151527</v>
      </c>
      <c r="AA300">
        <f>INDEX(H$3:H$7,W300)</f>
        <v>0.33462329612736075</v>
      </c>
      <c r="AB300">
        <f>INDEX(I$3:I$7,W300)</f>
        <v>5.1758901153159509E-2</v>
      </c>
      <c r="AC300">
        <f t="shared" si="135"/>
        <v>7.751877262012552E-2</v>
      </c>
      <c r="AD300">
        <f t="shared" si="136"/>
        <v>-0.28930399795868716</v>
      </c>
      <c r="AE300">
        <f t="shared" si="137"/>
        <v>0.76728270382809594</v>
      </c>
      <c r="AF300">
        <f t="shared" si="138"/>
        <v>0.23271729617190415</v>
      </c>
      <c r="AG300">
        <f t="shared" si="139"/>
        <v>0</v>
      </c>
      <c r="AH300">
        <f t="shared" si="140"/>
        <v>0.25710452350723523</v>
      </c>
      <c r="AI300">
        <f t="shared" si="141"/>
        <v>0.33508447697895405</v>
      </c>
      <c r="AJ300">
        <f t="shared" si="142"/>
        <v>0.76728270382809594</v>
      </c>
    </row>
    <row r="301" spans="3:36" x14ac:dyDescent="0.45">
      <c r="C301">
        <v>286</v>
      </c>
      <c r="D301">
        <v>1</v>
      </c>
      <c r="E301">
        <v>0.5</v>
      </c>
      <c r="L301" s="16">
        <f t="shared" si="127"/>
        <v>286</v>
      </c>
      <c r="M301">
        <f t="shared" si="128"/>
        <v>1</v>
      </c>
      <c r="N301" s="16">
        <f t="shared" si="129"/>
        <v>0.5</v>
      </c>
      <c r="O301" s="16">
        <f t="shared" si="130"/>
        <v>286</v>
      </c>
      <c r="P301">
        <f t="shared" si="131"/>
        <v>1</v>
      </c>
      <c r="Q301" s="16">
        <f t="shared" si="132"/>
        <v>1</v>
      </c>
      <c r="T301" s="17">
        <f t="shared" si="133"/>
        <v>4.9916416607037828</v>
      </c>
      <c r="U301" s="16">
        <f t="shared" si="134"/>
        <v>-3.487414443840906</v>
      </c>
      <c r="V301">
        <f>MATCH(O301,N$3:N$7,1)</f>
        <v>5</v>
      </c>
      <c r="W301">
        <f t="shared" si="143"/>
        <v>1</v>
      </c>
      <c r="X301">
        <f>INDEX(J$3:J$7,V301)</f>
        <v>1.3265534750587487</v>
      </c>
      <c r="Y301">
        <f>INDEX(H$3:H$7,V301)</f>
        <v>-4.6118085159332911E-4</v>
      </c>
      <c r="Z301">
        <f>INDEX(I$3:I$7,V301)</f>
        <v>-0.39274857622151527</v>
      </c>
      <c r="AA301">
        <f>INDEX(H$3:H$7,W301)</f>
        <v>0.33462329612736075</v>
      </c>
      <c r="AB301">
        <f>INDEX(I$3:I$7,W301)</f>
        <v>5.1758901153159509E-2</v>
      </c>
      <c r="AC301">
        <f t="shared" si="135"/>
        <v>8.1458123894152509E-2</v>
      </c>
      <c r="AD301">
        <f t="shared" si="136"/>
        <v>-0.28407823783664948</v>
      </c>
      <c r="AE301">
        <f t="shared" si="137"/>
        <v>0.755526410879096</v>
      </c>
      <c r="AF301">
        <f t="shared" si="138"/>
        <v>0.24447358912090403</v>
      </c>
      <c r="AG301">
        <f t="shared" si="139"/>
        <v>0</v>
      </c>
      <c r="AH301">
        <f t="shared" si="140"/>
        <v>0.25316517223320822</v>
      </c>
      <c r="AI301">
        <f t="shared" si="141"/>
        <v>0.33508447697895405</v>
      </c>
      <c r="AJ301">
        <f t="shared" si="142"/>
        <v>0.755526410879096</v>
      </c>
    </row>
    <row r="302" spans="3:36" x14ac:dyDescent="0.45">
      <c r="C302">
        <v>287</v>
      </c>
      <c r="D302">
        <v>1</v>
      </c>
      <c r="E302">
        <v>0.5</v>
      </c>
      <c r="L302" s="16">
        <f t="shared" si="127"/>
        <v>287</v>
      </c>
      <c r="M302">
        <f t="shared" si="128"/>
        <v>1</v>
      </c>
      <c r="N302" s="16">
        <f t="shared" si="129"/>
        <v>0.5</v>
      </c>
      <c r="O302" s="16">
        <f t="shared" si="130"/>
        <v>287</v>
      </c>
      <c r="P302">
        <f t="shared" si="131"/>
        <v>1</v>
      </c>
      <c r="Q302" s="16">
        <f t="shared" si="132"/>
        <v>1</v>
      </c>
      <c r="T302" s="17">
        <f t="shared" si="133"/>
        <v>5.0090949532237259</v>
      </c>
      <c r="U302" s="16">
        <f t="shared" si="134"/>
        <v>-3.2708526184841409</v>
      </c>
      <c r="V302">
        <f>MATCH(O302,N$3:N$7,1)</f>
        <v>5</v>
      </c>
      <c r="W302">
        <f t="shared" si="143"/>
        <v>1</v>
      </c>
      <c r="X302">
        <f>INDEX(J$3:J$7,V302)</f>
        <v>1.3265534750587487</v>
      </c>
      <c r="Y302">
        <f>INDEX(H$3:H$7,V302)</f>
        <v>-4.6118085159332911E-4</v>
      </c>
      <c r="Z302">
        <f>INDEX(I$3:I$7,V302)</f>
        <v>-0.39274857622151527</v>
      </c>
      <c r="AA302">
        <f>INDEX(H$3:H$7,W302)</f>
        <v>0.33462329612736075</v>
      </c>
      <c r="AB302">
        <f>INDEX(I$3:I$7,W302)</f>
        <v>5.1758901153159509E-2</v>
      </c>
      <c r="AC302">
        <f t="shared" si="135"/>
        <v>8.5295226739044078E-2</v>
      </c>
      <c r="AD302">
        <f t="shared" si="136"/>
        <v>-0.27898811572360083</v>
      </c>
      <c r="AE302">
        <f t="shared" si="137"/>
        <v>0.74407526017379921</v>
      </c>
      <c r="AF302">
        <f t="shared" si="138"/>
        <v>0.25592473982620084</v>
      </c>
      <c r="AG302">
        <f t="shared" si="139"/>
        <v>0</v>
      </c>
      <c r="AH302">
        <f t="shared" si="140"/>
        <v>0.24932806938831667</v>
      </c>
      <c r="AI302">
        <f t="shared" si="141"/>
        <v>0.33508447697895405</v>
      </c>
      <c r="AJ302">
        <f t="shared" si="142"/>
        <v>0.74407526017379921</v>
      </c>
    </row>
    <row r="303" spans="3:36" x14ac:dyDescent="0.45">
      <c r="C303">
        <v>288</v>
      </c>
      <c r="D303">
        <v>1</v>
      </c>
      <c r="E303">
        <v>0.5</v>
      </c>
      <c r="L303" s="16">
        <f t="shared" si="127"/>
        <v>288</v>
      </c>
      <c r="M303">
        <f t="shared" si="128"/>
        <v>1</v>
      </c>
      <c r="N303" s="16">
        <f t="shared" si="129"/>
        <v>0.5</v>
      </c>
      <c r="O303" s="16">
        <f t="shared" si="130"/>
        <v>288</v>
      </c>
      <c r="P303">
        <f t="shared" si="131"/>
        <v>1</v>
      </c>
      <c r="Q303" s="16">
        <f t="shared" si="132"/>
        <v>1</v>
      </c>
      <c r="T303" s="17">
        <f t="shared" si="133"/>
        <v>5.026548245743669</v>
      </c>
      <c r="U303" s="16">
        <f t="shared" si="134"/>
        <v>-3.0776835371752553</v>
      </c>
      <c r="V303">
        <f>MATCH(O303,N$3:N$7,1)</f>
        <v>5</v>
      </c>
      <c r="W303">
        <f t="shared" si="143"/>
        <v>1</v>
      </c>
      <c r="X303">
        <f>INDEX(J$3:J$7,V303)</f>
        <v>1.3265534750587487</v>
      </c>
      <c r="Y303">
        <f>INDEX(H$3:H$7,V303)</f>
        <v>-4.6118085159332911E-4</v>
      </c>
      <c r="Z303">
        <f>INDEX(I$3:I$7,V303)</f>
        <v>-0.39274857622151527</v>
      </c>
      <c r="AA303">
        <f>INDEX(H$3:H$7,W303)</f>
        <v>0.33462329612736075</v>
      </c>
      <c r="AB303">
        <f>INDEX(I$3:I$7,W303)</f>
        <v>5.1758901153159509E-2</v>
      </c>
      <c r="AC303">
        <f t="shared" si="135"/>
        <v>8.9036260780456095E-2</v>
      </c>
      <c r="AD303">
        <f t="shared" si="136"/>
        <v>-0.27402543401565255</v>
      </c>
      <c r="AE303">
        <f t="shared" si="137"/>
        <v>0.7329108097189756</v>
      </c>
      <c r="AF303">
        <f t="shared" si="138"/>
        <v>0.26708919028102446</v>
      </c>
      <c r="AG303">
        <f t="shared" si="139"/>
        <v>0</v>
      </c>
      <c r="AH303">
        <f t="shared" si="140"/>
        <v>0.24558703534690465</v>
      </c>
      <c r="AI303">
        <f t="shared" si="141"/>
        <v>0.33508447697895405</v>
      </c>
      <c r="AJ303">
        <f t="shared" si="142"/>
        <v>0.7329108097189756</v>
      </c>
    </row>
    <row r="304" spans="3:36" x14ac:dyDescent="0.45">
      <c r="C304">
        <v>289</v>
      </c>
      <c r="D304">
        <v>1</v>
      </c>
      <c r="E304">
        <v>0.5</v>
      </c>
      <c r="L304" s="16">
        <f t="shared" si="127"/>
        <v>289</v>
      </c>
      <c r="M304">
        <f t="shared" si="128"/>
        <v>1</v>
      </c>
      <c r="N304" s="16">
        <f t="shared" si="129"/>
        <v>0.5</v>
      </c>
      <c r="O304" s="16">
        <f t="shared" si="130"/>
        <v>289</v>
      </c>
      <c r="P304">
        <f t="shared" si="131"/>
        <v>1</v>
      </c>
      <c r="Q304" s="16">
        <f t="shared" si="132"/>
        <v>1</v>
      </c>
      <c r="T304" s="17">
        <f t="shared" si="133"/>
        <v>5.0440015382636121</v>
      </c>
      <c r="U304" s="16">
        <f t="shared" si="134"/>
        <v>-2.9042108776758266</v>
      </c>
      <c r="V304">
        <f>MATCH(O304,N$3:N$7,1)</f>
        <v>5</v>
      </c>
      <c r="W304">
        <f t="shared" si="143"/>
        <v>1</v>
      </c>
      <c r="X304">
        <f>INDEX(J$3:J$7,V304)</f>
        <v>1.3265534750587487</v>
      </c>
      <c r="Y304">
        <f>INDEX(H$3:H$7,V304)</f>
        <v>-4.6118085159332911E-4</v>
      </c>
      <c r="Z304">
        <f>INDEX(I$3:I$7,V304)</f>
        <v>-0.39274857622151527</v>
      </c>
      <c r="AA304">
        <f>INDEX(H$3:H$7,W304)</f>
        <v>0.33462329612736075</v>
      </c>
      <c r="AB304">
        <f>INDEX(I$3:I$7,W304)</f>
        <v>5.1758901153159509E-2</v>
      </c>
      <c r="AC304">
        <f t="shared" si="135"/>
        <v>9.2686985723216667E-2</v>
      </c>
      <c r="AD304">
        <f t="shared" si="136"/>
        <v>-0.2691825521563499</v>
      </c>
      <c r="AE304">
        <f t="shared" si="137"/>
        <v>0.72201587070038942</v>
      </c>
      <c r="AF304">
        <f t="shared" si="138"/>
        <v>0.27798412929961075</v>
      </c>
      <c r="AG304">
        <f t="shared" si="139"/>
        <v>0</v>
      </c>
      <c r="AH304">
        <f t="shared" si="140"/>
        <v>0.24193631040414409</v>
      </c>
      <c r="AI304">
        <f t="shared" si="141"/>
        <v>0.33508447697895405</v>
      </c>
      <c r="AJ304">
        <f t="shared" si="142"/>
        <v>0.72201587070038942</v>
      </c>
    </row>
    <row r="305" spans="3:36" x14ac:dyDescent="0.45">
      <c r="C305">
        <v>290</v>
      </c>
      <c r="D305">
        <v>1</v>
      </c>
      <c r="E305">
        <v>0.5</v>
      </c>
      <c r="L305" s="16">
        <f t="shared" si="127"/>
        <v>290</v>
      </c>
      <c r="M305">
        <f t="shared" si="128"/>
        <v>1</v>
      </c>
      <c r="N305" s="16">
        <f t="shared" si="129"/>
        <v>0.5</v>
      </c>
      <c r="O305" s="16">
        <f t="shared" si="130"/>
        <v>290</v>
      </c>
      <c r="P305">
        <f t="shared" si="131"/>
        <v>1</v>
      </c>
      <c r="Q305" s="16">
        <f t="shared" si="132"/>
        <v>1</v>
      </c>
      <c r="T305" s="17">
        <f t="shared" si="133"/>
        <v>5.0614548307835561</v>
      </c>
      <c r="U305" s="16">
        <f t="shared" si="134"/>
        <v>-2.7474774194546274</v>
      </c>
      <c r="V305">
        <f>MATCH(O305,N$3:N$7,1)</f>
        <v>5</v>
      </c>
      <c r="W305">
        <f t="shared" si="143"/>
        <v>1</v>
      </c>
      <c r="X305">
        <f>INDEX(J$3:J$7,V305)</f>
        <v>1.3265534750587487</v>
      </c>
      <c r="Y305">
        <f>INDEX(H$3:H$7,V305)</f>
        <v>-4.6118085159332911E-4</v>
      </c>
      <c r="Z305">
        <f>INDEX(I$3:I$7,V305)</f>
        <v>-0.39274857622151527</v>
      </c>
      <c r="AA305">
        <f>INDEX(H$3:H$7,W305)</f>
        <v>0.33462329612736075</v>
      </c>
      <c r="AB305">
        <f>INDEX(I$3:I$7,W305)</f>
        <v>5.1758901153159509E-2</v>
      </c>
      <c r="AC305">
        <f t="shared" si="135"/>
        <v>9.6252778958624594E-2</v>
      </c>
      <c r="AD305">
        <f t="shared" si="136"/>
        <v>-0.2644523367485786</v>
      </c>
      <c r="AE305">
        <f t="shared" si="137"/>
        <v>0.71137439525050783</v>
      </c>
      <c r="AF305">
        <f t="shared" si="138"/>
        <v>0.28862560474949223</v>
      </c>
      <c r="AG305">
        <f t="shared" si="139"/>
        <v>0</v>
      </c>
      <c r="AH305">
        <f t="shared" si="140"/>
        <v>0.23837051716873614</v>
      </c>
      <c r="AI305">
        <f t="shared" si="141"/>
        <v>0.33508447697895405</v>
      </c>
      <c r="AJ305">
        <f t="shared" si="142"/>
        <v>0.71137439525050783</v>
      </c>
    </row>
    <row r="306" spans="3:36" x14ac:dyDescent="0.45">
      <c r="C306">
        <v>291</v>
      </c>
      <c r="D306">
        <v>1</v>
      </c>
      <c r="E306">
        <v>0.5</v>
      </c>
      <c r="L306" s="16">
        <f t="shared" si="127"/>
        <v>291</v>
      </c>
      <c r="M306">
        <f t="shared" si="128"/>
        <v>1</v>
      </c>
      <c r="N306" s="16">
        <f t="shared" si="129"/>
        <v>0.5</v>
      </c>
      <c r="O306" s="16">
        <f t="shared" si="130"/>
        <v>291</v>
      </c>
      <c r="P306">
        <f t="shared" si="131"/>
        <v>1</v>
      </c>
      <c r="Q306" s="16">
        <f t="shared" si="132"/>
        <v>1</v>
      </c>
      <c r="T306" s="17">
        <f t="shared" si="133"/>
        <v>5.0789081233034992</v>
      </c>
      <c r="U306" s="16">
        <f t="shared" si="134"/>
        <v>-2.6050890646938076</v>
      </c>
      <c r="V306">
        <f>MATCH(O306,N$3:N$7,1)</f>
        <v>5</v>
      </c>
      <c r="W306">
        <f t="shared" si="143"/>
        <v>1</v>
      </c>
      <c r="X306">
        <f>INDEX(J$3:J$7,V306)</f>
        <v>1.3265534750587487</v>
      </c>
      <c r="Y306">
        <f>INDEX(H$3:H$7,V306)</f>
        <v>-4.6118085159332911E-4</v>
      </c>
      <c r="Z306">
        <f>INDEX(I$3:I$7,V306)</f>
        <v>-0.39274857622151527</v>
      </c>
      <c r="AA306">
        <f>INDEX(H$3:H$7,W306)</f>
        <v>0.33462329612736075</v>
      </c>
      <c r="AB306">
        <f>INDEX(I$3:I$7,W306)</f>
        <v>5.1758901153159509E-2</v>
      </c>
      <c r="AC306">
        <f t="shared" si="135"/>
        <v>9.9738669320859286E-2</v>
      </c>
      <c r="AD306">
        <f t="shared" si="136"/>
        <v>-0.25982811677488232</v>
      </c>
      <c r="AE306">
        <f t="shared" si="137"/>
        <v>0.70097137570850254</v>
      </c>
      <c r="AF306">
        <f t="shared" si="138"/>
        <v>0.29902862429149757</v>
      </c>
      <c r="AG306">
        <f t="shared" si="139"/>
        <v>0</v>
      </c>
      <c r="AH306">
        <f t="shared" si="140"/>
        <v>0.23488462680650146</v>
      </c>
      <c r="AI306">
        <f t="shared" si="141"/>
        <v>0.33508447697895405</v>
      </c>
      <c r="AJ306">
        <f t="shared" si="142"/>
        <v>0.70097137570850254</v>
      </c>
    </row>
    <row r="307" spans="3:36" x14ac:dyDescent="0.45">
      <c r="C307">
        <v>292</v>
      </c>
      <c r="D307">
        <v>1</v>
      </c>
      <c r="E307">
        <v>0.5</v>
      </c>
      <c r="L307" s="16">
        <f t="shared" si="127"/>
        <v>292</v>
      </c>
      <c r="M307">
        <f t="shared" si="128"/>
        <v>1</v>
      </c>
      <c r="N307" s="16">
        <f t="shared" si="129"/>
        <v>0.5</v>
      </c>
      <c r="O307" s="16">
        <f t="shared" si="130"/>
        <v>292</v>
      </c>
      <c r="P307">
        <f t="shared" si="131"/>
        <v>1</v>
      </c>
      <c r="Q307" s="16">
        <f t="shared" si="132"/>
        <v>1</v>
      </c>
      <c r="T307" s="17">
        <f t="shared" si="133"/>
        <v>5.0963614158234423</v>
      </c>
      <c r="U307" s="16">
        <f t="shared" si="134"/>
        <v>-2.4750868534162964</v>
      </c>
      <c r="V307">
        <f>MATCH(O307,N$3:N$7,1)</f>
        <v>5</v>
      </c>
      <c r="W307">
        <f t="shared" si="143"/>
        <v>1</v>
      </c>
      <c r="X307">
        <f>INDEX(J$3:J$7,V307)</f>
        <v>1.3265534750587487</v>
      </c>
      <c r="Y307">
        <f>INDEX(H$3:H$7,V307)</f>
        <v>-4.6118085159332911E-4</v>
      </c>
      <c r="Z307">
        <f>INDEX(I$3:I$7,V307)</f>
        <v>-0.39274857622151527</v>
      </c>
      <c r="AA307">
        <f>INDEX(H$3:H$7,W307)</f>
        <v>0.33462329612736075</v>
      </c>
      <c r="AB307">
        <f>INDEX(I$3:I$7,W307)</f>
        <v>5.1758901153159509E-2</v>
      </c>
      <c r="AC307">
        <f t="shared" si="135"/>
        <v>0.10314936745147106</v>
      </c>
      <c r="AD307">
        <f t="shared" si="136"/>
        <v>-0.2553036433173429</v>
      </c>
      <c r="AE307">
        <f t="shared" si="137"/>
        <v>0.69079275400283036</v>
      </c>
      <c r="AF307">
        <f t="shared" si="138"/>
        <v>0.3092072459971697</v>
      </c>
      <c r="AG307">
        <f t="shared" si="139"/>
        <v>0</v>
      </c>
      <c r="AH307">
        <f t="shared" si="140"/>
        <v>0.23147392867588967</v>
      </c>
      <c r="AI307">
        <f t="shared" si="141"/>
        <v>0.33508447697895405</v>
      </c>
      <c r="AJ307">
        <f t="shared" si="142"/>
        <v>0.69079275400283036</v>
      </c>
    </row>
    <row r="308" spans="3:36" x14ac:dyDescent="0.45">
      <c r="C308">
        <v>293</v>
      </c>
      <c r="D308">
        <v>1</v>
      </c>
      <c r="E308">
        <v>0.5</v>
      </c>
      <c r="L308" s="16">
        <f t="shared" si="127"/>
        <v>293</v>
      </c>
      <c r="M308">
        <f t="shared" si="128"/>
        <v>1</v>
      </c>
      <c r="N308" s="16">
        <f t="shared" si="129"/>
        <v>0.5</v>
      </c>
      <c r="O308" s="16">
        <f t="shared" si="130"/>
        <v>293</v>
      </c>
      <c r="P308">
        <f t="shared" si="131"/>
        <v>1</v>
      </c>
      <c r="Q308" s="16">
        <f t="shared" si="132"/>
        <v>1</v>
      </c>
      <c r="T308" s="17">
        <f t="shared" si="133"/>
        <v>5.1138147083433854</v>
      </c>
      <c r="U308" s="16">
        <f t="shared" si="134"/>
        <v>-2.3558523658237549</v>
      </c>
      <c r="V308">
        <f>MATCH(O308,N$3:N$7,1)</f>
        <v>5</v>
      </c>
      <c r="W308">
        <f t="shared" si="143"/>
        <v>1</v>
      </c>
      <c r="X308">
        <f>INDEX(J$3:J$7,V308)</f>
        <v>1.3265534750587487</v>
      </c>
      <c r="Y308">
        <f>INDEX(H$3:H$7,V308)</f>
        <v>-4.6118085159332911E-4</v>
      </c>
      <c r="Z308">
        <f>INDEX(I$3:I$7,V308)</f>
        <v>-0.39274857622151527</v>
      </c>
      <c r="AA308">
        <f>INDEX(H$3:H$7,W308)</f>
        <v>0.33462329612736075</v>
      </c>
      <c r="AB308">
        <f>INDEX(I$3:I$7,W308)</f>
        <v>5.1758901153159509E-2</v>
      </c>
      <c r="AC308">
        <f t="shared" si="135"/>
        <v>0.10648929316987681</v>
      </c>
      <c r="AD308">
        <f t="shared" si="136"/>
        <v>-0.25087305324915365</v>
      </c>
      <c r="AE308">
        <f t="shared" si="137"/>
        <v>0.68082533996885963</v>
      </c>
      <c r="AF308">
        <f t="shared" si="138"/>
        <v>0.31917466003114037</v>
      </c>
      <c r="AG308">
        <f t="shared" si="139"/>
        <v>0</v>
      </c>
      <c r="AH308">
        <f t="shared" si="140"/>
        <v>0.22813400295748393</v>
      </c>
      <c r="AI308">
        <f t="shared" si="141"/>
        <v>0.33508447697895405</v>
      </c>
      <c r="AJ308">
        <f t="shared" si="142"/>
        <v>0.68082533996885963</v>
      </c>
    </row>
    <row r="309" spans="3:36" x14ac:dyDescent="0.45">
      <c r="C309">
        <v>294</v>
      </c>
      <c r="D309">
        <v>1</v>
      </c>
      <c r="E309">
        <v>0.5</v>
      </c>
      <c r="L309" s="16">
        <f t="shared" si="127"/>
        <v>294</v>
      </c>
      <c r="M309">
        <f t="shared" si="128"/>
        <v>1</v>
      </c>
      <c r="N309" s="16">
        <f t="shared" si="129"/>
        <v>0.5</v>
      </c>
      <c r="O309" s="16">
        <f t="shared" si="130"/>
        <v>294</v>
      </c>
      <c r="P309">
        <f t="shared" si="131"/>
        <v>1</v>
      </c>
      <c r="Q309" s="16">
        <f t="shared" si="132"/>
        <v>1</v>
      </c>
      <c r="T309" s="17">
        <f t="shared" si="133"/>
        <v>5.1312680008633285</v>
      </c>
      <c r="U309" s="16">
        <f t="shared" si="134"/>
        <v>-2.2460367739042137</v>
      </c>
      <c r="V309">
        <f>MATCH(O309,N$3:N$7,1)</f>
        <v>5</v>
      </c>
      <c r="W309">
        <f t="shared" si="143"/>
        <v>1</v>
      </c>
      <c r="X309">
        <f>INDEX(J$3:J$7,V309)</f>
        <v>1.3265534750587487</v>
      </c>
      <c r="Y309">
        <f>INDEX(H$3:H$7,V309)</f>
        <v>-4.6118085159332911E-4</v>
      </c>
      <c r="Z309">
        <f>INDEX(I$3:I$7,V309)</f>
        <v>-0.39274857622151527</v>
      </c>
      <c r="AA309">
        <f>INDEX(H$3:H$7,W309)</f>
        <v>0.33462329612736075</v>
      </c>
      <c r="AB309">
        <f>INDEX(I$3:I$7,W309)</f>
        <v>5.1758901153159509E-2</v>
      </c>
      <c r="AC309">
        <f t="shared" si="135"/>
        <v>0.10976260019576317</v>
      </c>
      <c r="AD309">
        <f t="shared" si="136"/>
        <v>-0.2465308364390299</v>
      </c>
      <c r="AE309">
        <f t="shared" si="137"/>
        <v>0.67105673756925666</v>
      </c>
      <c r="AF309">
        <f t="shared" si="138"/>
        <v>0.32894326243074345</v>
      </c>
      <c r="AG309">
        <f t="shared" si="139"/>
        <v>0</v>
      </c>
      <c r="AH309">
        <f t="shared" si="140"/>
        <v>0.22486069593159758</v>
      </c>
      <c r="AI309">
        <f t="shared" si="141"/>
        <v>0.33508447697895405</v>
      </c>
      <c r="AJ309">
        <f t="shared" si="142"/>
        <v>0.67105673756925666</v>
      </c>
    </row>
    <row r="310" spans="3:36" x14ac:dyDescent="0.45">
      <c r="C310">
        <v>295</v>
      </c>
      <c r="D310">
        <v>1</v>
      </c>
      <c r="E310">
        <v>0.5</v>
      </c>
      <c r="L310" s="16">
        <f t="shared" si="127"/>
        <v>295</v>
      </c>
      <c r="M310">
        <f t="shared" si="128"/>
        <v>1</v>
      </c>
      <c r="N310" s="16">
        <f t="shared" si="129"/>
        <v>0.5</v>
      </c>
      <c r="O310" s="16">
        <f t="shared" si="130"/>
        <v>295</v>
      </c>
      <c r="P310">
        <f t="shared" si="131"/>
        <v>1</v>
      </c>
      <c r="Q310" s="16">
        <f t="shared" si="132"/>
        <v>1</v>
      </c>
      <c r="T310" s="17">
        <f t="shared" si="133"/>
        <v>5.1487212933832724</v>
      </c>
      <c r="U310" s="16">
        <f t="shared" si="134"/>
        <v>-2.1445069205095577</v>
      </c>
      <c r="V310">
        <f>MATCH(O310,N$3:N$7,1)</f>
        <v>5</v>
      </c>
      <c r="W310">
        <f t="shared" si="143"/>
        <v>1</v>
      </c>
      <c r="X310">
        <f>INDEX(J$3:J$7,V310)</f>
        <v>1.3265534750587487</v>
      </c>
      <c r="Y310">
        <f>INDEX(H$3:H$7,V310)</f>
        <v>-4.6118085159332911E-4</v>
      </c>
      <c r="Z310">
        <f>INDEX(I$3:I$7,V310)</f>
        <v>-0.39274857622151527</v>
      </c>
      <c r="AA310">
        <f>INDEX(H$3:H$7,W310)</f>
        <v>0.33462329612736075</v>
      </c>
      <c r="AB310">
        <f>INDEX(I$3:I$7,W310)</f>
        <v>5.1758901153159509E-2</v>
      </c>
      <c r="AC310">
        <f t="shared" si="135"/>
        <v>0.11297319852482722</v>
      </c>
      <c r="AD310">
        <f t="shared" si="136"/>
        <v>-0.24227180606859214</v>
      </c>
      <c r="AE310">
        <f t="shared" si="137"/>
        <v>0.66147527811756823</v>
      </c>
      <c r="AF310">
        <f t="shared" si="138"/>
        <v>0.33852472188243182</v>
      </c>
      <c r="AG310">
        <f t="shared" si="139"/>
        <v>0</v>
      </c>
      <c r="AH310">
        <f t="shared" si="140"/>
        <v>0.22165009760253351</v>
      </c>
      <c r="AI310">
        <f t="shared" si="141"/>
        <v>0.33508447697895405</v>
      </c>
      <c r="AJ310">
        <f t="shared" si="142"/>
        <v>0.66147527811756823</v>
      </c>
    </row>
    <row r="311" spans="3:36" x14ac:dyDescent="0.45">
      <c r="C311">
        <v>296</v>
      </c>
      <c r="D311">
        <v>1</v>
      </c>
      <c r="E311">
        <v>0.5</v>
      </c>
      <c r="L311" s="16">
        <f t="shared" si="127"/>
        <v>296</v>
      </c>
      <c r="M311">
        <f t="shared" si="128"/>
        <v>1</v>
      </c>
      <c r="N311" s="16">
        <f t="shared" si="129"/>
        <v>0.5</v>
      </c>
      <c r="O311" s="16">
        <f t="shared" si="130"/>
        <v>296</v>
      </c>
      <c r="P311">
        <f t="shared" si="131"/>
        <v>1</v>
      </c>
      <c r="Q311" s="16">
        <f t="shared" si="132"/>
        <v>1</v>
      </c>
      <c r="T311" s="17">
        <f t="shared" si="133"/>
        <v>5.1661745859032155</v>
      </c>
      <c r="U311" s="16">
        <f t="shared" si="134"/>
        <v>-2.0503038415792965</v>
      </c>
      <c r="V311">
        <f>MATCH(O311,N$3:N$7,1)</f>
        <v>5</v>
      </c>
      <c r="W311">
        <f t="shared" si="143"/>
        <v>1</v>
      </c>
      <c r="X311">
        <f>INDEX(J$3:J$7,V311)</f>
        <v>1.3265534750587487</v>
      </c>
      <c r="Y311">
        <f>INDEX(H$3:H$7,V311)</f>
        <v>-4.6118085159332911E-4</v>
      </c>
      <c r="Z311">
        <f>INDEX(I$3:I$7,V311)</f>
        <v>-0.39274857622151527</v>
      </c>
      <c r="AA311">
        <f>INDEX(H$3:H$7,W311)</f>
        <v>0.33462329612736075</v>
      </c>
      <c r="AB311">
        <f>INDEX(I$3:I$7,W311)</f>
        <v>5.1758901153159509E-2</v>
      </c>
      <c r="AC311">
        <f t="shared" si="135"/>
        <v>0.11612477472119251</v>
      </c>
      <c r="AD311">
        <f t="shared" si="136"/>
        <v>-0.23809107171339136</v>
      </c>
      <c r="AE311">
        <f t="shared" si="137"/>
        <v>0.65206995971911785</v>
      </c>
      <c r="AF311">
        <f t="shared" si="138"/>
        <v>0.34793004028088226</v>
      </c>
      <c r="AG311">
        <f t="shared" si="139"/>
        <v>0</v>
      </c>
      <c r="AH311">
        <f t="shared" si="140"/>
        <v>0.21849852140616824</v>
      </c>
      <c r="AI311">
        <f t="shared" si="141"/>
        <v>0.33508447697895405</v>
      </c>
      <c r="AJ311">
        <f t="shared" si="142"/>
        <v>0.65206995971911785</v>
      </c>
    </row>
    <row r="312" spans="3:36" x14ac:dyDescent="0.45">
      <c r="C312">
        <v>297</v>
      </c>
      <c r="D312">
        <v>1</v>
      </c>
      <c r="E312">
        <v>0.5</v>
      </c>
      <c r="L312" s="16">
        <f t="shared" si="127"/>
        <v>297</v>
      </c>
      <c r="M312">
        <f t="shared" si="128"/>
        <v>1</v>
      </c>
      <c r="N312" s="16">
        <f t="shared" si="129"/>
        <v>0.5</v>
      </c>
      <c r="O312" s="16">
        <f t="shared" si="130"/>
        <v>297</v>
      </c>
      <c r="P312">
        <f t="shared" si="131"/>
        <v>1</v>
      </c>
      <c r="Q312" s="16">
        <f t="shared" si="132"/>
        <v>1</v>
      </c>
      <c r="T312" s="17">
        <f t="shared" si="133"/>
        <v>5.1836278784231586</v>
      </c>
      <c r="U312" s="16">
        <f t="shared" si="134"/>
        <v>-1.9626105055051515</v>
      </c>
      <c r="V312">
        <f>MATCH(O312,N$3:N$7,1)</f>
        <v>5</v>
      </c>
      <c r="W312">
        <f t="shared" si="143"/>
        <v>1</v>
      </c>
      <c r="X312">
        <f>INDEX(J$3:J$7,V312)</f>
        <v>1.3265534750587487</v>
      </c>
      <c r="Y312">
        <f>INDEX(H$3:H$7,V312)</f>
        <v>-4.6118085159332911E-4</v>
      </c>
      <c r="Z312">
        <f>INDEX(I$3:I$7,V312)</f>
        <v>-0.39274857622151527</v>
      </c>
      <c r="AA312">
        <f>INDEX(H$3:H$7,W312)</f>
        <v>0.33462329612736075</v>
      </c>
      <c r="AB312">
        <f>INDEX(I$3:I$7,W312)</f>
        <v>5.1758901153159509E-2</v>
      </c>
      <c r="AC312">
        <f t="shared" si="135"/>
        <v>0.11922081035709718</v>
      </c>
      <c r="AD312">
        <f t="shared" si="136"/>
        <v>-0.23398401488167631</v>
      </c>
      <c r="AE312">
        <f t="shared" si="137"/>
        <v>0.64283039224103633</v>
      </c>
      <c r="AF312">
        <f t="shared" si="138"/>
        <v>0.35716960775896367</v>
      </c>
      <c r="AG312">
        <f t="shared" si="139"/>
        <v>0</v>
      </c>
      <c r="AH312">
        <f t="shared" si="140"/>
        <v>0.21540248577026355</v>
      </c>
      <c r="AI312">
        <f t="shared" si="141"/>
        <v>0.33508447697895405</v>
      </c>
      <c r="AJ312">
        <f t="shared" si="142"/>
        <v>0.64283039224103633</v>
      </c>
    </row>
    <row r="313" spans="3:36" x14ac:dyDescent="0.45">
      <c r="C313">
        <v>298</v>
      </c>
      <c r="D313">
        <v>1</v>
      </c>
      <c r="E313">
        <v>0.5</v>
      </c>
      <c r="L313" s="16"/>
      <c r="N313" s="16"/>
      <c r="O313" s="16"/>
      <c r="Q313" s="16"/>
      <c r="T313" s="17"/>
      <c r="U313" s="16"/>
    </row>
    <row r="314" spans="3:36" x14ac:dyDescent="0.45">
      <c r="C314">
        <v>299</v>
      </c>
      <c r="D314">
        <v>1</v>
      </c>
      <c r="E314">
        <v>0.5</v>
      </c>
      <c r="L314" s="16"/>
      <c r="N314" s="16"/>
      <c r="O314" s="16"/>
      <c r="Q314" s="16"/>
      <c r="T314" s="17"/>
      <c r="U314" s="16"/>
      <c r="AE314">
        <f>MAX(AE9:AE284)</f>
        <v>0.99906511839250967</v>
      </c>
      <c r="AF314">
        <f>MAX(AF9:AF284)</f>
        <v>0.99826351956794845</v>
      </c>
    </row>
    <row r="315" spans="3:36" x14ac:dyDescent="0.45">
      <c r="C315">
        <v>300</v>
      </c>
      <c r="D315">
        <v>1</v>
      </c>
      <c r="E315">
        <v>0.5</v>
      </c>
      <c r="L315" s="16"/>
      <c r="N315" s="16"/>
      <c r="O315" s="16"/>
      <c r="Q315" s="16"/>
      <c r="T315" s="17"/>
      <c r="U315" s="16"/>
      <c r="AE315">
        <f>MIN(AE9:AE284)</f>
        <v>1.7364804320515459E-3</v>
      </c>
      <c r="AF315">
        <f>MIN(AF9:AF284)</f>
        <v>9.3488160749030441E-4</v>
      </c>
    </row>
    <row r="316" spans="3:36" x14ac:dyDescent="0.45">
      <c r="C316">
        <v>301</v>
      </c>
      <c r="D316">
        <v>1</v>
      </c>
      <c r="E316">
        <v>0.5</v>
      </c>
      <c r="L316" s="16"/>
      <c r="N316" s="16"/>
      <c r="O316" s="16"/>
      <c r="Q316" s="16"/>
      <c r="T316" s="17"/>
      <c r="U316" s="16"/>
    </row>
    <row r="317" spans="3:36" x14ac:dyDescent="0.45">
      <c r="C317">
        <v>302</v>
      </c>
      <c r="D317">
        <v>1</v>
      </c>
      <c r="E317">
        <v>0.5</v>
      </c>
      <c r="L317" s="16"/>
      <c r="N317" s="16"/>
      <c r="O317" s="16"/>
      <c r="Q317" s="16"/>
      <c r="T317" s="17"/>
      <c r="U317" s="16"/>
    </row>
    <row r="318" spans="3:36" x14ac:dyDescent="0.45">
      <c r="C318">
        <v>303</v>
      </c>
      <c r="D318">
        <v>1</v>
      </c>
      <c r="E318">
        <v>0.5</v>
      </c>
      <c r="L318" s="16"/>
      <c r="N318" s="16"/>
      <c r="O318" s="16"/>
      <c r="Q318" s="16"/>
      <c r="T318" s="17"/>
      <c r="U318" s="16"/>
    </row>
    <row r="319" spans="3:36" x14ac:dyDescent="0.45">
      <c r="C319">
        <v>304</v>
      </c>
      <c r="D319">
        <v>1</v>
      </c>
      <c r="E319">
        <v>0.5</v>
      </c>
      <c r="L319" s="16"/>
      <c r="N319" s="16"/>
      <c r="O319" s="16"/>
      <c r="Q319" s="16"/>
      <c r="T319" s="17"/>
      <c r="U319" s="16"/>
    </row>
    <row r="320" spans="3:36" x14ac:dyDescent="0.45">
      <c r="C320">
        <v>305</v>
      </c>
      <c r="D320">
        <v>1</v>
      </c>
      <c r="E320">
        <v>0.5</v>
      </c>
      <c r="L320" s="16"/>
      <c r="N320" s="16"/>
      <c r="O320" s="16"/>
      <c r="Q320" s="16"/>
      <c r="T320" s="17"/>
      <c r="U320" s="16"/>
    </row>
    <row r="321" spans="3:21" x14ac:dyDescent="0.45">
      <c r="C321">
        <v>306</v>
      </c>
      <c r="D321">
        <v>1</v>
      </c>
      <c r="E321">
        <v>0.5</v>
      </c>
      <c r="L321" s="16"/>
      <c r="N321" s="16"/>
      <c r="O321" s="16"/>
      <c r="Q321" s="16"/>
      <c r="T321" s="17"/>
      <c r="U321" s="16"/>
    </row>
    <row r="322" spans="3:21" x14ac:dyDescent="0.45">
      <c r="C322">
        <v>307</v>
      </c>
      <c r="D322">
        <v>1</v>
      </c>
      <c r="E322">
        <v>0.5</v>
      </c>
      <c r="L322" s="16"/>
      <c r="N322" s="16"/>
      <c r="O322" s="16"/>
      <c r="Q322" s="16"/>
      <c r="T322" s="17"/>
      <c r="U322" s="16"/>
    </row>
    <row r="323" spans="3:21" x14ac:dyDescent="0.45">
      <c r="C323">
        <v>308</v>
      </c>
      <c r="D323">
        <v>1</v>
      </c>
      <c r="E323">
        <v>0.5</v>
      </c>
      <c r="L323" s="16"/>
      <c r="N323" s="16"/>
      <c r="O323" s="16"/>
      <c r="Q323" s="16"/>
      <c r="T323" s="17"/>
      <c r="U323" s="16"/>
    </row>
    <row r="324" spans="3:21" x14ac:dyDescent="0.45">
      <c r="C324">
        <v>309</v>
      </c>
      <c r="D324">
        <v>1</v>
      </c>
      <c r="E324">
        <v>0.5</v>
      </c>
      <c r="L324" s="16"/>
      <c r="N324" s="16"/>
      <c r="O324" s="16"/>
      <c r="Q324" s="16"/>
      <c r="T324" s="17"/>
      <c r="U324" s="16"/>
    </row>
    <row r="325" spans="3:21" x14ac:dyDescent="0.45">
      <c r="C325">
        <v>310</v>
      </c>
      <c r="D325">
        <v>1</v>
      </c>
      <c r="E325">
        <v>0.5</v>
      </c>
      <c r="L325" s="16"/>
      <c r="N325" s="16"/>
      <c r="O325" s="16"/>
      <c r="Q325" s="16"/>
      <c r="T325" s="17"/>
      <c r="U325" s="16"/>
    </row>
    <row r="326" spans="3:21" x14ac:dyDescent="0.45">
      <c r="C326">
        <v>311</v>
      </c>
      <c r="D326">
        <v>1</v>
      </c>
      <c r="E326">
        <v>0.5</v>
      </c>
      <c r="L326" s="16"/>
      <c r="N326" s="16"/>
      <c r="O326" s="16"/>
      <c r="Q326" s="16"/>
      <c r="T326" s="17"/>
      <c r="U326" s="16"/>
    </row>
    <row r="327" spans="3:21" x14ac:dyDescent="0.45">
      <c r="C327">
        <v>312</v>
      </c>
      <c r="D327">
        <v>1</v>
      </c>
      <c r="E327">
        <v>0.5</v>
      </c>
      <c r="L327" s="16"/>
      <c r="N327" s="16"/>
      <c r="O327" s="16"/>
      <c r="Q327" s="16"/>
      <c r="T327" s="17"/>
      <c r="U327" s="16"/>
    </row>
    <row r="328" spans="3:21" x14ac:dyDescent="0.45">
      <c r="C328">
        <v>313</v>
      </c>
      <c r="D328">
        <v>1</v>
      </c>
      <c r="E328">
        <v>0.5</v>
      </c>
      <c r="L328" s="16"/>
      <c r="N328" s="16"/>
      <c r="O328" s="16"/>
      <c r="Q328" s="16"/>
      <c r="T328" s="17"/>
      <c r="U328" s="16"/>
    </row>
    <row r="329" spans="3:21" x14ac:dyDescent="0.45">
      <c r="C329">
        <v>314</v>
      </c>
      <c r="D329">
        <v>1</v>
      </c>
      <c r="E329">
        <v>0.5</v>
      </c>
      <c r="L329" s="16"/>
      <c r="N329" s="16"/>
      <c r="O329" s="16"/>
      <c r="Q329" s="16"/>
      <c r="T329" s="17"/>
      <c r="U329" s="16"/>
    </row>
    <row r="330" spans="3:21" x14ac:dyDescent="0.45">
      <c r="C330">
        <v>315</v>
      </c>
      <c r="D330">
        <v>1</v>
      </c>
      <c r="E330">
        <v>0.5</v>
      </c>
      <c r="L330" s="16"/>
      <c r="N330" s="16"/>
      <c r="O330" s="16"/>
      <c r="Q330" s="16"/>
      <c r="T330" s="17"/>
      <c r="U330" s="16"/>
    </row>
    <row r="331" spans="3:21" x14ac:dyDescent="0.45">
      <c r="C331">
        <v>316</v>
      </c>
      <c r="D331">
        <v>1</v>
      </c>
      <c r="E331">
        <v>0.5</v>
      </c>
      <c r="L331" s="16"/>
      <c r="N331" s="16"/>
      <c r="O331" s="16"/>
      <c r="Q331" s="16"/>
      <c r="T331" s="17"/>
      <c r="U331" s="16"/>
    </row>
    <row r="332" spans="3:21" x14ac:dyDescent="0.45">
      <c r="C332">
        <v>317</v>
      </c>
      <c r="D332">
        <v>1</v>
      </c>
      <c r="E332">
        <v>0.5</v>
      </c>
      <c r="L332" s="16"/>
      <c r="N332" s="16"/>
      <c r="O332" s="16"/>
      <c r="Q332" s="16"/>
      <c r="T332" s="17"/>
      <c r="U332" s="16"/>
    </row>
    <row r="333" spans="3:21" x14ac:dyDescent="0.45">
      <c r="C333">
        <v>318</v>
      </c>
      <c r="D333">
        <v>1</v>
      </c>
      <c r="E333">
        <v>0.5</v>
      </c>
      <c r="L333" s="16"/>
      <c r="N333" s="16"/>
      <c r="O333" s="16"/>
      <c r="Q333" s="16"/>
      <c r="T333" s="17"/>
      <c r="U333" s="16"/>
    </row>
    <row r="334" spans="3:21" x14ac:dyDescent="0.45">
      <c r="C334">
        <v>319</v>
      </c>
      <c r="D334">
        <v>1</v>
      </c>
      <c r="E334">
        <v>0.5</v>
      </c>
      <c r="L334" s="16"/>
      <c r="N334" s="16"/>
      <c r="O334" s="16"/>
      <c r="Q334" s="16"/>
      <c r="T334" s="17"/>
      <c r="U334" s="16"/>
    </row>
    <row r="335" spans="3:21" x14ac:dyDescent="0.45">
      <c r="C335">
        <v>320</v>
      </c>
      <c r="D335">
        <v>1</v>
      </c>
      <c r="E335">
        <v>0.5</v>
      </c>
      <c r="L335" s="16"/>
      <c r="N335" s="16"/>
      <c r="O335" s="16"/>
      <c r="Q335" s="16"/>
      <c r="T335" s="17"/>
      <c r="U335" s="16"/>
    </row>
    <row r="336" spans="3:21" x14ac:dyDescent="0.45">
      <c r="C336">
        <v>321</v>
      </c>
      <c r="D336">
        <v>1</v>
      </c>
      <c r="E336">
        <v>0.5</v>
      </c>
      <c r="L336" s="16"/>
      <c r="N336" s="16"/>
      <c r="O336" s="16"/>
      <c r="Q336" s="16"/>
      <c r="T336" s="17"/>
      <c r="U336" s="16"/>
    </row>
    <row r="337" spans="3:21" x14ac:dyDescent="0.45">
      <c r="C337">
        <v>322</v>
      </c>
      <c r="D337">
        <v>1</v>
      </c>
      <c r="E337">
        <v>0.5</v>
      </c>
      <c r="L337" s="16"/>
      <c r="N337" s="16"/>
      <c r="O337" s="16"/>
      <c r="Q337" s="16"/>
      <c r="T337" s="17"/>
      <c r="U337" s="16"/>
    </row>
    <row r="338" spans="3:21" x14ac:dyDescent="0.45">
      <c r="C338">
        <v>323</v>
      </c>
      <c r="D338">
        <v>1</v>
      </c>
      <c r="E338">
        <v>0.5</v>
      </c>
      <c r="L338" s="16"/>
      <c r="N338" s="16"/>
      <c r="O338" s="16"/>
      <c r="Q338" s="16"/>
      <c r="T338" s="17"/>
      <c r="U338" s="16"/>
    </row>
    <row r="339" spans="3:21" x14ac:dyDescent="0.45">
      <c r="C339">
        <v>324</v>
      </c>
      <c r="D339">
        <v>1</v>
      </c>
      <c r="E339">
        <v>0.5</v>
      </c>
      <c r="L339" s="16"/>
      <c r="N339" s="16"/>
      <c r="O339" s="16"/>
      <c r="Q339" s="16"/>
      <c r="T339" s="17"/>
      <c r="U339" s="16"/>
    </row>
    <row r="340" spans="3:21" x14ac:dyDescent="0.45">
      <c r="C340">
        <v>325</v>
      </c>
      <c r="D340">
        <v>1</v>
      </c>
      <c r="E340">
        <v>0.5</v>
      </c>
      <c r="L340" s="16"/>
      <c r="N340" s="16"/>
      <c r="O340" s="16"/>
      <c r="Q340" s="16"/>
      <c r="T340" s="17"/>
      <c r="U340" s="16"/>
    </row>
    <row r="341" spans="3:21" x14ac:dyDescent="0.45">
      <c r="C341">
        <v>326</v>
      </c>
      <c r="D341">
        <v>1</v>
      </c>
      <c r="E341">
        <v>0.5</v>
      </c>
      <c r="L341" s="16"/>
      <c r="N341" s="16"/>
      <c r="O341" s="16"/>
      <c r="Q341" s="16"/>
      <c r="T341" s="17"/>
      <c r="U341" s="16"/>
    </row>
    <row r="342" spans="3:21" x14ac:dyDescent="0.45">
      <c r="C342">
        <v>327</v>
      </c>
      <c r="D342">
        <v>1</v>
      </c>
      <c r="E342">
        <v>0.5</v>
      </c>
      <c r="L342" s="16"/>
      <c r="N342" s="16"/>
      <c r="O342" s="16"/>
      <c r="Q342" s="16"/>
      <c r="T342" s="17"/>
      <c r="U342" s="16"/>
    </row>
    <row r="343" spans="3:21" x14ac:dyDescent="0.45">
      <c r="C343">
        <v>328</v>
      </c>
      <c r="D343">
        <v>1</v>
      </c>
      <c r="E343">
        <v>0.5</v>
      </c>
      <c r="L343" s="16"/>
      <c r="N343" s="16"/>
      <c r="O343" s="16"/>
      <c r="Q343" s="16"/>
      <c r="T343" s="17"/>
      <c r="U343" s="16"/>
    </row>
    <row r="344" spans="3:21" x14ac:dyDescent="0.45">
      <c r="C344">
        <v>329</v>
      </c>
      <c r="D344">
        <v>1</v>
      </c>
      <c r="E344">
        <v>0.5</v>
      </c>
      <c r="L344" s="16"/>
      <c r="N344" s="16"/>
      <c r="O344" s="16"/>
      <c r="Q344" s="16"/>
      <c r="T344" s="17"/>
      <c r="U344" s="16"/>
    </row>
    <row r="345" spans="3:21" x14ac:dyDescent="0.45">
      <c r="C345">
        <v>330</v>
      </c>
      <c r="D345">
        <v>1</v>
      </c>
      <c r="E345">
        <v>0.5</v>
      </c>
      <c r="L345" s="16"/>
      <c r="N345" s="16"/>
      <c r="O345" s="16"/>
      <c r="Q345" s="16"/>
      <c r="T345" s="17"/>
      <c r="U345" s="16"/>
    </row>
    <row r="346" spans="3:21" x14ac:dyDescent="0.45">
      <c r="C346">
        <v>331</v>
      </c>
      <c r="D346">
        <v>1</v>
      </c>
      <c r="E346">
        <v>0.5</v>
      </c>
      <c r="L346" s="16"/>
      <c r="N346" s="16"/>
      <c r="O346" s="16"/>
      <c r="Q346" s="16"/>
      <c r="T346" s="17"/>
      <c r="U346" s="16"/>
    </row>
    <row r="347" spans="3:21" x14ac:dyDescent="0.45">
      <c r="C347">
        <v>332</v>
      </c>
      <c r="D347">
        <v>1</v>
      </c>
      <c r="E347">
        <v>0.5</v>
      </c>
      <c r="L347" s="16"/>
      <c r="N347" s="16"/>
      <c r="O347" s="16"/>
      <c r="Q347" s="16"/>
      <c r="T347" s="17"/>
      <c r="U347" s="16"/>
    </row>
    <row r="348" spans="3:21" x14ac:dyDescent="0.45">
      <c r="C348">
        <v>333</v>
      </c>
      <c r="D348">
        <v>1</v>
      </c>
      <c r="E348">
        <v>0.5</v>
      </c>
      <c r="L348" s="16"/>
      <c r="N348" s="16"/>
      <c r="O348" s="16"/>
      <c r="Q348" s="16"/>
      <c r="T348" s="17"/>
      <c r="U348" s="16"/>
    </row>
    <row r="349" spans="3:21" x14ac:dyDescent="0.45">
      <c r="C349">
        <v>334</v>
      </c>
      <c r="D349">
        <v>1</v>
      </c>
      <c r="E349">
        <v>0.5</v>
      </c>
      <c r="L349" s="16"/>
      <c r="N349" s="16"/>
      <c r="O349" s="16"/>
      <c r="Q349" s="16"/>
      <c r="T349" s="17"/>
      <c r="U349" s="16"/>
    </row>
    <row r="350" spans="3:21" x14ac:dyDescent="0.45">
      <c r="C350">
        <v>335</v>
      </c>
      <c r="D350">
        <v>1</v>
      </c>
      <c r="E350">
        <v>0.5</v>
      </c>
      <c r="L350" s="16"/>
      <c r="N350" s="16"/>
      <c r="O350" s="16"/>
      <c r="Q350" s="16"/>
      <c r="T350" s="17"/>
      <c r="U350" s="16"/>
    </row>
    <row r="351" spans="3:21" x14ac:dyDescent="0.45">
      <c r="C351">
        <v>336</v>
      </c>
      <c r="D351">
        <v>1</v>
      </c>
      <c r="E351">
        <v>0.5</v>
      </c>
      <c r="L351" s="16"/>
      <c r="N351" s="16"/>
      <c r="O351" s="16"/>
      <c r="Q351" s="16"/>
      <c r="T351" s="17"/>
      <c r="U351" s="16"/>
    </row>
    <row r="352" spans="3:21" x14ac:dyDescent="0.45">
      <c r="C352">
        <v>337</v>
      </c>
      <c r="D352">
        <v>1</v>
      </c>
      <c r="E352">
        <v>0.5</v>
      </c>
      <c r="L352" s="16"/>
      <c r="N352" s="16"/>
      <c r="O352" s="16"/>
      <c r="Q352" s="16"/>
      <c r="T352" s="17"/>
      <c r="U352" s="16"/>
    </row>
    <row r="353" spans="3:21" x14ac:dyDescent="0.45">
      <c r="C353">
        <v>338</v>
      </c>
      <c r="D353">
        <v>1</v>
      </c>
      <c r="E353">
        <v>0.5</v>
      </c>
      <c r="L353" s="16"/>
      <c r="N353" s="16"/>
      <c r="O353" s="16"/>
      <c r="Q353" s="16"/>
      <c r="T353" s="17"/>
      <c r="U353" s="16"/>
    </row>
    <row r="354" spans="3:21" x14ac:dyDescent="0.45">
      <c r="C354">
        <v>339</v>
      </c>
      <c r="D354">
        <v>1</v>
      </c>
      <c r="E354">
        <v>0.5</v>
      </c>
      <c r="L354" s="16"/>
      <c r="N354" s="16"/>
      <c r="O354" s="16"/>
      <c r="Q354" s="16"/>
      <c r="T354" s="17"/>
      <c r="U354" s="16"/>
    </row>
    <row r="355" spans="3:21" x14ac:dyDescent="0.45">
      <c r="C355">
        <v>340</v>
      </c>
      <c r="D355">
        <v>1</v>
      </c>
      <c r="E355">
        <v>0.5</v>
      </c>
      <c r="L355" s="16"/>
      <c r="N355" s="16"/>
      <c r="O355" s="16"/>
      <c r="Q355" s="16"/>
      <c r="T355" s="17"/>
      <c r="U355" s="16"/>
    </row>
    <row r="356" spans="3:21" x14ac:dyDescent="0.45">
      <c r="C356">
        <v>341</v>
      </c>
      <c r="D356">
        <v>1</v>
      </c>
      <c r="E356">
        <v>0.5</v>
      </c>
      <c r="L356" s="16"/>
      <c r="N356" s="16"/>
      <c r="O356" s="16"/>
      <c r="Q356" s="16"/>
      <c r="T356" s="17"/>
      <c r="U356" s="16"/>
    </row>
    <row r="357" spans="3:21" x14ac:dyDescent="0.45">
      <c r="C357">
        <v>342</v>
      </c>
      <c r="D357">
        <v>1</v>
      </c>
      <c r="E357">
        <v>0.5</v>
      </c>
      <c r="L357" s="16"/>
      <c r="N357" s="16"/>
      <c r="O357" s="16"/>
      <c r="Q357" s="16"/>
      <c r="T357" s="17"/>
      <c r="U357" s="16"/>
    </row>
    <row r="358" spans="3:21" x14ac:dyDescent="0.45">
      <c r="C358">
        <v>343</v>
      </c>
      <c r="D358">
        <v>1</v>
      </c>
      <c r="E358">
        <v>0.5</v>
      </c>
      <c r="L358" s="16"/>
      <c r="N358" s="16"/>
      <c r="O358" s="16"/>
      <c r="Q358" s="16"/>
      <c r="T358" s="17"/>
      <c r="U358" s="16"/>
    </row>
    <row r="359" spans="3:21" x14ac:dyDescent="0.45">
      <c r="C359">
        <v>344</v>
      </c>
      <c r="D359">
        <v>1</v>
      </c>
      <c r="E359">
        <v>0.5</v>
      </c>
      <c r="L359" s="16"/>
      <c r="N359" s="16"/>
      <c r="O359" s="16"/>
      <c r="Q359" s="16"/>
      <c r="T359" s="17"/>
      <c r="U359" s="16"/>
    </row>
    <row r="360" spans="3:21" x14ac:dyDescent="0.45">
      <c r="C360">
        <v>345</v>
      </c>
      <c r="D360">
        <v>1</v>
      </c>
      <c r="E360">
        <v>0.5</v>
      </c>
      <c r="L360" s="16"/>
      <c r="N360" s="16"/>
      <c r="O360" s="16"/>
      <c r="Q360" s="16"/>
      <c r="T360" s="17"/>
      <c r="U360" s="16"/>
    </row>
    <row r="361" spans="3:21" x14ac:dyDescent="0.45">
      <c r="C361">
        <v>346</v>
      </c>
      <c r="D361">
        <v>1</v>
      </c>
      <c r="E361">
        <v>0.5</v>
      </c>
      <c r="L361" s="16"/>
      <c r="N361" s="16"/>
      <c r="O361" s="16"/>
      <c r="Q361" s="16"/>
      <c r="T361" s="17"/>
      <c r="U361" s="16"/>
    </row>
    <row r="362" spans="3:21" x14ac:dyDescent="0.45">
      <c r="C362">
        <v>347</v>
      </c>
      <c r="D362">
        <v>1</v>
      </c>
      <c r="E362">
        <v>0.5</v>
      </c>
      <c r="L362" s="16"/>
      <c r="N362" s="16"/>
      <c r="O362" s="16"/>
      <c r="Q362" s="16"/>
      <c r="T362" s="17"/>
      <c r="U362" s="16"/>
    </row>
    <row r="363" spans="3:21" x14ac:dyDescent="0.45">
      <c r="C363">
        <v>348</v>
      </c>
      <c r="D363">
        <v>1</v>
      </c>
      <c r="E363">
        <v>0.5</v>
      </c>
      <c r="L363" s="16"/>
      <c r="N363" s="16"/>
      <c r="O363" s="16"/>
      <c r="Q363" s="16"/>
      <c r="T363" s="17"/>
      <c r="U363" s="16"/>
    </row>
    <row r="364" spans="3:21" x14ac:dyDescent="0.45">
      <c r="C364">
        <v>349</v>
      </c>
      <c r="D364">
        <v>1</v>
      </c>
      <c r="E364">
        <v>0.5</v>
      </c>
      <c r="L364" s="16"/>
      <c r="N364" s="16"/>
      <c r="O364" s="16"/>
      <c r="Q364" s="16"/>
      <c r="T364" s="17"/>
      <c r="U364" s="16"/>
    </row>
    <row r="365" spans="3:21" x14ac:dyDescent="0.45">
      <c r="C365">
        <v>350</v>
      </c>
      <c r="D365">
        <v>1</v>
      </c>
      <c r="E365">
        <v>0.5</v>
      </c>
      <c r="L365" s="16"/>
      <c r="N365" s="16"/>
      <c r="O365" s="16"/>
      <c r="Q365" s="16"/>
      <c r="T365" s="17"/>
      <c r="U365" s="16"/>
    </row>
    <row r="366" spans="3:21" x14ac:dyDescent="0.45">
      <c r="C366">
        <v>351</v>
      </c>
      <c r="D366">
        <v>1</v>
      </c>
      <c r="E366">
        <v>0.5</v>
      </c>
      <c r="L366" s="16"/>
      <c r="N366" s="16"/>
      <c r="O366" s="16"/>
      <c r="Q366" s="16"/>
      <c r="T366" s="17"/>
      <c r="U366" s="16"/>
    </row>
    <row r="367" spans="3:21" x14ac:dyDescent="0.45">
      <c r="C367">
        <v>352</v>
      </c>
      <c r="D367">
        <v>1</v>
      </c>
      <c r="E367">
        <v>0.5</v>
      </c>
      <c r="L367" s="16"/>
      <c r="N367" s="16"/>
      <c r="O367" s="16"/>
      <c r="Q367" s="16"/>
      <c r="T367" s="17"/>
      <c r="U367" s="16"/>
    </row>
    <row r="368" spans="3:21" x14ac:dyDescent="0.45">
      <c r="C368">
        <v>353</v>
      </c>
      <c r="D368">
        <v>1</v>
      </c>
      <c r="E368">
        <v>0.5</v>
      </c>
      <c r="L368" s="16"/>
      <c r="N368" s="16"/>
      <c r="O368" s="16"/>
      <c r="Q368" s="16"/>
      <c r="T368" s="17"/>
      <c r="U368" s="16"/>
    </row>
    <row r="369" spans="3:21" x14ac:dyDescent="0.45">
      <c r="C369">
        <v>354</v>
      </c>
      <c r="D369">
        <v>1</v>
      </c>
      <c r="E369">
        <v>0.5</v>
      </c>
      <c r="L369" s="16"/>
      <c r="N369" s="16"/>
      <c r="O369" s="16"/>
      <c r="Q369" s="16"/>
      <c r="T369" s="17"/>
      <c r="U369" s="16"/>
    </row>
    <row r="370" spans="3:21" x14ac:dyDescent="0.45">
      <c r="C370">
        <v>355</v>
      </c>
      <c r="D370">
        <v>1</v>
      </c>
      <c r="E370">
        <v>0.5</v>
      </c>
      <c r="L370" s="16"/>
      <c r="N370" s="16"/>
      <c r="O370" s="16"/>
      <c r="Q370" s="16"/>
      <c r="T370" s="17"/>
      <c r="U370" s="16"/>
    </row>
    <row r="371" spans="3:21" x14ac:dyDescent="0.45">
      <c r="C371">
        <v>356</v>
      </c>
      <c r="D371">
        <v>1</v>
      </c>
      <c r="E371">
        <v>0.5</v>
      </c>
      <c r="L371" s="16"/>
      <c r="N371" s="16"/>
      <c r="O371" s="16"/>
      <c r="Q371" s="16"/>
      <c r="T371" s="17"/>
      <c r="U371" s="16"/>
    </row>
    <row r="372" spans="3:21" x14ac:dyDescent="0.45">
      <c r="C372">
        <v>357</v>
      </c>
      <c r="D372">
        <v>1</v>
      </c>
      <c r="E372">
        <v>0.5</v>
      </c>
      <c r="L372" s="16"/>
      <c r="N372" s="16"/>
      <c r="O372" s="16"/>
      <c r="Q372" s="16"/>
      <c r="T372" s="17"/>
      <c r="U372" s="16"/>
    </row>
    <row r="373" spans="3:21" x14ac:dyDescent="0.45">
      <c r="C373">
        <v>358</v>
      </c>
      <c r="D373">
        <v>1</v>
      </c>
      <c r="E373">
        <v>0.5</v>
      </c>
      <c r="L373" s="16"/>
      <c r="N373" s="16"/>
      <c r="O373" s="16"/>
      <c r="Q373" s="16"/>
      <c r="T373" s="17"/>
      <c r="U373" s="16"/>
    </row>
    <row r="374" spans="3:21" x14ac:dyDescent="0.45">
      <c r="C374">
        <v>359</v>
      </c>
      <c r="D374">
        <v>1</v>
      </c>
      <c r="E374">
        <v>0.5</v>
      </c>
      <c r="L374" s="16"/>
      <c r="N374" s="16"/>
      <c r="O374" s="16"/>
      <c r="Q374" s="16"/>
      <c r="T374" s="17"/>
      <c r="U374" s="16"/>
    </row>
    <row r="375" spans="3:21" x14ac:dyDescent="0.45">
      <c r="C375">
        <v>360</v>
      </c>
      <c r="D375">
        <v>1</v>
      </c>
      <c r="E375">
        <v>0.5</v>
      </c>
      <c r="L375" s="16"/>
      <c r="N375" s="16"/>
      <c r="O375" s="16"/>
      <c r="Q375" s="16"/>
      <c r="T375" s="17"/>
      <c r="U375" s="16"/>
    </row>
    <row r="376" spans="3:21" x14ac:dyDescent="0.45">
      <c r="C376">
        <v>361</v>
      </c>
      <c r="D376">
        <v>1</v>
      </c>
      <c r="E376">
        <v>0.5</v>
      </c>
      <c r="L376" s="16"/>
      <c r="N376" s="16"/>
      <c r="O376" s="16"/>
      <c r="Q376" s="16"/>
      <c r="T376" s="17"/>
      <c r="U376" s="16"/>
    </row>
    <row r="377" spans="3:21" x14ac:dyDescent="0.45">
      <c r="C377">
        <v>362</v>
      </c>
      <c r="D377">
        <v>1</v>
      </c>
      <c r="E377">
        <v>0.5</v>
      </c>
      <c r="L377" s="16"/>
      <c r="N377" s="16"/>
      <c r="O377" s="16"/>
      <c r="Q377" s="16"/>
      <c r="T377" s="17"/>
      <c r="U377" s="16"/>
    </row>
    <row r="378" spans="3:21" x14ac:dyDescent="0.45">
      <c r="C378">
        <v>363</v>
      </c>
      <c r="D378">
        <v>1</v>
      </c>
      <c r="E378">
        <v>0.5</v>
      </c>
      <c r="L378" s="16"/>
      <c r="N378" s="16"/>
      <c r="O378" s="16"/>
      <c r="Q378" s="16"/>
      <c r="T378" s="17"/>
      <c r="U378" s="16"/>
    </row>
    <row r="379" spans="3:21" x14ac:dyDescent="0.45">
      <c r="C379">
        <v>364</v>
      </c>
      <c r="D379">
        <v>1</v>
      </c>
      <c r="E379">
        <v>0.5</v>
      </c>
      <c r="L379" s="16"/>
      <c r="N379" s="16"/>
      <c r="O379" s="16"/>
      <c r="Q379" s="16"/>
      <c r="T379" s="17"/>
      <c r="U379" s="16"/>
    </row>
    <row r="380" spans="3:21" x14ac:dyDescent="0.45">
      <c r="C380">
        <v>365</v>
      </c>
      <c r="D380">
        <v>1</v>
      </c>
      <c r="E380">
        <v>0.5</v>
      </c>
      <c r="L380" s="16"/>
      <c r="N380" s="16"/>
      <c r="O380" s="16"/>
      <c r="Q380" s="16"/>
      <c r="T380" s="17"/>
      <c r="U380" s="16"/>
    </row>
    <row r="381" spans="3:21" x14ac:dyDescent="0.45">
      <c r="C381">
        <v>366</v>
      </c>
      <c r="D381">
        <v>1</v>
      </c>
      <c r="E381">
        <v>0.5</v>
      </c>
      <c r="L381" s="16"/>
      <c r="N381" s="16"/>
      <c r="O381" s="16"/>
      <c r="Q381" s="16"/>
      <c r="T381" s="17"/>
      <c r="U381" s="16"/>
    </row>
    <row r="382" spans="3:21" x14ac:dyDescent="0.45">
      <c r="C382">
        <v>367</v>
      </c>
      <c r="D382">
        <v>1</v>
      </c>
      <c r="E382">
        <v>0.5</v>
      </c>
      <c r="L382" s="16"/>
      <c r="N382" s="16"/>
      <c r="O382" s="16"/>
      <c r="Q382" s="16"/>
      <c r="T382" s="17"/>
      <c r="U382" s="16"/>
    </row>
    <row r="383" spans="3:21" x14ac:dyDescent="0.45">
      <c r="C383">
        <v>368</v>
      </c>
      <c r="D383">
        <v>1</v>
      </c>
      <c r="E383">
        <v>0.5</v>
      </c>
      <c r="L383" s="16"/>
      <c r="N383" s="16"/>
      <c r="O383" s="16"/>
      <c r="Q383" s="16"/>
      <c r="T383" s="17"/>
      <c r="U383" s="16"/>
    </row>
    <row r="384" spans="3:21" x14ac:dyDescent="0.45">
      <c r="C384">
        <v>369</v>
      </c>
      <c r="D384">
        <v>1</v>
      </c>
      <c r="E384">
        <v>0.5</v>
      </c>
      <c r="L384" s="16"/>
      <c r="N384" s="16"/>
      <c r="O384" s="16"/>
      <c r="Q384" s="16"/>
      <c r="T384" s="17"/>
      <c r="U384" s="16"/>
    </row>
    <row r="385" spans="3:21" x14ac:dyDescent="0.45">
      <c r="C385">
        <v>370</v>
      </c>
      <c r="D385">
        <v>1</v>
      </c>
      <c r="E385">
        <v>0.5</v>
      </c>
      <c r="L385" s="16"/>
      <c r="N385" s="16"/>
      <c r="O385" s="16"/>
      <c r="Q385" s="16"/>
      <c r="T385" s="17"/>
      <c r="U385" s="16"/>
    </row>
    <row r="386" spans="3:21" x14ac:dyDescent="0.45">
      <c r="C386">
        <v>371</v>
      </c>
      <c r="D386">
        <v>1</v>
      </c>
      <c r="E386">
        <v>0.5</v>
      </c>
      <c r="L386" s="16"/>
      <c r="N386" s="16"/>
      <c r="O386" s="16"/>
      <c r="Q386" s="16"/>
      <c r="T386" s="17"/>
      <c r="U386" s="16"/>
    </row>
    <row r="387" spans="3:21" x14ac:dyDescent="0.45">
      <c r="C387">
        <v>372</v>
      </c>
      <c r="D387">
        <v>1</v>
      </c>
      <c r="E387">
        <v>0.5</v>
      </c>
      <c r="L387" s="16"/>
      <c r="N387" s="16"/>
      <c r="O387" s="16"/>
      <c r="Q387" s="16"/>
      <c r="T387" s="17"/>
      <c r="U387" s="16"/>
    </row>
    <row r="388" spans="3:21" x14ac:dyDescent="0.45">
      <c r="C388">
        <v>373</v>
      </c>
      <c r="D388">
        <v>1</v>
      </c>
      <c r="E388">
        <v>0.5</v>
      </c>
      <c r="L388" s="16"/>
      <c r="N388" s="16"/>
      <c r="O388" s="16"/>
      <c r="Q388" s="16"/>
      <c r="T388" s="17"/>
      <c r="U388" s="16"/>
    </row>
    <row r="389" spans="3:21" x14ac:dyDescent="0.45">
      <c r="C389">
        <v>374</v>
      </c>
      <c r="D389">
        <v>1</v>
      </c>
      <c r="E389">
        <v>0.5</v>
      </c>
      <c r="L389" s="16"/>
      <c r="N389" s="16"/>
      <c r="O389" s="16"/>
      <c r="Q389" s="16"/>
      <c r="T389" s="17"/>
      <c r="U389" s="16"/>
    </row>
    <row r="390" spans="3:21" x14ac:dyDescent="0.45">
      <c r="C390">
        <v>375</v>
      </c>
      <c r="D390">
        <v>1</v>
      </c>
      <c r="E390">
        <v>0.5</v>
      </c>
      <c r="L390" s="16"/>
      <c r="N390" s="16"/>
      <c r="O390" s="16"/>
      <c r="Q390" s="16"/>
      <c r="T390" s="17"/>
      <c r="U390" s="16"/>
    </row>
    <row r="391" spans="3:21" x14ac:dyDescent="0.45">
      <c r="C391">
        <v>376</v>
      </c>
      <c r="D391">
        <v>1</v>
      </c>
      <c r="E391">
        <v>0.5</v>
      </c>
      <c r="L391" s="16"/>
      <c r="N391" s="16"/>
      <c r="O391" s="16"/>
      <c r="Q391" s="16"/>
      <c r="T391" s="17"/>
      <c r="U391" s="16"/>
    </row>
    <row r="392" spans="3:21" x14ac:dyDescent="0.45">
      <c r="C392">
        <v>377</v>
      </c>
      <c r="D392">
        <v>1</v>
      </c>
      <c r="E392">
        <v>0.5</v>
      </c>
      <c r="L392" s="16"/>
      <c r="N392" s="16"/>
      <c r="O392" s="16"/>
      <c r="Q392" s="16"/>
      <c r="T392" s="17"/>
      <c r="U392" s="16"/>
    </row>
    <row r="393" spans="3:21" x14ac:dyDescent="0.45">
      <c r="C393">
        <v>378</v>
      </c>
      <c r="D393">
        <v>1</v>
      </c>
      <c r="E393">
        <v>0.5</v>
      </c>
      <c r="L393" s="16"/>
      <c r="N393" s="16"/>
      <c r="O393" s="16"/>
      <c r="Q393" s="16"/>
      <c r="T393" s="17"/>
      <c r="U393" s="16"/>
    </row>
    <row r="394" spans="3:21" x14ac:dyDescent="0.45">
      <c r="C394">
        <v>379</v>
      </c>
      <c r="D394">
        <v>1</v>
      </c>
      <c r="E394">
        <v>0.5</v>
      </c>
      <c r="L394" s="16"/>
      <c r="N394" s="16"/>
      <c r="O394" s="16"/>
      <c r="Q394" s="16"/>
      <c r="T394" s="17"/>
      <c r="U394" s="16"/>
    </row>
    <row r="395" spans="3:21" x14ac:dyDescent="0.45">
      <c r="C395">
        <v>380</v>
      </c>
      <c r="D395">
        <v>1</v>
      </c>
      <c r="E395">
        <v>0.5</v>
      </c>
      <c r="L395" s="16"/>
      <c r="N395" s="16"/>
      <c r="O395" s="16"/>
      <c r="Q395" s="16"/>
      <c r="T395" s="17"/>
      <c r="U395" s="16"/>
    </row>
    <row r="396" spans="3:21" x14ac:dyDescent="0.45">
      <c r="C396">
        <v>381</v>
      </c>
      <c r="D396">
        <v>1</v>
      </c>
      <c r="E396">
        <v>0.5</v>
      </c>
      <c r="L396" s="16"/>
      <c r="N396" s="16"/>
      <c r="O396" s="16"/>
      <c r="Q396" s="16"/>
      <c r="T396" s="17"/>
      <c r="U396" s="16"/>
    </row>
    <row r="397" spans="3:21" x14ac:dyDescent="0.45">
      <c r="C397">
        <v>382</v>
      </c>
      <c r="D397">
        <v>1</v>
      </c>
      <c r="E397">
        <v>0.5</v>
      </c>
      <c r="L397" s="16"/>
      <c r="N397" s="16"/>
      <c r="O397" s="16"/>
      <c r="Q397" s="16"/>
      <c r="T397" s="17"/>
      <c r="U397" s="16"/>
    </row>
    <row r="398" spans="3:21" x14ac:dyDescent="0.45">
      <c r="C398">
        <v>383</v>
      </c>
      <c r="D398">
        <v>1</v>
      </c>
      <c r="E398">
        <v>0.5</v>
      </c>
      <c r="L398" s="16"/>
      <c r="N398" s="16"/>
      <c r="O398" s="16"/>
      <c r="Q398" s="16"/>
      <c r="T398" s="17"/>
      <c r="U398" s="16"/>
    </row>
    <row r="399" spans="3:21" x14ac:dyDescent="0.45">
      <c r="C399">
        <v>384</v>
      </c>
      <c r="D399">
        <v>1</v>
      </c>
      <c r="E399">
        <v>0.5</v>
      </c>
      <c r="L399" s="16"/>
      <c r="N399" s="16"/>
      <c r="O399" s="16"/>
      <c r="Q399" s="16"/>
      <c r="T399" s="17"/>
      <c r="U399" s="16"/>
    </row>
    <row r="400" spans="3:21" x14ac:dyDescent="0.45">
      <c r="C400">
        <v>385</v>
      </c>
      <c r="D400">
        <v>1</v>
      </c>
      <c r="E400">
        <v>0.5</v>
      </c>
      <c r="L400" s="16"/>
      <c r="N400" s="16"/>
      <c r="O400" s="16"/>
      <c r="Q400" s="16"/>
      <c r="T400" s="17"/>
      <c r="U400" s="16"/>
    </row>
    <row r="401" spans="3:21" x14ac:dyDescent="0.45">
      <c r="C401">
        <v>386</v>
      </c>
      <c r="D401">
        <v>1</v>
      </c>
      <c r="E401">
        <v>0.5</v>
      </c>
      <c r="L401" s="16"/>
      <c r="N401" s="16"/>
      <c r="O401" s="16"/>
      <c r="Q401" s="16"/>
      <c r="T401" s="17"/>
      <c r="U401" s="16"/>
    </row>
    <row r="402" spans="3:21" x14ac:dyDescent="0.45">
      <c r="C402">
        <v>387</v>
      </c>
      <c r="D402">
        <v>1</v>
      </c>
      <c r="E402">
        <v>0.5</v>
      </c>
      <c r="L402" s="16"/>
      <c r="N402" s="16"/>
      <c r="O402" s="16"/>
      <c r="Q402" s="16"/>
      <c r="T402" s="17"/>
      <c r="U402" s="16"/>
    </row>
    <row r="403" spans="3:21" x14ac:dyDescent="0.45">
      <c r="C403">
        <v>388</v>
      </c>
      <c r="D403">
        <v>1</v>
      </c>
      <c r="E403">
        <v>0.5</v>
      </c>
      <c r="L403" s="16"/>
      <c r="N403" s="16"/>
      <c r="O403" s="16"/>
      <c r="Q403" s="16"/>
      <c r="T403" s="17"/>
      <c r="U403" s="16"/>
    </row>
    <row r="404" spans="3:21" x14ac:dyDescent="0.45">
      <c r="C404">
        <v>389</v>
      </c>
      <c r="D404">
        <v>1</v>
      </c>
      <c r="E404">
        <v>0.5</v>
      </c>
      <c r="L404" s="16"/>
      <c r="N404" s="16"/>
      <c r="O404" s="16"/>
      <c r="Q404" s="16"/>
      <c r="T404" s="17"/>
      <c r="U404" s="16"/>
    </row>
    <row r="405" spans="3:21" x14ac:dyDescent="0.45">
      <c r="C405">
        <v>390</v>
      </c>
      <c r="D405">
        <v>1</v>
      </c>
      <c r="E405">
        <v>0.5</v>
      </c>
      <c r="L405" s="16"/>
      <c r="N405" s="16"/>
      <c r="O405" s="16"/>
      <c r="Q405" s="16"/>
      <c r="T405" s="17"/>
      <c r="U405" s="16"/>
    </row>
    <row r="406" spans="3:21" x14ac:dyDescent="0.45">
      <c r="C406">
        <v>391</v>
      </c>
      <c r="D406">
        <v>1</v>
      </c>
      <c r="E406">
        <v>0.5</v>
      </c>
      <c r="L406" s="16"/>
      <c r="N406" s="16"/>
      <c r="O406" s="16"/>
      <c r="Q406" s="16"/>
      <c r="T406" s="17"/>
      <c r="U406" s="16"/>
    </row>
    <row r="407" spans="3:21" x14ac:dyDescent="0.45">
      <c r="C407">
        <v>392</v>
      </c>
      <c r="D407">
        <v>1</v>
      </c>
      <c r="E407">
        <v>0.5</v>
      </c>
      <c r="L407" s="16"/>
      <c r="N407" s="16"/>
      <c r="O407" s="16"/>
      <c r="Q407" s="16"/>
      <c r="T407" s="17"/>
      <c r="U407" s="16"/>
    </row>
    <row r="408" spans="3:21" x14ac:dyDescent="0.45">
      <c r="C408">
        <v>393</v>
      </c>
      <c r="D408">
        <v>1</v>
      </c>
      <c r="E408">
        <v>0.5</v>
      </c>
      <c r="L408" s="16"/>
      <c r="N408" s="16"/>
      <c r="O408" s="16"/>
      <c r="Q408" s="16"/>
      <c r="T408" s="17"/>
      <c r="U408" s="16"/>
    </row>
    <row r="409" spans="3:21" x14ac:dyDescent="0.45">
      <c r="C409">
        <v>394</v>
      </c>
      <c r="D409">
        <v>1</v>
      </c>
      <c r="E409">
        <v>0.5</v>
      </c>
      <c r="L409" s="16"/>
      <c r="N409" s="16"/>
      <c r="O409" s="16"/>
      <c r="Q409" s="16"/>
      <c r="T409" s="17"/>
      <c r="U409" s="16"/>
    </row>
    <row r="410" spans="3:21" x14ac:dyDescent="0.45">
      <c r="C410">
        <v>395</v>
      </c>
      <c r="D410">
        <v>1</v>
      </c>
      <c r="E410">
        <v>0.5</v>
      </c>
      <c r="L410" s="16"/>
      <c r="N410" s="16"/>
      <c r="O410" s="16"/>
      <c r="Q410" s="16"/>
      <c r="T410" s="17"/>
      <c r="U410" s="16"/>
    </row>
    <row r="411" spans="3:21" x14ac:dyDescent="0.45">
      <c r="C411">
        <v>396</v>
      </c>
      <c r="D411">
        <v>1</v>
      </c>
      <c r="E411">
        <v>0.5</v>
      </c>
      <c r="L411" s="16"/>
      <c r="N411" s="16"/>
      <c r="O411" s="16"/>
      <c r="Q411" s="16"/>
      <c r="T411" s="17"/>
      <c r="U411" s="16"/>
    </row>
    <row r="412" spans="3:21" x14ac:dyDescent="0.45">
      <c r="C412">
        <v>397</v>
      </c>
      <c r="D412">
        <v>1</v>
      </c>
      <c r="E412">
        <v>0.5</v>
      </c>
      <c r="L412" s="16"/>
      <c r="N412" s="16"/>
      <c r="O412" s="16"/>
      <c r="Q412" s="16"/>
      <c r="T412" s="17"/>
      <c r="U412" s="16"/>
    </row>
    <row r="413" spans="3:21" x14ac:dyDescent="0.45">
      <c r="C413">
        <v>398</v>
      </c>
      <c r="D413">
        <v>1</v>
      </c>
      <c r="E413">
        <v>0.5</v>
      </c>
      <c r="L413" s="16"/>
      <c r="N413" s="16"/>
      <c r="O413" s="16"/>
      <c r="Q413" s="16"/>
      <c r="T413" s="17"/>
      <c r="U413" s="16"/>
    </row>
    <row r="414" spans="3:21" x14ac:dyDescent="0.45">
      <c r="C414">
        <v>399</v>
      </c>
      <c r="D414">
        <v>1</v>
      </c>
      <c r="E414">
        <v>0.5</v>
      </c>
      <c r="L414" s="16"/>
      <c r="N414" s="16"/>
      <c r="O414" s="16"/>
      <c r="Q414" s="16"/>
      <c r="T414" s="17"/>
      <c r="U414" s="16"/>
    </row>
    <row r="415" spans="3:21" x14ac:dyDescent="0.45">
      <c r="C415">
        <v>400</v>
      </c>
      <c r="D415">
        <v>1</v>
      </c>
      <c r="E415">
        <v>0.5</v>
      </c>
      <c r="L415" s="16"/>
      <c r="N415" s="16"/>
      <c r="O415" s="16"/>
      <c r="Q415" s="16"/>
      <c r="T415" s="17"/>
      <c r="U415" s="16"/>
    </row>
    <row r="416" spans="3:21" x14ac:dyDescent="0.45">
      <c r="C416">
        <v>401</v>
      </c>
      <c r="D416">
        <v>1</v>
      </c>
      <c r="E416">
        <v>0.5</v>
      </c>
      <c r="L416" s="16"/>
      <c r="N416" s="16"/>
      <c r="O416" s="16"/>
      <c r="Q416" s="16"/>
      <c r="T416" s="17"/>
      <c r="U416" s="16"/>
    </row>
    <row r="417" spans="3:21" x14ac:dyDescent="0.45">
      <c r="C417">
        <v>402</v>
      </c>
      <c r="D417">
        <v>1</v>
      </c>
      <c r="E417">
        <v>0.5</v>
      </c>
      <c r="L417" s="16"/>
      <c r="N417" s="16"/>
      <c r="O417" s="16"/>
      <c r="Q417" s="16"/>
      <c r="T417" s="17"/>
      <c r="U417" s="16"/>
    </row>
    <row r="418" spans="3:21" x14ac:dyDescent="0.45">
      <c r="C418">
        <v>403</v>
      </c>
      <c r="D418">
        <v>1</v>
      </c>
      <c r="E418">
        <v>0.5</v>
      </c>
      <c r="L418" s="16"/>
      <c r="N418" s="16"/>
      <c r="O418" s="16"/>
      <c r="Q418" s="16"/>
      <c r="T418" s="17"/>
      <c r="U418" s="16"/>
    </row>
    <row r="419" spans="3:21" x14ac:dyDescent="0.45">
      <c r="C419">
        <v>404</v>
      </c>
      <c r="D419">
        <v>1</v>
      </c>
      <c r="E419">
        <v>0.5</v>
      </c>
      <c r="L419" s="16"/>
      <c r="N419" s="16"/>
      <c r="O419" s="16"/>
      <c r="Q419" s="16"/>
      <c r="T419" s="17"/>
      <c r="U419" s="16"/>
    </row>
    <row r="420" spans="3:21" x14ac:dyDescent="0.45">
      <c r="C420">
        <v>405</v>
      </c>
      <c r="D420">
        <v>1</v>
      </c>
      <c r="E420">
        <v>0.5</v>
      </c>
      <c r="L420" s="16"/>
      <c r="N420" s="16"/>
      <c r="O420" s="16"/>
      <c r="Q420" s="16"/>
      <c r="T420" s="17"/>
      <c r="U420" s="16"/>
    </row>
    <row r="421" spans="3:21" x14ac:dyDescent="0.45">
      <c r="C421">
        <v>406</v>
      </c>
      <c r="D421">
        <v>1</v>
      </c>
      <c r="E421">
        <v>0.5</v>
      </c>
      <c r="L421" s="16"/>
      <c r="N421" s="16"/>
      <c r="O421" s="16"/>
      <c r="Q421" s="16"/>
      <c r="T421" s="17"/>
      <c r="U421" s="16"/>
    </row>
    <row r="422" spans="3:21" x14ac:dyDescent="0.45">
      <c r="C422">
        <v>407</v>
      </c>
      <c r="D422">
        <v>1</v>
      </c>
      <c r="E422">
        <v>0.5</v>
      </c>
      <c r="L422" s="16"/>
      <c r="N422" s="16"/>
      <c r="O422" s="16"/>
      <c r="Q422" s="16"/>
      <c r="T422" s="17"/>
      <c r="U422" s="16"/>
    </row>
    <row r="423" spans="3:21" x14ac:dyDescent="0.45">
      <c r="C423">
        <v>408</v>
      </c>
      <c r="D423">
        <v>1</v>
      </c>
      <c r="E423">
        <v>0.5</v>
      </c>
      <c r="L423" s="16"/>
      <c r="N423" s="16"/>
      <c r="O423" s="16"/>
      <c r="Q423" s="16"/>
      <c r="T423" s="17"/>
      <c r="U423" s="16"/>
    </row>
    <row r="424" spans="3:21" x14ac:dyDescent="0.45">
      <c r="C424">
        <v>409</v>
      </c>
      <c r="D424">
        <v>1</v>
      </c>
      <c r="E424">
        <v>0.5</v>
      </c>
      <c r="L424" s="16"/>
      <c r="N424" s="16"/>
      <c r="O424" s="16"/>
      <c r="Q424" s="16"/>
      <c r="T424" s="17"/>
      <c r="U424" s="16"/>
    </row>
    <row r="425" spans="3:21" x14ac:dyDescent="0.45">
      <c r="C425">
        <v>410</v>
      </c>
      <c r="D425">
        <v>1</v>
      </c>
      <c r="E425">
        <v>0.5</v>
      </c>
      <c r="L425" s="16"/>
      <c r="N425" s="16"/>
      <c r="O425" s="16"/>
      <c r="Q425" s="16"/>
      <c r="T425" s="17"/>
      <c r="U425" s="16"/>
    </row>
    <row r="426" spans="3:21" x14ac:dyDescent="0.45">
      <c r="C426">
        <v>411</v>
      </c>
      <c r="D426">
        <v>1</v>
      </c>
      <c r="E426">
        <v>0.5</v>
      </c>
      <c r="L426" s="16"/>
      <c r="N426" s="16"/>
      <c r="O426" s="16"/>
      <c r="Q426" s="16"/>
      <c r="T426" s="17"/>
      <c r="U426" s="16"/>
    </row>
    <row r="427" spans="3:21" x14ac:dyDescent="0.45">
      <c r="C427">
        <v>412</v>
      </c>
      <c r="D427">
        <v>1</v>
      </c>
      <c r="E427">
        <v>0.5</v>
      </c>
      <c r="L427" s="16"/>
      <c r="N427" s="16"/>
      <c r="O427" s="16"/>
      <c r="Q427" s="16"/>
      <c r="T427" s="17"/>
      <c r="U427" s="16"/>
    </row>
    <row r="428" spans="3:21" x14ac:dyDescent="0.45">
      <c r="C428">
        <v>413</v>
      </c>
      <c r="D428">
        <v>1</v>
      </c>
      <c r="E428">
        <v>0.5</v>
      </c>
      <c r="L428" s="16"/>
      <c r="N428" s="16"/>
      <c r="O428" s="16"/>
      <c r="Q428" s="16"/>
      <c r="T428" s="17"/>
      <c r="U428" s="16"/>
    </row>
    <row r="429" spans="3:21" x14ac:dyDescent="0.45">
      <c r="C429">
        <v>414</v>
      </c>
      <c r="D429">
        <v>1</v>
      </c>
      <c r="E429">
        <v>0.5</v>
      </c>
      <c r="L429" s="16"/>
      <c r="N429" s="16"/>
      <c r="O429" s="16"/>
      <c r="Q429" s="16"/>
      <c r="T429" s="17"/>
      <c r="U429" s="16"/>
    </row>
    <row r="430" spans="3:21" x14ac:dyDescent="0.45">
      <c r="C430">
        <v>415</v>
      </c>
      <c r="D430">
        <v>1</v>
      </c>
      <c r="E430">
        <v>0.5</v>
      </c>
      <c r="L430" s="16"/>
      <c r="N430" s="16"/>
      <c r="O430" s="16"/>
      <c r="Q430" s="16"/>
      <c r="T430" s="17"/>
      <c r="U430" s="16"/>
    </row>
    <row r="431" spans="3:21" x14ac:dyDescent="0.45">
      <c r="C431">
        <v>416</v>
      </c>
      <c r="D431">
        <v>1</v>
      </c>
      <c r="E431">
        <v>0.5</v>
      </c>
      <c r="L431" s="16"/>
      <c r="N431" s="16"/>
      <c r="O431" s="16"/>
      <c r="Q431" s="16"/>
      <c r="T431" s="17"/>
      <c r="U431" s="16"/>
    </row>
    <row r="432" spans="3:21" x14ac:dyDescent="0.45">
      <c r="L432" s="16"/>
      <c r="N432" s="16"/>
      <c r="O432" s="16"/>
      <c r="Q432" s="16"/>
      <c r="T432" s="17"/>
      <c r="U432" s="16"/>
    </row>
    <row r="433" spans="12:21" x14ac:dyDescent="0.45">
      <c r="L433" s="16"/>
      <c r="N433" s="16"/>
      <c r="O433" s="16"/>
      <c r="Q433" s="16"/>
      <c r="T433" s="17"/>
      <c r="U433" s="16"/>
    </row>
    <row r="434" spans="12:21" x14ac:dyDescent="0.45">
      <c r="L434" s="16"/>
      <c r="N434" s="16"/>
      <c r="O434" s="16"/>
      <c r="Q434" s="16"/>
      <c r="T434" s="17"/>
      <c r="U434" s="16"/>
    </row>
    <row r="435" spans="12:21" x14ac:dyDescent="0.45">
      <c r="L435" s="16"/>
      <c r="N435" s="16"/>
      <c r="O435" s="16"/>
      <c r="Q435" s="16"/>
      <c r="T435" s="17"/>
      <c r="U435" s="16"/>
    </row>
    <row r="436" spans="12:21" x14ac:dyDescent="0.45">
      <c r="L436" s="16"/>
      <c r="N436" s="16"/>
      <c r="O436" s="16"/>
      <c r="Q436" s="16"/>
      <c r="T436" s="17"/>
      <c r="U436" s="16"/>
    </row>
    <row r="437" spans="12:21" x14ac:dyDescent="0.45">
      <c r="L437" s="16"/>
      <c r="N437" s="16"/>
      <c r="O437" s="16"/>
      <c r="Q437" s="16"/>
      <c r="T437" s="17"/>
      <c r="U437" s="16"/>
    </row>
    <row r="438" spans="12:21" x14ac:dyDescent="0.45">
      <c r="L438" s="16"/>
      <c r="N438" s="16"/>
      <c r="O438" s="16"/>
      <c r="Q438" s="16"/>
      <c r="T438" s="17"/>
      <c r="U438" s="16"/>
    </row>
    <row r="439" spans="12:21" x14ac:dyDescent="0.45">
      <c r="L439" s="16"/>
      <c r="N439" s="16"/>
      <c r="O439" s="16"/>
      <c r="Q439" s="16"/>
      <c r="T439" s="17"/>
      <c r="U439" s="16"/>
    </row>
    <row r="440" spans="12:21" x14ac:dyDescent="0.45">
      <c r="L440" s="16"/>
      <c r="N440" s="16"/>
      <c r="O440" s="16"/>
      <c r="Q440" s="16"/>
      <c r="T440" s="17"/>
      <c r="U440" s="16"/>
    </row>
    <row r="441" spans="12:21" x14ac:dyDescent="0.45">
      <c r="L441" s="16"/>
      <c r="N441" s="16"/>
      <c r="O441" s="16"/>
      <c r="Q441" s="16"/>
      <c r="T441" s="17"/>
      <c r="U441" s="16"/>
    </row>
    <row r="442" spans="12:21" x14ac:dyDescent="0.45">
      <c r="L442" s="16"/>
      <c r="N442" s="16"/>
      <c r="O442" s="16"/>
      <c r="Q442" s="16"/>
      <c r="T442" s="17"/>
      <c r="U442" s="16"/>
    </row>
    <row r="443" spans="12:21" x14ac:dyDescent="0.45">
      <c r="L443" s="16"/>
      <c r="N443" s="16"/>
      <c r="O443" s="16"/>
      <c r="Q443" s="16"/>
      <c r="T443" s="17"/>
      <c r="U443" s="16"/>
    </row>
    <row r="444" spans="12:21" x14ac:dyDescent="0.45">
      <c r="L444" s="16"/>
      <c r="N444" s="16"/>
      <c r="O444" s="16"/>
      <c r="Q444" s="16"/>
      <c r="T444" s="17"/>
      <c r="U444" s="16"/>
    </row>
    <row r="445" spans="12:21" x14ac:dyDescent="0.45">
      <c r="L445" s="16"/>
      <c r="N445" s="16"/>
      <c r="O445" s="16"/>
      <c r="Q445" s="16"/>
      <c r="T445" s="17"/>
      <c r="U445" s="16"/>
    </row>
    <row r="446" spans="12:21" x14ac:dyDescent="0.45">
      <c r="L446" s="16"/>
      <c r="N446" s="16"/>
      <c r="O446" s="16"/>
      <c r="Q446" s="16"/>
      <c r="T446" s="17"/>
      <c r="U446" s="16"/>
    </row>
    <row r="447" spans="12:21" x14ac:dyDescent="0.45">
      <c r="L447" s="16"/>
      <c r="N447" s="16"/>
      <c r="O447" s="16"/>
      <c r="Q447" s="16"/>
      <c r="T447" s="17"/>
      <c r="U447" s="16"/>
    </row>
    <row r="448" spans="12:21" x14ac:dyDescent="0.45">
      <c r="L448" s="16"/>
      <c r="N448" s="16"/>
      <c r="O448" s="16"/>
      <c r="Q448" s="16"/>
      <c r="T448" s="17"/>
      <c r="U448" s="16"/>
    </row>
    <row r="449" spans="12:21" x14ac:dyDescent="0.45">
      <c r="L449" s="16"/>
      <c r="N449" s="16"/>
      <c r="O449" s="16"/>
      <c r="Q449" s="16"/>
      <c r="T449" s="17"/>
      <c r="U449" s="16"/>
    </row>
    <row r="450" spans="12:21" x14ac:dyDescent="0.45">
      <c r="L450" s="16"/>
      <c r="N450" s="16"/>
      <c r="O450" s="16"/>
      <c r="Q450" s="16"/>
      <c r="T450" s="17"/>
      <c r="U450" s="16"/>
    </row>
    <row r="451" spans="12:21" x14ac:dyDescent="0.45">
      <c r="L451" s="16"/>
      <c r="N451" s="16"/>
      <c r="O451" s="16"/>
      <c r="Q451" s="16"/>
      <c r="T451" s="17"/>
      <c r="U451" s="16"/>
    </row>
    <row r="452" spans="12:21" x14ac:dyDescent="0.45">
      <c r="L452" s="16"/>
      <c r="N452" s="16"/>
      <c r="O452" s="16"/>
      <c r="Q452" s="16"/>
      <c r="T452" s="17"/>
      <c r="U452" s="16"/>
    </row>
    <row r="453" spans="12:21" x14ac:dyDescent="0.45">
      <c r="L453" s="16"/>
      <c r="N453" s="16"/>
      <c r="O453" s="16"/>
      <c r="Q453" s="16"/>
      <c r="T453" s="17"/>
      <c r="U453" s="16"/>
    </row>
    <row r="454" spans="12:21" x14ac:dyDescent="0.45">
      <c r="L454" s="16"/>
      <c r="N454" s="16"/>
      <c r="O454" s="16"/>
      <c r="Q454" s="16"/>
      <c r="T454" s="17"/>
      <c r="U454" s="16"/>
    </row>
    <row r="455" spans="12:21" x14ac:dyDescent="0.45">
      <c r="L455" s="16"/>
      <c r="N455" s="16"/>
      <c r="O455" s="16"/>
      <c r="Q455" s="16"/>
      <c r="T455" s="17"/>
      <c r="U455" s="16"/>
    </row>
    <row r="456" spans="12:21" x14ac:dyDescent="0.45">
      <c r="L456" s="16"/>
      <c r="N456" s="16"/>
      <c r="O456" s="16"/>
      <c r="Q456" s="16"/>
      <c r="T456" s="17"/>
      <c r="U456" s="16"/>
    </row>
    <row r="457" spans="12:21" x14ac:dyDescent="0.45">
      <c r="L457" s="16"/>
      <c r="N457" s="16"/>
      <c r="O457" s="16"/>
      <c r="Q457" s="16"/>
      <c r="T457" s="17"/>
      <c r="U457" s="16"/>
    </row>
    <row r="458" spans="12:21" x14ac:dyDescent="0.45">
      <c r="L458" s="16"/>
      <c r="N458" s="16"/>
      <c r="O458" s="16"/>
      <c r="Q458" s="16"/>
      <c r="T458" s="17"/>
      <c r="U458" s="16"/>
    </row>
    <row r="459" spans="12:21" x14ac:dyDescent="0.45">
      <c r="L459" s="16"/>
      <c r="N459" s="16"/>
      <c r="O459" s="16"/>
      <c r="Q459" s="16"/>
      <c r="T459" s="17"/>
      <c r="U459" s="16"/>
    </row>
    <row r="460" spans="12:21" x14ac:dyDescent="0.45">
      <c r="L460" s="16"/>
      <c r="N460" s="16"/>
      <c r="O460" s="16"/>
      <c r="Q460" s="16"/>
      <c r="T460" s="17"/>
      <c r="U460" s="16"/>
    </row>
    <row r="461" spans="12:21" x14ac:dyDescent="0.45">
      <c r="L461" s="16"/>
      <c r="N461" s="16"/>
      <c r="O461" s="16"/>
      <c r="Q461" s="16"/>
      <c r="T461" s="17"/>
      <c r="U461" s="16"/>
    </row>
    <row r="462" spans="12:21" x14ac:dyDescent="0.45">
      <c r="L462" s="16"/>
      <c r="N462" s="16"/>
      <c r="O462" s="16"/>
      <c r="Q462" s="16"/>
      <c r="T462" s="17"/>
      <c r="U462" s="16"/>
    </row>
    <row r="463" spans="12:21" x14ac:dyDescent="0.45">
      <c r="L463" s="16"/>
      <c r="N463" s="16"/>
      <c r="O463" s="16"/>
      <c r="Q463" s="16"/>
      <c r="T463" s="17"/>
      <c r="U463" s="16"/>
    </row>
    <row r="464" spans="12:21" x14ac:dyDescent="0.45">
      <c r="L464" s="16"/>
      <c r="N464" s="16"/>
      <c r="O464" s="16"/>
      <c r="Q464" s="16"/>
      <c r="T464" s="17"/>
      <c r="U464" s="16"/>
    </row>
    <row r="465" spans="12:21" x14ac:dyDescent="0.45">
      <c r="L465" s="16"/>
      <c r="N465" s="16"/>
      <c r="O465" s="16"/>
      <c r="Q465" s="16"/>
      <c r="T465" s="17"/>
      <c r="U465" s="16"/>
    </row>
    <row r="466" spans="12:21" x14ac:dyDescent="0.45">
      <c r="L466" s="16"/>
      <c r="N466" s="16"/>
      <c r="O466" s="16"/>
      <c r="Q466" s="16"/>
      <c r="T466" s="17"/>
      <c r="U466" s="16"/>
    </row>
    <row r="467" spans="12:21" x14ac:dyDescent="0.45">
      <c r="L467" s="16"/>
      <c r="N467" s="16"/>
      <c r="O467" s="16"/>
      <c r="Q467" s="16"/>
      <c r="T467" s="17"/>
      <c r="U467" s="16"/>
    </row>
    <row r="468" spans="12:21" x14ac:dyDescent="0.45">
      <c r="L468" s="16"/>
      <c r="N468" s="16"/>
      <c r="O468" s="16"/>
      <c r="Q468" s="16"/>
      <c r="T468" s="17"/>
      <c r="U468" s="16"/>
    </row>
    <row r="469" spans="12:21" x14ac:dyDescent="0.45">
      <c r="L469" s="16"/>
      <c r="N469" s="16"/>
      <c r="O469" s="16"/>
      <c r="Q469" s="16"/>
      <c r="T469" s="17"/>
      <c r="U469" s="16"/>
    </row>
    <row r="470" spans="12:21" x14ac:dyDescent="0.45">
      <c r="L470" s="16"/>
      <c r="N470" s="16"/>
      <c r="O470" s="16"/>
      <c r="Q470" s="16"/>
      <c r="T470" s="17"/>
      <c r="U470" s="16"/>
    </row>
    <row r="471" spans="12:21" x14ac:dyDescent="0.45">
      <c r="L471" s="16"/>
      <c r="N471" s="16"/>
      <c r="O471" s="16"/>
      <c r="Q471" s="16"/>
      <c r="T471" s="17"/>
      <c r="U471" s="16"/>
    </row>
    <row r="472" spans="12:21" x14ac:dyDescent="0.45">
      <c r="L472" s="16"/>
      <c r="N472" s="16"/>
      <c r="O472" s="16"/>
      <c r="Q472" s="16"/>
      <c r="T472" s="17"/>
      <c r="U472" s="16"/>
    </row>
    <row r="473" spans="12:21" x14ac:dyDescent="0.45">
      <c r="L473" s="16"/>
      <c r="N473" s="16"/>
      <c r="O473" s="16"/>
      <c r="Q473" s="16"/>
      <c r="T473" s="17"/>
      <c r="U473" s="16"/>
    </row>
    <row r="474" spans="12:21" x14ac:dyDescent="0.45">
      <c r="L474" s="16"/>
      <c r="N474" s="16"/>
      <c r="O474" s="16"/>
      <c r="Q474" s="16"/>
      <c r="T474" s="17"/>
      <c r="U474" s="16"/>
    </row>
    <row r="475" spans="12:21" x14ac:dyDescent="0.45">
      <c r="L475" s="16"/>
      <c r="N475" s="16"/>
      <c r="O475" s="16"/>
      <c r="Q475" s="16"/>
      <c r="T475" s="17"/>
      <c r="U475" s="16"/>
    </row>
    <row r="476" spans="12:21" x14ac:dyDescent="0.45">
      <c r="L476" s="16"/>
      <c r="N476" s="16"/>
      <c r="O476" s="16"/>
      <c r="Q476" s="16"/>
      <c r="T476" s="17"/>
      <c r="U476" s="16"/>
    </row>
    <row r="477" spans="12:21" x14ac:dyDescent="0.45">
      <c r="L477" s="16"/>
      <c r="N477" s="16"/>
      <c r="O477" s="16"/>
      <c r="Q477" s="16"/>
      <c r="T477" s="17"/>
      <c r="U477" s="16"/>
    </row>
    <row r="478" spans="12:21" x14ac:dyDescent="0.45">
      <c r="L478" s="16"/>
      <c r="N478" s="16"/>
      <c r="O478" s="16"/>
      <c r="Q478" s="16"/>
      <c r="T478" s="17"/>
      <c r="U478" s="16"/>
    </row>
    <row r="479" spans="12:21" x14ac:dyDescent="0.45">
      <c r="L479" s="16"/>
      <c r="N479" s="16"/>
      <c r="O479" s="16"/>
      <c r="Q479" s="16"/>
      <c r="T479" s="17"/>
      <c r="U479" s="16"/>
    </row>
    <row r="480" spans="12:21" x14ac:dyDescent="0.45">
      <c r="L480" s="16"/>
      <c r="N480" s="16"/>
      <c r="O480" s="16"/>
      <c r="Q480" s="16"/>
      <c r="T480" s="17"/>
      <c r="U480" s="16"/>
    </row>
    <row r="481" spans="2:36" x14ac:dyDescent="0.45">
      <c r="L481" s="16"/>
      <c r="N481" s="16"/>
      <c r="O481" s="16"/>
      <c r="Q481" s="16"/>
      <c r="T481" s="17"/>
      <c r="U481" s="16"/>
    </row>
    <row r="482" spans="2:36" x14ac:dyDescent="0.45">
      <c r="L482" s="16"/>
      <c r="N482" s="16"/>
      <c r="O482" s="16"/>
      <c r="Q482" s="16"/>
      <c r="T482" s="17"/>
      <c r="U482" s="16"/>
    </row>
    <row r="483" spans="2:36" x14ac:dyDescent="0.45">
      <c r="L483" s="16">
        <f t="shared" si="60"/>
        <v>0</v>
      </c>
      <c r="M483">
        <f t="shared" si="61"/>
        <v>0</v>
      </c>
      <c r="N483" s="16">
        <f t="shared" si="62"/>
        <v>0</v>
      </c>
      <c r="O483" s="16">
        <f t="shared" si="63"/>
        <v>0</v>
      </c>
      <c r="P483">
        <f t="shared" si="64"/>
        <v>0</v>
      </c>
      <c r="Q483" s="16">
        <f t="shared" si="65"/>
        <v>0</v>
      </c>
      <c r="T483" s="17">
        <f t="shared" si="66"/>
        <v>0</v>
      </c>
      <c r="U483" s="16">
        <f t="shared" si="67"/>
        <v>0</v>
      </c>
      <c r="V483" t="e">
        <f>MATCH(O483,N$3:N$7,1)</f>
        <v>#N/A</v>
      </c>
      <c r="W483" t="e">
        <f t="shared" ref="W26:W486" si="144">V483+1</f>
        <v>#N/A</v>
      </c>
      <c r="X483" t="e">
        <f>INDEX(J$3:J$7,V483)</f>
        <v>#N/A</v>
      </c>
      <c r="Y483" t="e">
        <f>INDEX(H$3:H$7,V483)</f>
        <v>#N/A</v>
      </c>
      <c r="Z483" t="e">
        <f>INDEX(I$3:I$7,V483)</f>
        <v>#N/A</v>
      </c>
      <c r="AA483" t="e">
        <f>INDEX(H$3:H$7,W483)</f>
        <v>#N/A</v>
      </c>
      <c r="AB483" t="e">
        <f>INDEX(I$3:I$7,W483)</f>
        <v>#N/A</v>
      </c>
      <c r="AC483" t="e">
        <f t="shared" si="68"/>
        <v>#N/A</v>
      </c>
      <c r="AD483" t="e">
        <f t="shared" si="69"/>
        <v>#N/A</v>
      </c>
      <c r="AE483" t="e">
        <f t="shared" si="70"/>
        <v>#N/A</v>
      </c>
      <c r="AF483" t="e">
        <f t="shared" si="71"/>
        <v>#N/A</v>
      </c>
      <c r="AG483">
        <f t="shared" si="72"/>
        <v>0</v>
      </c>
      <c r="AH483" t="e">
        <f t="shared" si="73"/>
        <v>#N/A</v>
      </c>
      <c r="AI483" t="e">
        <f t="shared" si="74"/>
        <v>#N/A</v>
      </c>
      <c r="AJ483" t="e">
        <f t="shared" si="75"/>
        <v>#N/A</v>
      </c>
    </row>
    <row r="484" spans="2:36" x14ac:dyDescent="0.45">
      <c r="L484" s="16">
        <f t="shared" si="60"/>
        <v>0</v>
      </c>
      <c r="M484">
        <f t="shared" si="61"/>
        <v>0</v>
      </c>
      <c r="N484" s="16">
        <f t="shared" si="62"/>
        <v>0</v>
      </c>
      <c r="O484" s="16">
        <f t="shared" si="63"/>
        <v>0</v>
      </c>
      <c r="P484">
        <f t="shared" si="64"/>
        <v>0</v>
      </c>
      <c r="Q484" s="16">
        <f t="shared" si="65"/>
        <v>0</v>
      </c>
      <c r="T484" s="17">
        <f t="shared" si="66"/>
        <v>0</v>
      </c>
      <c r="U484" s="16">
        <f t="shared" si="67"/>
        <v>0</v>
      </c>
      <c r="V484" t="e">
        <f>MATCH(O484,N$3:N$7,1)</f>
        <v>#N/A</v>
      </c>
      <c r="W484" t="e">
        <f t="shared" si="144"/>
        <v>#N/A</v>
      </c>
      <c r="X484" t="e">
        <f>INDEX(J$3:J$7,V484)</f>
        <v>#N/A</v>
      </c>
      <c r="Y484" t="e">
        <f>INDEX(H$3:H$7,V484)</f>
        <v>#N/A</v>
      </c>
      <c r="Z484" t="e">
        <f>INDEX(I$3:I$7,V484)</f>
        <v>#N/A</v>
      </c>
      <c r="AA484" t="e">
        <f>INDEX(H$3:H$7,W484)</f>
        <v>#N/A</v>
      </c>
      <c r="AB484" t="e">
        <f>INDEX(I$3:I$7,W484)</f>
        <v>#N/A</v>
      </c>
      <c r="AC484" t="e">
        <f t="shared" si="68"/>
        <v>#N/A</v>
      </c>
      <c r="AD484" t="e">
        <f t="shared" si="69"/>
        <v>#N/A</v>
      </c>
      <c r="AE484" t="e">
        <f t="shared" si="70"/>
        <v>#N/A</v>
      </c>
      <c r="AF484" t="e">
        <f t="shared" si="71"/>
        <v>#N/A</v>
      </c>
      <c r="AG484">
        <f t="shared" si="72"/>
        <v>0</v>
      </c>
      <c r="AH484" t="e">
        <f t="shared" si="73"/>
        <v>#N/A</v>
      </c>
      <c r="AI484" t="e">
        <f t="shared" si="74"/>
        <v>#N/A</v>
      </c>
      <c r="AJ484" t="e">
        <f t="shared" si="75"/>
        <v>#N/A</v>
      </c>
    </row>
    <row r="485" spans="2:36" x14ac:dyDescent="0.45">
      <c r="B485" t="s">
        <v>38</v>
      </c>
      <c r="C485" t="s">
        <v>39</v>
      </c>
      <c r="D485" t="s">
        <v>40</v>
      </c>
      <c r="E485" t="s">
        <v>41</v>
      </c>
      <c r="L485" s="16" t="str">
        <f t="shared" si="60"/>
        <v>sat</v>
      </c>
      <c r="M485" t="str">
        <f t="shared" si="61"/>
        <v>int</v>
      </c>
      <c r="N485" s="16" t="str">
        <f t="shared" si="62"/>
        <v>tanh</v>
      </c>
      <c r="O485" s="16" t="str">
        <f t="shared" si="63"/>
        <v>sat</v>
      </c>
      <c r="P485" t="e">
        <f t="shared" si="64"/>
        <v>#VALUE!</v>
      </c>
      <c r="Q485" s="16" t="e">
        <f t="shared" si="65"/>
        <v>#VALUE!</v>
      </c>
      <c r="T485" s="17" t="e">
        <f t="shared" si="66"/>
        <v>#VALUE!</v>
      </c>
      <c r="U485" s="16" t="e">
        <f t="shared" si="67"/>
        <v>#VALUE!</v>
      </c>
      <c r="V485" t="e">
        <f>MATCH(O485,N$3:N$7,1)</f>
        <v>#N/A</v>
      </c>
      <c r="W485" t="e">
        <f t="shared" si="144"/>
        <v>#N/A</v>
      </c>
      <c r="X485" t="e">
        <f>INDEX(J$3:J$7,V485)</f>
        <v>#N/A</v>
      </c>
      <c r="Y485" t="e">
        <f>INDEX(H$3:H$7,V485)</f>
        <v>#N/A</v>
      </c>
      <c r="Z485" t="e">
        <f>INDEX(I$3:I$7,V485)</f>
        <v>#N/A</v>
      </c>
      <c r="AA485" t="e">
        <f>INDEX(H$3:H$7,W485)</f>
        <v>#N/A</v>
      </c>
      <c r="AB485" t="e">
        <f>INDEX(I$3:I$7,W485)</f>
        <v>#N/A</v>
      </c>
      <c r="AC485" t="e">
        <f t="shared" si="68"/>
        <v>#N/A</v>
      </c>
      <c r="AD485" t="e">
        <f t="shared" si="69"/>
        <v>#VALUE!</v>
      </c>
      <c r="AE485" t="e">
        <f t="shared" si="70"/>
        <v>#VALUE!</v>
      </c>
      <c r="AF485" t="e">
        <f t="shared" si="71"/>
        <v>#VALUE!</v>
      </c>
      <c r="AG485" t="e">
        <f t="shared" si="72"/>
        <v>#VALUE!</v>
      </c>
      <c r="AH485" t="e">
        <f t="shared" si="73"/>
        <v>#N/A</v>
      </c>
      <c r="AI485" t="e">
        <f t="shared" si="74"/>
        <v>#N/A</v>
      </c>
      <c r="AJ485" t="e">
        <f t="shared" si="75"/>
        <v>#N/A</v>
      </c>
    </row>
    <row r="486" spans="2:36" x14ac:dyDescent="0.45">
      <c r="B486">
        <v>66</v>
      </c>
      <c r="C486">
        <v>0.5</v>
      </c>
      <c r="D486">
        <v>0.5</v>
      </c>
      <c r="E486">
        <f>TAN(PI()*B486/180)</f>
        <v>2.2460367739042164</v>
      </c>
      <c r="L486" s="16">
        <f t="shared" si="60"/>
        <v>0.5</v>
      </c>
      <c r="M486">
        <f t="shared" si="61"/>
        <v>0.5</v>
      </c>
      <c r="N486" s="16">
        <f t="shared" si="62"/>
        <v>2.2460367739042164</v>
      </c>
      <c r="O486" s="16">
        <f t="shared" si="63"/>
        <v>0.5</v>
      </c>
      <c r="P486">
        <f t="shared" si="64"/>
        <v>-0.76772807007083177</v>
      </c>
      <c r="Q486" s="16">
        <f t="shared" si="65"/>
        <v>1.6230183869521082</v>
      </c>
      <c r="T486" s="17">
        <f t="shared" si="66"/>
        <v>8.7266462599716477E-3</v>
      </c>
      <c r="U486" s="16">
        <f t="shared" si="67"/>
        <v>8.7268677907587893E-3</v>
      </c>
      <c r="V486" t="e">
        <f>MATCH(O486,N$3:N$7,1)</f>
        <v>#N/A</v>
      </c>
      <c r="W486" t="e">
        <f t="shared" si="144"/>
        <v>#N/A</v>
      </c>
      <c r="X486" t="e">
        <f>INDEX(J$3:J$7,V486)</f>
        <v>#N/A</v>
      </c>
      <c r="Y486" t="e">
        <f>INDEX(H$3:H$7,V486)</f>
        <v>#N/A</v>
      </c>
      <c r="Z486" t="e">
        <f>INDEX(I$3:I$7,V486)</f>
        <v>#N/A</v>
      </c>
      <c r="AA486" t="e">
        <f>INDEX(H$3:H$7,W486)</f>
        <v>#N/A</v>
      </c>
      <c r="AB486" t="e">
        <f>INDEX(I$3:I$7,W486)</f>
        <v>#N/A</v>
      </c>
      <c r="AC486" t="e">
        <f t="shared" si="68"/>
        <v>#N/A</v>
      </c>
      <c r="AD486" t="e">
        <f t="shared" si="69"/>
        <v>#N/A</v>
      </c>
      <c r="AE486" t="e">
        <f t="shared" si="70"/>
        <v>#N/A</v>
      </c>
      <c r="AF486" t="e">
        <f t="shared" si="71"/>
        <v>#N/A</v>
      </c>
      <c r="AG486">
        <f t="shared" si="72"/>
        <v>2.8690551608563246</v>
      </c>
      <c r="AH486" t="e">
        <f t="shared" si="73"/>
        <v>#N/A</v>
      </c>
      <c r="AI486" t="e">
        <f t="shared" si="74"/>
        <v>#N/A</v>
      </c>
      <c r="AJ486" t="e">
        <f t="shared" si="75"/>
        <v>#N/A</v>
      </c>
    </row>
  </sheetData>
  <sortState ref="A2:C7">
    <sortCondition descending="1" ref="A2:A7"/>
    <sortCondition descending="1" ref="C2:C7"/>
  </sortState>
  <mergeCells count="5">
    <mergeCell ref="F19:K19"/>
    <mergeCell ref="L19:N19"/>
    <mergeCell ref="O19:Q19"/>
    <mergeCell ref="C19:E19"/>
    <mergeCell ref="R19:T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A115-0454-4EAB-A6B7-339E9BCF5283}">
  <sheetPr codeName="Sheet2"/>
  <dimension ref="A1:T479"/>
  <sheetViews>
    <sheetView workbookViewId="0">
      <pane ySplit="8" topLeftCell="A21" activePane="bottomLeft" state="frozen"/>
      <selection pane="bottomLeft" activeCell="M21" sqref="M21"/>
    </sheetView>
  </sheetViews>
  <sheetFormatPr defaultRowHeight="14.25" x14ac:dyDescent="0.45"/>
  <cols>
    <col min="1" max="1" width="15.33203125" style="6" customWidth="1"/>
    <col min="2" max="2" width="23.9296875" style="7" bestFit="1" customWidth="1"/>
    <col min="3" max="3" width="21.9296875" style="7" bestFit="1" customWidth="1"/>
    <col min="5" max="5" width="10.19921875" customWidth="1"/>
    <col min="11" max="11" width="10.53125" customWidth="1"/>
    <col min="12" max="12" width="10.59765625" customWidth="1"/>
    <col min="13" max="13" width="13.265625" customWidth="1"/>
    <col min="14" max="14" width="10.796875" customWidth="1"/>
    <col min="15" max="15" width="11.33203125" customWidth="1"/>
  </cols>
  <sheetData>
    <row r="1" spans="1:18" x14ac:dyDescent="0.45">
      <c r="A1" s="6" t="s">
        <v>57</v>
      </c>
      <c r="B1" s="11">
        <f>216/24389</f>
        <v>8.8564516790356311E-3</v>
      </c>
    </row>
    <row r="2" spans="1:18" x14ac:dyDescent="0.45">
      <c r="A2" s="6" t="s">
        <v>58</v>
      </c>
      <c r="B2" s="11">
        <f>24389/27</f>
        <v>903.2962962962963</v>
      </c>
    </row>
    <row r="3" spans="1:18" x14ac:dyDescent="0.45">
      <c r="D3" s="22" t="s">
        <v>64</v>
      </c>
      <c r="E3" s="22"/>
      <c r="F3" s="22"/>
    </row>
    <row r="4" spans="1:18" x14ac:dyDescent="0.45">
      <c r="B4" s="7" t="s">
        <v>31</v>
      </c>
      <c r="C4" s="7" t="s">
        <v>32</v>
      </c>
      <c r="D4" t="s">
        <v>50</v>
      </c>
      <c r="E4" t="s">
        <v>51</v>
      </c>
      <c r="F4" t="s">
        <v>52</v>
      </c>
      <c r="N4" t="s">
        <v>33</v>
      </c>
      <c r="O4" t="s">
        <v>34</v>
      </c>
    </row>
    <row r="5" spans="1:18" x14ac:dyDescent="0.45">
      <c r="A5" s="6" t="s">
        <v>56</v>
      </c>
      <c r="B5" s="7">
        <v>0.31270999999999999</v>
      </c>
      <c r="C5" s="7">
        <v>0.32901999999999998</v>
      </c>
      <c r="D5">
        <f>IF(C5=0,0,B5/C5)</f>
        <v>0.95042854537718069</v>
      </c>
      <c r="E5" s="10">
        <v>1</v>
      </c>
      <c r="F5">
        <f>IF(C5=0,0,(1-B5-C5)/C5)</f>
        <v>1.0889003707981277</v>
      </c>
      <c r="N5">
        <f>4*B5/(12*C5-2*B5+3)</f>
        <v>0.19782944951777845</v>
      </c>
      <c r="O5">
        <f>9*C5/(12*C5-2*B5+3)</f>
        <v>0.4683321682413859</v>
      </c>
    </row>
    <row r="7" spans="1:18" x14ac:dyDescent="0.45">
      <c r="B7" s="21" t="s">
        <v>63</v>
      </c>
      <c r="C7" s="21"/>
      <c r="D7" s="22" t="s">
        <v>64</v>
      </c>
      <c r="E7" s="22"/>
      <c r="F7" s="22"/>
      <c r="H7" s="22" t="s">
        <v>65</v>
      </c>
      <c r="I7" s="22"/>
      <c r="J7" s="22"/>
      <c r="K7" s="22" t="s">
        <v>66</v>
      </c>
      <c r="L7" s="22"/>
      <c r="M7" s="22"/>
    </row>
    <row r="8" spans="1:18" x14ac:dyDescent="0.45">
      <c r="A8" s="6" t="s">
        <v>24</v>
      </c>
      <c r="B8" s="7" t="s">
        <v>31</v>
      </c>
      <c r="C8" s="7" t="s">
        <v>32</v>
      </c>
      <c r="D8" t="s">
        <v>50</v>
      </c>
      <c r="E8" t="s">
        <v>51</v>
      </c>
      <c r="F8" t="s">
        <v>52</v>
      </c>
      <c r="G8" t="s">
        <v>59</v>
      </c>
      <c r="H8" t="s">
        <v>53</v>
      </c>
      <c r="I8" t="s">
        <v>54</v>
      </c>
      <c r="J8" t="s">
        <v>55</v>
      </c>
      <c r="K8" t="s">
        <v>60</v>
      </c>
      <c r="L8" t="s">
        <v>61</v>
      </c>
      <c r="M8" t="s">
        <v>62</v>
      </c>
      <c r="N8" t="s">
        <v>33</v>
      </c>
      <c r="O8" t="s">
        <v>34</v>
      </c>
      <c r="P8" t="s">
        <v>28</v>
      </c>
      <c r="Q8" t="s">
        <v>29</v>
      </c>
      <c r="R8" t="s">
        <v>30</v>
      </c>
    </row>
    <row r="9" spans="1:18" x14ac:dyDescent="0.45">
      <c r="A9" s="6">
        <v>360</v>
      </c>
      <c r="B9" s="7">
        <f t="shared" ref="B9:B72" si="0">P9/(P9+Q9+R9)</f>
        <v>0.17556023175572394</v>
      </c>
      <c r="C9" s="7">
        <f t="shared" ref="C9:C72" si="1">Q9/(P9+Q9+R9)</f>
        <v>5.2938370114485808E-3</v>
      </c>
      <c r="D9">
        <f t="shared" ref="D9:D72" si="2">IF(C9=0,0,B9/C9)</f>
        <v>33.163135052335974</v>
      </c>
      <c r="E9" s="10">
        <v>1</v>
      </c>
      <c r="F9">
        <f t="shared" ref="F9:F72" si="3">IF(C9=0,0,(1-B9-C9)/C9)</f>
        <v>154.73576716875164</v>
      </c>
      <c r="G9">
        <f t="shared" ref="G9:G72" si="4">C9/$C$5</f>
        <v>1.6089711906414752E-2</v>
      </c>
      <c r="H9">
        <f t="shared" ref="H9:H72" si="5">IF($C$5&gt;$B$1,116*POWER(G9,1/3)-16,B$2*G9)</f>
        <v>13.28469769663457</v>
      </c>
      <c r="I9">
        <f t="shared" ref="I9:I72" si="6">13*H9*(N9-$N$5)</f>
        <v>10.546893526889923</v>
      </c>
      <c r="J9">
        <f t="shared" ref="J9:J72" si="7">13*H9*(O9-$O$5)</f>
        <v>-77.847900412112423</v>
      </c>
      <c r="K9">
        <f t="shared" ref="K9:K72" si="8">H9</f>
        <v>13.28469769663457</v>
      </c>
      <c r="L9">
        <f t="shared" ref="L9:L72" si="9">SQRT(I9^2+J9^2)</f>
        <v>78.559102347479296</v>
      </c>
      <c r="M9">
        <f>IF(ATAN2(I9,J9)&gt;=0,DEGREES(ATAN2(I9,J9)),DEGREES(ATAN2(I9,J9))+360)</f>
        <v>277.71549911980316</v>
      </c>
      <c r="N9">
        <f t="shared" ref="N9:N72" si="10">4*B9/(12*C9-2*B9+3)</f>
        <v>0.25889967637540451</v>
      </c>
      <c r="O9">
        <f t="shared" ref="O9:O72" si="11">9*C9/(12*C9-2*B9+3)</f>
        <v>1.7565416264938672E-2</v>
      </c>
      <c r="P9">
        <f>VLOOKUP($A9,ciexyz31_1[],2,FALSE)</f>
        <v>1.2990000000000001E-4</v>
      </c>
      <c r="Q9">
        <f>VLOOKUP($A9,ciexyz31_1[],3,FALSE)</f>
        <v>3.9169999999999999E-6</v>
      </c>
      <c r="R9">
        <f>VLOOKUP($A9,ciexyz31_1[],4,FALSE)</f>
        <v>6.0610000000000004E-4</v>
      </c>
    </row>
    <row r="10" spans="1:18" x14ac:dyDescent="0.45">
      <c r="A10" s="6">
        <v>361</v>
      </c>
      <c r="B10" s="7">
        <f t="shared" si="0"/>
        <v>0.17548252771040712</v>
      </c>
      <c r="C10" s="7">
        <f t="shared" si="1"/>
        <v>5.2863391059152281E-3</v>
      </c>
      <c r="D10">
        <f t="shared" si="2"/>
        <v>33.19547312317674</v>
      </c>
      <c r="E10" s="10">
        <v>1</v>
      </c>
      <c r="F10">
        <f t="shared" si="3"/>
        <v>154.9713548014706</v>
      </c>
      <c r="G10">
        <f t="shared" si="4"/>
        <v>1.6066923305316481E-2</v>
      </c>
      <c r="H10">
        <f t="shared" si="5"/>
        <v>13.270865408114553</v>
      </c>
      <c r="I10">
        <f t="shared" si="6"/>
        <v>10.51506558204461</v>
      </c>
      <c r="J10">
        <f t="shared" si="7"/>
        <v>-77.7712087524488</v>
      </c>
      <c r="K10">
        <f t="shared" si="8"/>
        <v>13.270865408114553</v>
      </c>
      <c r="L10">
        <f t="shared" si="9"/>
        <v>78.47883482195482</v>
      </c>
      <c r="M10">
        <f t="shared" ref="M10:M73" si="12">IF(ATAN2(I10,J10)&gt;=0,DEGREES(ATAN2(I10,J10)),DEGREES(ATAN2(I10,J10))+360)</f>
        <v>277.69998958877272</v>
      </c>
      <c r="N10">
        <f t="shared" si="10"/>
        <v>0.25877884307610954</v>
      </c>
      <c r="O10">
        <f t="shared" si="11"/>
        <v>1.7540114423455041E-2</v>
      </c>
      <c r="P10">
        <f>VLOOKUP($A10,ciexyz31_1[],2,FALSE)</f>
        <v>1.45847E-4</v>
      </c>
      <c r="Q10">
        <f>VLOOKUP($A10,ciexyz31_1[],3,FALSE)</f>
        <v>4.3935810000000003E-6</v>
      </c>
      <c r="R10">
        <f>VLOOKUP($A10,ciexyz31_1[],4,FALSE)</f>
        <v>6.8087919999999997E-4</v>
      </c>
    </row>
    <row r="11" spans="1:18" x14ac:dyDescent="0.45">
      <c r="A11" s="6">
        <v>362</v>
      </c>
      <c r="B11" s="7">
        <f t="shared" si="0"/>
        <v>0.17540002235668423</v>
      </c>
      <c r="C11" s="7">
        <f t="shared" si="1"/>
        <v>5.2786420431093373E-3</v>
      </c>
      <c r="D11">
        <f t="shared" si="2"/>
        <v>33.228247137092552</v>
      </c>
      <c r="E11" s="10">
        <v>1</v>
      </c>
      <c r="F11">
        <f t="shared" si="3"/>
        <v>155.21441478869298</v>
      </c>
      <c r="G11">
        <f t="shared" si="4"/>
        <v>1.604352939976092E-2</v>
      </c>
      <c r="H11">
        <f t="shared" si="5"/>
        <v>13.256652098356799</v>
      </c>
      <c r="I11">
        <f t="shared" si="6"/>
        <v>10.481642099004251</v>
      </c>
      <c r="J11">
        <f t="shared" si="7"/>
        <v>-77.692396663987665</v>
      </c>
      <c r="K11">
        <f t="shared" si="8"/>
        <v>13.256652098356799</v>
      </c>
      <c r="L11">
        <f t="shared" si="9"/>
        <v>78.39625833218075</v>
      </c>
      <c r="M11">
        <f t="shared" si="12"/>
        <v>277.68349989906483</v>
      </c>
      <c r="N11">
        <f t="shared" si="10"/>
        <v>0.25865024767101702</v>
      </c>
      <c r="O11">
        <f t="shared" si="11"/>
        <v>1.7514106442591892E-2</v>
      </c>
      <c r="P11">
        <f>VLOOKUP($A11,ciexyz31_1[],2,FALSE)</f>
        <v>1.6380210000000001E-4</v>
      </c>
      <c r="Q11">
        <f>VLOOKUP($A11,ciexyz31_1[],3,FALSE)</f>
        <v>4.9296040000000003E-6</v>
      </c>
      <c r="R11">
        <f>VLOOKUP($A11,ciexyz31_1[],4,FALSE)</f>
        <v>7.6514560000000005E-4</v>
      </c>
    </row>
    <row r="12" spans="1:18" x14ac:dyDescent="0.45">
      <c r="A12" s="6">
        <v>363</v>
      </c>
      <c r="B12" s="7">
        <f t="shared" si="0"/>
        <v>0.17531704945860155</v>
      </c>
      <c r="C12" s="7">
        <f t="shared" si="1"/>
        <v>5.2709687942346277E-3</v>
      </c>
      <c r="D12">
        <f t="shared" si="2"/>
        <v>33.260877895988095</v>
      </c>
      <c r="E12" s="10">
        <v>1</v>
      </c>
      <c r="F12">
        <f t="shared" si="3"/>
        <v>155.45756648065048</v>
      </c>
      <c r="G12">
        <f t="shared" si="4"/>
        <v>1.6020207872575003E-2</v>
      </c>
      <c r="H12">
        <f t="shared" si="5"/>
        <v>13.242469003755758</v>
      </c>
      <c r="I12">
        <f t="shared" si="6"/>
        <v>10.448152445225118</v>
      </c>
      <c r="J12">
        <f t="shared" si="7"/>
        <v>-77.613739567925066</v>
      </c>
      <c r="K12">
        <f t="shared" si="8"/>
        <v>13.242469003755758</v>
      </c>
      <c r="L12">
        <f t="shared" si="9"/>
        <v>78.313833128230684</v>
      </c>
      <c r="M12">
        <f t="shared" si="12"/>
        <v>277.66691232869675</v>
      </c>
      <c r="N12">
        <f t="shared" si="10"/>
        <v>0.25852085336551589</v>
      </c>
      <c r="O12">
        <f t="shared" si="11"/>
        <v>1.7488170994505583E-2</v>
      </c>
      <c r="P12">
        <f>VLOOKUP($A12,ciexyz31_1[],2,FALSE)</f>
        <v>1.8400369999999999E-4</v>
      </c>
      <c r="Q12">
        <f>VLOOKUP($A12,ciexyz31_1[],3,FALSE)</f>
        <v>5.5321360000000001E-6</v>
      </c>
      <c r="R12">
        <f>VLOOKUP($A12,ciexyz31_1[],4,FALSE)</f>
        <v>8.6001239999999998E-4</v>
      </c>
    </row>
    <row r="13" spans="1:18" x14ac:dyDescent="0.45">
      <c r="A13" s="6">
        <v>364</v>
      </c>
      <c r="B13" s="7">
        <f t="shared" si="0"/>
        <v>0.17523673946388638</v>
      </c>
      <c r="C13" s="7">
        <f t="shared" si="1"/>
        <v>5.2634939227548059E-3</v>
      </c>
      <c r="D13">
        <f t="shared" si="2"/>
        <v>33.292854905049651</v>
      </c>
      <c r="E13" s="10">
        <v>1</v>
      </c>
      <c r="F13">
        <f t="shared" si="3"/>
        <v>155.69501525793521</v>
      </c>
      <c r="G13">
        <f t="shared" si="4"/>
        <v>1.5997489279541689E-2</v>
      </c>
      <c r="H13">
        <f t="shared" si="5"/>
        <v>13.2286393446287</v>
      </c>
      <c r="I13">
        <f t="shared" si="6"/>
        <v>10.415713491558821</v>
      </c>
      <c r="J13">
        <f t="shared" si="7"/>
        <v>-77.537027812903119</v>
      </c>
      <c r="K13">
        <f t="shared" si="8"/>
        <v>13.2286393446287</v>
      </c>
      <c r="L13">
        <f t="shared" si="9"/>
        <v>78.233482407452328</v>
      </c>
      <c r="M13">
        <f t="shared" si="12"/>
        <v>277.65086279098682</v>
      </c>
      <c r="N13">
        <f t="shared" si="10"/>
        <v>0.25839567324246021</v>
      </c>
      <c r="O13">
        <f t="shared" si="11"/>
        <v>1.7462914083326442E-2</v>
      </c>
      <c r="P13">
        <f>VLOOKUP($A13,ciexyz31_1[],2,FALSE)</f>
        <v>2.066902E-4</v>
      </c>
      <c r="Q13">
        <f>VLOOKUP($A13,ciexyz31_1[],3,FALSE)</f>
        <v>6.2082449999999999E-6</v>
      </c>
      <c r="R13">
        <f>VLOOKUP($A13,ciexyz31_1[],4,FALSE)</f>
        <v>9.6659280000000001E-4</v>
      </c>
    </row>
    <row r="14" spans="1:18" x14ac:dyDescent="0.45">
      <c r="A14" s="6">
        <v>365</v>
      </c>
      <c r="B14" s="7">
        <f t="shared" si="0"/>
        <v>0.17516121850626198</v>
      </c>
      <c r="C14" s="7">
        <f t="shared" si="1"/>
        <v>5.2563459151060525E-3</v>
      </c>
      <c r="D14">
        <f t="shared" si="2"/>
        <v>33.323761665470208</v>
      </c>
      <c r="E14" s="10">
        <v>1</v>
      </c>
      <c r="F14">
        <f t="shared" si="3"/>
        <v>155.92246949030866</v>
      </c>
      <c r="G14">
        <f t="shared" si="4"/>
        <v>1.597576413320179E-2</v>
      </c>
      <c r="H14">
        <f t="shared" si="5"/>
        <v>13.21540218134362</v>
      </c>
      <c r="I14">
        <f t="shared" si="6"/>
        <v>10.385091894255325</v>
      </c>
      <c r="J14">
        <f t="shared" si="7"/>
        <v>-77.463587189891555</v>
      </c>
      <c r="K14">
        <f t="shared" si="8"/>
        <v>13.21540218134362</v>
      </c>
      <c r="L14">
        <f t="shared" si="9"/>
        <v>78.156621434003</v>
      </c>
      <c r="M14">
        <f t="shared" si="12"/>
        <v>277.63578212884249</v>
      </c>
      <c r="N14">
        <f t="shared" si="10"/>
        <v>0.25827809963625747</v>
      </c>
      <c r="O14">
        <f t="shared" si="11"/>
        <v>1.7438779271541145E-2</v>
      </c>
      <c r="P14">
        <f>VLOOKUP($A14,ciexyz31_1[],2,FALSE)</f>
        <v>2.321E-4</v>
      </c>
      <c r="Q14">
        <f>VLOOKUP($A14,ciexyz31_1[],3,FALSE)</f>
        <v>6.9650000000000002E-6</v>
      </c>
      <c r="R14">
        <f>VLOOKUP($A14,ciexyz31_1[],4,FALSE)</f>
        <v>1.0859999999999999E-3</v>
      </c>
    </row>
    <row r="15" spans="1:18" x14ac:dyDescent="0.45">
      <c r="A15" s="6">
        <v>366</v>
      </c>
      <c r="B15" s="7">
        <f t="shared" si="0"/>
        <v>0.17508779416112466</v>
      </c>
      <c r="C15" s="7">
        <f t="shared" si="1"/>
        <v>5.246844527660199E-3</v>
      </c>
      <c r="D15">
        <f t="shared" si="2"/>
        <v>33.370112881771263</v>
      </c>
      <c r="E15" s="10">
        <v>1</v>
      </c>
      <c r="F15">
        <f t="shared" si="3"/>
        <v>156.22063070291514</v>
      </c>
      <c r="G15">
        <f t="shared" si="4"/>
        <v>1.5946886291593822E-2</v>
      </c>
      <c r="H15">
        <f t="shared" si="5"/>
        <v>13.19778827973547</v>
      </c>
      <c r="I15">
        <f t="shared" si="6"/>
        <v>10.352139004814987</v>
      </c>
      <c r="J15">
        <f t="shared" si="7"/>
        <v>-77.365785778562042</v>
      </c>
      <c r="K15">
        <f t="shared" si="8"/>
        <v>13.19778827973547</v>
      </c>
      <c r="L15">
        <f t="shared" si="9"/>
        <v>78.055311101227218</v>
      </c>
      <c r="M15">
        <f t="shared" si="12"/>
        <v>277.62134700667275</v>
      </c>
      <c r="N15">
        <f t="shared" si="10"/>
        <v>0.2581667096788976</v>
      </c>
      <c r="O15">
        <f t="shared" si="11"/>
        <v>1.740704620435456E-2</v>
      </c>
      <c r="P15">
        <f>VLOOKUP($A15,ciexyz31_1[],2,FALSE)</f>
        <v>2.60728E-4</v>
      </c>
      <c r="Q15">
        <f>VLOOKUP($A15,ciexyz31_1[],3,FALSE)</f>
        <v>7.8132190000000003E-6</v>
      </c>
      <c r="R15">
        <f>VLOOKUP($A15,ciexyz31_1[],4,FALSE)</f>
        <v>1.2205860000000001E-3</v>
      </c>
    </row>
    <row r="16" spans="1:18" x14ac:dyDescent="0.45">
      <c r="A16" s="6">
        <v>367</v>
      </c>
      <c r="B16" s="7">
        <f t="shared" si="0"/>
        <v>0.17501493886791336</v>
      </c>
      <c r="C16" s="7">
        <f t="shared" si="1"/>
        <v>5.2355703286682794E-3</v>
      </c>
      <c r="D16">
        <f t="shared" si="2"/>
        <v>33.428056139287925</v>
      </c>
      <c r="E16" s="10">
        <v>1</v>
      </c>
      <c r="F16">
        <f t="shared" si="3"/>
        <v>156.57310270759555</v>
      </c>
      <c r="G16">
        <f t="shared" si="4"/>
        <v>1.5912620292590968E-2</v>
      </c>
      <c r="H16">
        <f t="shared" si="5"/>
        <v>13.176860289425221</v>
      </c>
      <c r="I16">
        <f t="shared" si="6"/>
        <v>10.317151797959797</v>
      </c>
      <c r="J16">
        <f t="shared" si="7"/>
        <v>-77.24952396590416</v>
      </c>
      <c r="K16">
        <f t="shared" si="8"/>
        <v>13.176860289425221</v>
      </c>
      <c r="L16">
        <f t="shared" si="9"/>
        <v>77.935438499959346</v>
      </c>
      <c r="M16">
        <f t="shared" si="12"/>
        <v>277.60718849344903</v>
      </c>
      <c r="N16">
        <f t="shared" si="10"/>
        <v>0.25805829341152675</v>
      </c>
      <c r="O16">
        <f t="shared" si="11"/>
        <v>1.736957595609398E-2</v>
      </c>
      <c r="P16">
        <f>VLOOKUP($A16,ciexyz31_1[],2,FALSE)</f>
        <v>2.9307500000000001E-4</v>
      </c>
      <c r="Q16">
        <f>VLOOKUP($A16,ciexyz31_1[],3,FALSE)</f>
        <v>8.767336E-6</v>
      </c>
      <c r="R16">
        <f>VLOOKUP($A16,ciexyz31_1[],4,FALSE)</f>
        <v>1.372729E-3</v>
      </c>
    </row>
    <row r="17" spans="1:18" x14ac:dyDescent="0.45">
      <c r="A17" s="6">
        <v>368</v>
      </c>
      <c r="B17" s="7">
        <f t="shared" si="0"/>
        <v>0.17494518943866769</v>
      </c>
      <c r="C17" s="7">
        <f t="shared" si="1"/>
        <v>5.2261569110803596E-3</v>
      </c>
      <c r="D17">
        <f t="shared" si="2"/>
        <v>33.474920943868625</v>
      </c>
      <c r="E17" s="10">
        <v>1</v>
      </c>
      <c r="F17">
        <f t="shared" si="3"/>
        <v>156.87027152056473</v>
      </c>
      <c r="G17">
        <f t="shared" si="4"/>
        <v>1.5884009820315969E-2</v>
      </c>
      <c r="H17">
        <f t="shared" si="5"/>
        <v>13.159363390071746</v>
      </c>
      <c r="I17">
        <f t="shared" si="6"/>
        <v>10.285426599983161</v>
      </c>
      <c r="J17">
        <f t="shared" si="7"/>
        <v>-77.152319746060016</v>
      </c>
      <c r="K17">
        <f t="shared" si="8"/>
        <v>13.159363390071746</v>
      </c>
      <c r="L17">
        <f t="shared" si="9"/>
        <v>77.83489219201067</v>
      </c>
      <c r="M17">
        <f t="shared" si="12"/>
        <v>277.59351285474003</v>
      </c>
      <c r="N17">
        <f t="shared" si="10"/>
        <v>0.25795292495383848</v>
      </c>
      <c r="O17">
        <f t="shared" si="11"/>
        <v>1.7338176305758936E-2</v>
      </c>
      <c r="P17">
        <f>VLOOKUP($A17,ciexyz31_1[],2,FALSE)</f>
        <v>3.2938800000000001E-4</v>
      </c>
      <c r="Q17">
        <f>VLOOKUP($A17,ciexyz31_1[],3,FALSE)</f>
        <v>9.8398440000000006E-6</v>
      </c>
      <c r="R17">
        <f>VLOOKUP($A17,ciexyz31_1[],4,FALSE)</f>
        <v>1.543579E-3</v>
      </c>
    </row>
    <row r="18" spans="1:18" x14ac:dyDescent="0.45">
      <c r="A18" s="6">
        <v>369</v>
      </c>
      <c r="B18" s="7">
        <f t="shared" si="0"/>
        <v>0.17488012477884163</v>
      </c>
      <c r="C18" s="7">
        <f t="shared" si="1"/>
        <v>5.2207849401791958E-3</v>
      </c>
      <c r="D18">
        <f t="shared" si="2"/>
        <v>33.496902627220479</v>
      </c>
      <c r="E18" s="10">
        <v>1</v>
      </c>
      <c r="F18">
        <f t="shared" si="3"/>
        <v>157.04517609431301</v>
      </c>
      <c r="G18">
        <f t="shared" si="4"/>
        <v>1.586768263381921E-2</v>
      </c>
      <c r="H18">
        <f t="shared" si="5"/>
        <v>13.149368987160528</v>
      </c>
      <c r="I18">
        <f t="shared" si="6"/>
        <v>10.260148450809378</v>
      </c>
      <c r="J18">
        <f t="shared" si="7"/>
        <v>-77.096841520055406</v>
      </c>
      <c r="K18">
        <f t="shared" si="8"/>
        <v>13.149368987160528</v>
      </c>
      <c r="L18">
        <f t="shared" si="9"/>
        <v>77.776562141825124</v>
      </c>
      <c r="M18">
        <f t="shared" si="12"/>
        <v>277.58045509457133</v>
      </c>
      <c r="N18">
        <f t="shared" si="10"/>
        <v>0.25785074706402877</v>
      </c>
      <c r="O18">
        <f t="shared" si="11"/>
        <v>1.7319935139991353E-2</v>
      </c>
      <c r="P18">
        <f>VLOOKUP($A18,ciexyz31_1[],2,FALSE)</f>
        <v>3.69914E-4</v>
      </c>
      <c r="Q18">
        <f>VLOOKUP($A18,ciexyz31_1[],3,FALSE)</f>
        <v>1.104323E-5</v>
      </c>
      <c r="R18">
        <f>VLOOKUP($A18,ciexyz31_1[],4,FALSE)</f>
        <v>1.734286E-3</v>
      </c>
    </row>
    <row r="19" spans="1:18" x14ac:dyDescent="0.45">
      <c r="A19" s="6">
        <v>370</v>
      </c>
      <c r="B19" s="7">
        <f t="shared" si="0"/>
        <v>0.17482060767963459</v>
      </c>
      <c r="C19" s="7">
        <f t="shared" si="1"/>
        <v>5.2206009379384731E-3</v>
      </c>
      <c r="D19">
        <f t="shared" si="2"/>
        <v>33.486682808716708</v>
      </c>
      <c r="E19" s="10">
        <v>1</v>
      </c>
      <c r="F19">
        <f t="shared" si="3"/>
        <v>157.06214689265536</v>
      </c>
      <c r="G19">
        <f t="shared" si="4"/>
        <v>1.586712339048834E-2</v>
      </c>
      <c r="H19">
        <f t="shared" si="5"/>
        <v>13.149026534682388</v>
      </c>
      <c r="I19">
        <f t="shared" si="6"/>
        <v>10.242983363844388</v>
      </c>
      <c r="J19">
        <f t="shared" si="7"/>
        <v>-77.09506549592173</v>
      </c>
      <c r="K19">
        <f t="shared" si="8"/>
        <v>13.149026534682388</v>
      </c>
      <c r="L19">
        <f t="shared" si="9"/>
        <v>77.77253906111369</v>
      </c>
      <c r="M19">
        <f t="shared" si="12"/>
        <v>277.56809252880907</v>
      </c>
      <c r="N19">
        <f t="shared" si="10"/>
        <v>0.25775189283634242</v>
      </c>
      <c r="O19">
        <f t="shared" si="11"/>
        <v>1.7318578916715198E-2</v>
      </c>
      <c r="P19">
        <f>VLOOKUP($A19,ciexyz31_1[],2,FALSE)</f>
        <v>4.149E-4</v>
      </c>
      <c r="Q19">
        <f>VLOOKUP($A19,ciexyz31_1[],3,FALSE)</f>
        <v>1.239E-5</v>
      </c>
      <c r="R19">
        <f>VLOOKUP($A19,ciexyz31_1[],4,FALSE)</f>
        <v>1.946E-3</v>
      </c>
    </row>
    <row r="20" spans="1:18" x14ac:dyDescent="0.45">
      <c r="A20" s="6">
        <v>371</v>
      </c>
      <c r="B20" s="7">
        <f t="shared" si="0"/>
        <v>0.17477025221391806</v>
      </c>
      <c r="C20" s="7">
        <f t="shared" si="1"/>
        <v>5.2286672167210779E-3</v>
      </c>
      <c r="D20">
        <f t="shared" si="2"/>
        <v>33.425392163993429</v>
      </c>
      <c r="E20" s="10">
        <v>1</v>
      </c>
      <c r="F20">
        <f t="shared" si="3"/>
        <v>156.82793464977627</v>
      </c>
      <c r="G20">
        <f t="shared" si="4"/>
        <v>1.589163946483824E-2</v>
      </c>
      <c r="H20">
        <f t="shared" si="5"/>
        <v>13.164031396203931</v>
      </c>
      <c r="I20">
        <f t="shared" si="6"/>
        <v>10.238756615410521</v>
      </c>
      <c r="J20">
        <f t="shared" si="7"/>
        <v>-77.17867844880665</v>
      </c>
      <c r="K20">
        <f t="shared" si="8"/>
        <v>13.164031396203931</v>
      </c>
      <c r="L20">
        <f t="shared" si="9"/>
        <v>77.854868467770885</v>
      </c>
      <c r="M20">
        <f t="shared" si="12"/>
        <v>277.55690482297337</v>
      </c>
      <c r="N20">
        <f t="shared" si="10"/>
        <v>0.25765889226363842</v>
      </c>
      <c r="O20">
        <f t="shared" si="11"/>
        <v>1.7344074969977079E-2</v>
      </c>
      <c r="P20">
        <f>VLOOKUP($A20,ciexyz31_1[],2,FALSE)</f>
        <v>4.6415870000000002E-4</v>
      </c>
      <c r="Q20">
        <f>VLOOKUP($A20,ciexyz31_1[],3,FALSE)</f>
        <v>1.388641E-5</v>
      </c>
      <c r="R20">
        <f>VLOOKUP($A20,ciexyz31_1[],4,FALSE)</f>
        <v>2.1777770000000001E-3</v>
      </c>
    </row>
    <row r="21" spans="1:18" x14ac:dyDescent="0.45">
      <c r="A21" s="6">
        <v>372</v>
      </c>
      <c r="B21" s="7">
        <f t="shared" si="0"/>
        <v>0.17472203667371064</v>
      </c>
      <c r="C21" s="7">
        <f t="shared" si="1"/>
        <v>5.2375201772363513E-3</v>
      </c>
      <c r="D21">
        <f t="shared" si="2"/>
        <v>33.3596875546368</v>
      </c>
      <c r="E21" s="10">
        <v>1</v>
      </c>
      <c r="F21">
        <f t="shared" si="3"/>
        <v>156.57036448530849</v>
      </c>
      <c r="G21">
        <f t="shared" si="4"/>
        <v>1.5918546523726072E-2</v>
      </c>
      <c r="H21">
        <f t="shared" si="5"/>
        <v>13.180481887754926</v>
      </c>
      <c r="I21">
        <f t="shared" si="6"/>
        <v>10.236075139886772</v>
      </c>
      <c r="J21">
        <f t="shared" si="7"/>
        <v>-77.270315680421191</v>
      </c>
      <c r="K21">
        <f t="shared" si="8"/>
        <v>13.180481887754926</v>
      </c>
      <c r="L21">
        <f t="shared" si="9"/>
        <v>77.945358550855062</v>
      </c>
      <c r="M21">
        <f t="shared" si="12"/>
        <v>277.5460922394509</v>
      </c>
      <c r="N21">
        <f t="shared" si="10"/>
        <v>0.25756856999010469</v>
      </c>
      <c r="O21">
        <f t="shared" si="11"/>
        <v>1.7372143594827655E-2</v>
      </c>
      <c r="P21">
        <f>VLOOKUP($A21,ciexyz31_1[],2,FALSE)</f>
        <v>5.1898600000000003E-4</v>
      </c>
      <c r="Q21">
        <f>VLOOKUP($A21,ciexyz31_1[],3,FALSE)</f>
        <v>1.555728E-5</v>
      </c>
      <c r="R21">
        <f>VLOOKUP($A21,ciexyz31_1[],4,FALSE)</f>
        <v>2.4358090000000002E-3</v>
      </c>
    </row>
    <row r="22" spans="1:18" x14ac:dyDescent="0.45">
      <c r="A22" s="6">
        <v>373</v>
      </c>
      <c r="B22" s="7">
        <f t="shared" si="0"/>
        <v>0.17466536795095375</v>
      </c>
      <c r="C22" s="7">
        <f t="shared" si="1"/>
        <v>5.236160663248458E-3</v>
      </c>
      <c r="D22">
        <f t="shared" si="2"/>
        <v>33.357526474864358</v>
      </c>
      <c r="E22" s="10">
        <v>1</v>
      </c>
      <c r="F22">
        <f t="shared" si="3"/>
        <v>156.62209854290785</v>
      </c>
      <c r="G22">
        <f t="shared" si="4"/>
        <v>1.5914414513550721E-2</v>
      </c>
      <c r="H22">
        <f t="shared" si="5"/>
        <v>13.177956856507905</v>
      </c>
      <c r="I22">
        <f t="shared" si="6"/>
        <v>10.218225639304851</v>
      </c>
      <c r="J22">
        <f t="shared" si="7"/>
        <v>-77.256391626464534</v>
      </c>
      <c r="K22">
        <f t="shared" si="8"/>
        <v>13.177956856507905</v>
      </c>
      <c r="L22">
        <f t="shared" si="9"/>
        <v>77.929212637863898</v>
      </c>
      <c r="M22">
        <f t="shared" si="12"/>
        <v>277.53442684125719</v>
      </c>
      <c r="N22">
        <f t="shared" si="10"/>
        <v>0.25747582455363471</v>
      </c>
      <c r="O22">
        <f t="shared" si="11"/>
        <v>1.7367013279063398E-2</v>
      </c>
      <c r="P22">
        <f>VLOOKUP($A22,ciexyz31_1[],2,FALSE)</f>
        <v>5.8185400000000003E-4</v>
      </c>
      <c r="Q22">
        <f>VLOOKUP($A22,ciexyz31_1[],3,FALSE)</f>
        <v>1.7442959999999999E-5</v>
      </c>
      <c r="R22">
        <f>VLOOKUP($A22,ciexyz31_1[],4,FALSE)</f>
        <v>2.7319530000000001E-3</v>
      </c>
    </row>
    <row r="23" spans="1:18" x14ac:dyDescent="0.45">
      <c r="A23" s="6">
        <v>374</v>
      </c>
      <c r="B23" s="7">
        <f t="shared" si="0"/>
        <v>0.17459505026596289</v>
      </c>
      <c r="C23" s="7">
        <f t="shared" si="1"/>
        <v>5.2183222525395111E-3</v>
      </c>
      <c r="D23">
        <f t="shared" si="2"/>
        <v>33.458081317418781</v>
      </c>
      <c r="E23" s="10">
        <v>1</v>
      </c>
      <c r="F23">
        <f t="shared" si="3"/>
        <v>157.17439203421205</v>
      </c>
      <c r="G23">
        <f t="shared" si="4"/>
        <v>1.5860197716064409E-2</v>
      </c>
      <c r="H23">
        <f t="shared" si="5"/>
        <v>13.144784933114451</v>
      </c>
      <c r="I23">
        <f t="shared" si="6"/>
        <v>10.175981187989674</v>
      </c>
      <c r="J23">
        <f t="shared" si="7"/>
        <v>-77.071949959320619</v>
      </c>
      <c r="K23">
        <f t="shared" si="8"/>
        <v>13.144784933114451</v>
      </c>
      <c r="L23">
        <f t="shared" si="9"/>
        <v>77.740826234806264</v>
      </c>
      <c r="M23">
        <f t="shared" si="12"/>
        <v>277.52138516356104</v>
      </c>
      <c r="N23">
        <f t="shared" si="10"/>
        <v>0.25737913311279553</v>
      </c>
      <c r="O23">
        <f t="shared" si="11"/>
        <v>1.7308316158652536E-2</v>
      </c>
      <c r="P23">
        <f>VLOOKUP($A23,ciexyz31_1[],2,FALSE)</f>
        <v>6.552347E-4</v>
      </c>
      <c r="Q23">
        <f>VLOOKUP($A23,ciexyz31_1[],3,FALSE)</f>
        <v>1.958375E-5</v>
      </c>
      <c r="R23">
        <f>VLOOKUP($A23,ciexyz31_1[],4,FALSE)</f>
        <v>3.0780640000000001E-3</v>
      </c>
    </row>
    <row r="24" spans="1:18" x14ac:dyDescent="0.45">
      <c r="A24" s="6">
        <v>375</v>
      </c>
      <c r="B24" s="7">
        <f t="shared" si="0"/>
        <v>0.17450972086916008</v>
      </c>
      <c r="C24" s="7">
        <f t="shared" si="1"/>
        <v>5.1816397701441542E-3</v>
      </c>
      <c r="D24">
        <f t="shared" si="2"/>
        <v>33.678474114441421</v>
      </c>
      <c r="E24" s="10">
        <v>1</v>
      </c>
      <c r="F24">
        <f t="shared" si="3"/>
        <v>158.31062670299727</v>
      </c>
      <c r="G24">
        <f t="shared" si="4"/>
        <v>1.5748707586603107E-2</v>
      </c>
      <c r="H24">
        <f t="shared" si="5"/>
        <v>13.076332664112034</v>
      </c>
      <c r="I24">
        <f t="shared" si="6"/>
        <v>10.105950446212294</v>
      </c>
      <c r="J24">
        <f t="shared" si="7"/>
        <v>-76.690985767952483</v>
      </c>
      <c r="K24">
        <f t="shared" si="8"/>
        <v>13.076332664112034</v>
      </c>
      <c r="L24">
        <f t="shared" si="9"/>
        <v>77.353975544128232</v>
      </c>
      <c r="M24">
        <f t="shared" si="12"/>
        <v>277.50689609397079</v>
      </c>
      <c r="N24">
        <f t="shared" si="10"/>
        <v>0.25727890094450084</v>
      </c>
      <c r="O24">
        <f t="shared" si="11"/>
        <v>1.7188353758488796E-2</v>
      </c>
      <c r="P24">
        <f>VLOOKUP($A24,ciexyz31_1[],2,FALSE)</f>
        <v>7.4160000000000003E-4</v>
      </c>
      <c r="Q24">
        <f>VLOOKUP($A24,ciexyz31_1[],3,FALSE)</f>
        <v>2.2019999999999999E-5</v>
      </c>
      <c r="R24">
        <f>VLOOKUP($A24,ciexyz31_1[],4,FALSE)</f>
        <v>3.4859999999999999E-3</v>
      </c>
    </row>
    <row r="25" spans="1:18" x14ac:dyDescent="0.45">
      <c r="A25" s="6">
        <v>376</v>
      </c>
      <c r="B25" s="7">
        <f t="shared" si="0"/>
        <v>0.17440924935185756</v>
      </c>
      <c r="C25" s="7">
        <f t="shared" si="1"/>
        <v>5.1267608976808248E-3</v>
      </c>
      <c r="D25">
        <f t="shared" si="2"/>
        <v>34.019384331099673</v>
      </c>
      <c r="E25" s="10">
        <v>1</v>
      </c>
      <c r="F25">
        <f t="shared" si="3"/>
        <v>160.03554800490346</v>
      </c>
      <c r="G25">
        <f t="shared" si="4"/>
        <v>1.5581912642638213E-2</v>
      </c>
      <c r="H25">
        <f t="shared" si="5"/>
        <v>12.973318747869914</v>
      </c>
      <c r="I25">
        <f t="shared" si="6"/>
        <v>10.008670535990786</v>
      </c>
      <c r="J25">
        <f t="shared" si="7"/>
        <v>-76.117040756056483</v>
      </c>
      <c r="K25">
        <f t="shared" si="8"/>
        <v>12.973318747869914</v>
      </c>
      <c r="L25">
        <f t="shared" si="9"/>
        <v>76.772243547763878</v>
      </c>
      <c r="M25">
        <f t="shared" si="12"/>
        <v>277.49087822850294</v>
      </c>
      <c r="N25">
        <f t="shared" si="10"/>
        <v>0.25717415140172484</v>
      </c>
      <c r="O25">
        <f t="shared" si="11"/>
        <v>1.700918026681926E-2</v>
      </c>
      <c r="P25">
        <f>VLOOKUP($A25,ciexyz31_1[],2,FALSE)</f>
        <v>8.4502959999999995E-4</v>
      </c>
      <c r="Q25">
        <f>VLOOKUP($A25,ciexyz31_1[],3,FALSE)</f>
        <v>2.4839649999999999E-5</v>
      </c>
      <c r="R25">
        <f>VLOOKUP($A25,ciexyz31_1[],4,FALSE)</f>
        <v>3.9752269999999996E-3</v>
      </c>
    </row>
    <row r="26" spans="1:18" x14ac:dyDescent="0.45">
      <c r="A26" s="6">
        <v>377</v>
      </c>
      <c r="B26" s="7">
        <f t="shared" si="0"/>
        <v>0.17430845822378607</v>
      </c>
      <c r="C26" s="7">
        <f t="shared" si="1"/>
        <v>5.0675925202413484E-3</v>
      </c>
      <c r="D26">
        <f t="shared" si="2"/>
        <v>34.396699720340671</v>
      </c>
      <c r="E26" s="10">
        <v>1</v>
      </c>
      <c r="F26">
        <f t="shared" si="3"/>
        <v>161.93566194957003</v>
      </c>
      <c r="G26">
        <f t="shared" si="4"/>
        <v>1.5402080482163238E-2</v>
      </c>
      <c r="H26">
        <f t="shared" si="5"/>
        <v>12.861426015901358</v>
      </c>
      <c r="I26">
        <f t="shared" si="6"/>
        <v>9.9055543203525769</v>
      </c>
      <c r="J26">
        <f t="shared" si="7"/>
        <v>-75.492838675780717</v>
      </c>
      <c r="K26">
        <f t="shared" si="8"/>
        <v>12.861426015901358</v>
      </c>
      <c r="L26">
        <f t="shared" si="9"/>
        <v>76.13992840632902</v>
      </c>
      <c r="M26">
        <f t="shared" si="12"/>
        <v>277.47518095353263</v>
      </c>
      <c r="N26">
        <f t="shared" si="10"/>
        <v>0.25707371341263224</v>
      </c>
      <c r="O26">
        <f t="shared" si="11"/>
        <v>1.6816027696877362E-2</v>
      </c>
      <c r="P26">
        <f>VLOOKUP($A26,ciexyz31_1[],2,FALSE)</f>
        <v>9.645268E-4</v>
      </c>
      <c r="Q26">
        <f>VLOOKUP($A26,ciexyz31_1[],3,FALSE)</f>
        <v>2.8041259999999999E-5</v>
      </c>
      <c r="R26">
        <f>VLOOKUP($A26,ciexyz31_1[],4,FALSE)</f>
        <v>4.5408799999999997E-3</v>
      </c>
    </row>
    <row r="27" spans="1:18" x14ac:dyDescent="0.45">
      <c r="A27" s="6">
        <v>378</v>
      </c>
      <c r="B27" s="7">
        <f t="shared" si="0"/>
        <v>0.17422177205816083</v>
      </c>
      <c r="C27" s="7">
        <f t="shared" si="1"/>
        <v>5.0170315362968974E-3</v>
      </c>
      <c r="D27">
        <f t="shared" si="2"/>
        <v>34.726066758343528</v>
      </c>
      <c r="E27" s="10">
        <v>1</v>
      </c>
      <c r="F27">
        <f t="shared" si="3"/>
        <v>163.59498449781549</v>
      </c>
      <c r="G27">
        <f t="shared" si="4"/>
        <v>1.5248409021630592E-2</v>
      </c>
      <c r="H27">
        <f t="shared" si="5"/>
        <v>12.765118459804487</v>
      </c>
      <c r="I27">
        <f t="shared" si="6"/>
        <v>9.8169789872598443</v>
      </c>
      <c r="J27">
        <f t="shared" si="7"/>
        <v>-74.954942085960894</v>
      </c>
      <c r="K27">
        <f t="shared" si="8"/>
        <v>12.765118459804487</v>
      </c>
      <c r="L27">
        <f t="shared" si="9"/>
        <v>75.595081979888434</v>
      </c>
      <c r="M27">
        <f t="shared" si="12"/>
        <v>277.46165646504937</v>
      </c>
      <c r="N27">
        <f t="shared" si="10"/>
        <v>0.25698692871917278</v>
      </c>
      <c r="O27">
        <f t="shared" si="11"/>
        <v>1.6650909348356058E-2</v>
      </c>
      <c r="P27">
        <f>VLOOKUP($A27,ciexyz31_1[],2,FALSE)</f>
        <v>1.094949E-3</v>
      </c>
      <c r="Q27">
        <f>VLOOKUP($A27,ciexyz31_1[],3,FALSE)</f>
        <v>3.1531040000000003E-5</v>
      </c>
      <c r="R27">
        <f>VLOOKUP($A27,ciexyz31_1[],4,FALSE)</f>
        <v>5.1583200000000001E-3</v>
      </c>
    </row>
    <row r="28" spans="1:18" x14ac:dyDescent="0.45">
      <c r="A28" s="6">
        <v>379</v>
      </c>
      <c r="B28" s="7">
        <f t="shared" si="0"/>
        <v>0.17415559435327255</v>
      </c>
      <c r="C28" s="7">
        <f t="shared" si="1"/>
        <v>4.9814449108927942E-3</v>
      </c>
      <c r="D28">
        <f t="shared" si="2"/>
        <v>34.960859242355788</v>
      </c>
      <c r="E28" s="10">
        <v>1</v>
      </c>
      <c r="F28">
        <f t="shared" si="3"/>
        <v>164.78410891202978</v>
      </c>
      <c r="G28">
        <f t="shared" si="4"/>
        <v>1.5140249562010804E-2</v>
      </c>
      <c r="H28">
        <f t="shared" si="5"/>
        <v>12.696945119669788</v>
      </c>
      <c r="I28">
        <f t="shared" si="6"/>
        <v>9.753046274111199</v>
      </c>
      <c r="J28">
        <f t="shared" si="7"/>
        <v>-74.573836323170497</v>
      </c>
      <c r="K28">
        <f t="shared" si="8"/>
        <v>12.696945119669788</v>
      </c>
      <c r="L28">
        <f t="shared" si="9"/>
        <v>75.208902236237819</v>
      </c>
      <c r="M28">
        <f t="shared" si="12"/>
        <v>277.45106720370148</v>
      </c>
      <c r="N28">
        <f t="shared" si="10"/>
        <v>0.25691723179192094</v>
      </c>
      <c r="O28">
        <f t="shared" si="11"/>
        <v>1.6534598521293953E-2</v>
      </c>
      <c r="P28">
        <f>VLOOKUP($A28,ciexyz31_1[],2,FALSE)</f>
        <v>1.2311539999999999E-3</v>
      </c>
      <c r="Q28">
        <f>VLOOKUP($A28,ciexyz31_1[],3,FALSE)</f>
        <v>3.5215210000000002E-5</v>
      </c>
      <c r="R28">
        <f>VLOOKUP($A28,ciexyz31_1[],4,FALSE)</f>
        <v>5.8029070000000004E-3</v>
      </c>
    </row>
    <row r="29" spans="1:18" x14ac:dyDescent="0.45">
      <c r="A29" s="6">
        <v>380</v>
      </c>
      <c r="B29" s="7">
        <f t="shared" si="0"/>
        <v>0.17411223442634155</v>
      </c>
      <c r="C29" s="7">
        <f t="shared" si="1"/>
        <v>4.963725981452719E-3</v>
      </c>
      <c r="D29">
        <f t="shared" si="2"/>
        <v>35.07692307692308</v>
      </c>
      <c r="E29" s="10">
        <v>1</v>
      </c>
      <c r="F29">
        <f t="shared" si="3"/>
        <v>165.38464102564106</v>
      </c>
      <c r="G29">
        <f t="shared" si="4"/>
        <v>1.5086395907399913E-2</v>
      </c>
      <c r="H29">
        <f t="shared" si="5"/>
        <v>12.662879821119521</v>
      </c>
      <c r="I29">
        <f t="shared" si="6"/>
        <v>9.7183130004101024</v>
      </c>
      <c r="J29">
        <f t="shared" si="7"/>
        <v>-74.383314027999219</v>
      </c>
      <c r="K29">
        <f t="shared" si="8"/>
        <v>12.662879821119521</v>
      </c>
      <c r="L29">
        <f t="shared" si="9"/>
        <v>75.015485157145292</v>
      </c>
      <c r="M29">
        <f t="shared" si="12"/>
        <v>277.44363314770908</v>
      </c>
      <c r="N29">
        <f t="shared" si="10"/>
        <v>0.2568651940761591</v>
      </c>
      <c r="O29">
        <f t="shared" si="11"/>
        <v>1.647655027791152E-2</v>
      </c>
      <c r="P29">
        <f>VLOOKUP($A29,ciexyz31_1[],2,FALSE)</f>
        <v>1.3680000000000001E-3</v>
      </c>
      <c r="Q29">
        <f>VLOOKUP($A29,ciexyz31_1[],3,FALSE)</f>
        <v>3.8999999999999999E-5</v>
      </c>
      <c r="R29">
        <f>VLOOKUP($A29,ciexyz31_1[],4,FALSE)</f>
        <v>6.4500010000000003E-3</v>
      </c>
    </row>
    <row r="30" spans="1:18" x14ac:dyDescent="0.45">
      <c r="A30" s="6">
        <v>381</v>
      </c>
      <c r="B30" s="7">
        <f t="shared" si="0"/>
        <v>0.17408830716741047</v>
      </c>
      <c r="C30" s="7">
        <f t="shared" si="1"/>
        <v>4.9636000652936909E-3</v>
      </c>
      <c r="D30">
        <f t="shared" si="2"/>
        <v>35.072992359852798</v>
      </c>
      <c r="E30" s="10">
        <v>1</v>
      </c>
      <c r="F30">
        <f t="shared" si="3"/>
        <v>165.39368240150935</v>
      </c>
      <c r="G30">
        <f t="shared" si="4"/>
        <v>1.5086013206776765E-2</v>
      </c>
      <c r="H30">
        <f t="shared" si="5"/>
        <v>12.662637452767903</v>
      </c>
      <c r="I30">
        <f t="shared" si="6"/>
        <v>9.7115935631158496</v>
      </c>
      <c r="J30">
        <f t="shared" si="7"/>
        <v>-74.382005487041994</v>
      </c>
      <c r="K30">
        <f t="shared" si="8"/>
        <v>12.662637452767903</v>
      </c>
      <c r="L30">
        <f t="shared" si="9"/>
        <v>75.0133174163728</v>
      </c>
      <c r="M30">
        <f t="shared" si="12"/>
        <v>277.43867352117587</v>
      </c>
      <c r="N30">
        <f t="shared" si="10"/>
        <v>0.25682550476201382</v>
      </c>
      <c r="O30">
        <f t="shared" si="11"/>
        <v>1.6475850699753537E-2</v>
      </c>
      <c r="P30">
        <f>VLOOKUP($A30,ciexyz31_1[],2,FALSE)</f>
        <v>1.50205E-3</v>
      </c>
      <c r="Q30">
        <f>VLOOKUP($A30,ciexyz31_1[],3,FALSE)</f>
        <v>4.28264E-5</v>
      </c>
      <c r="R30">
        <f>VLOOKUP($A30,ciexyz31_1[],4,FALSE)</f>
        <v>7.0832159999999998E-3</v>
      </c>
    </row>
    <row r="31" spans="1:18" x14ac:dyDescent="0.45">
      <c r="A31" s="6">
        <v>382</v>
      </c>
      <c r="B31" s="7">
        <f t="shared" si="0"/>
        <v>0.17407259090153565</v>
      </c>
      <c r="C31" s="7">
        <f t="shared" si="1"/>
        <v>4.9725426182280182E-3</v>
      </c>
      <c r="D31">
        <f t="shared" si="2"/>
        <v>35.006756958388216</v>
      </c>
      <c r="E31" s="10">
        <v>1</v>
      </c>
      <c r="F31">
        <f t="shared" si="3"/>
        <v>165.09760287842164</v>
      </c>
      <c r="G31">
        <f t="shared" si="4"/>
        <v>1.5113192566494495E-2</v>
      </c>
      <c r="H31">
        <f t="shared" si="5"/>
        <v>12.679840247374145</v>
      </c>
      <c r="I31">
        <f t="shared" si="6"/>
        <v>9.7187993841024216</v>
      </c>
      <c r="J31">
        <f t="shared" si="7"/>
        <v>-74.478303252005816</v>
      </c>
      <c r="K31">
        <f t="shared" si="8"/>
        <v>12.679840247374145</v>
      </c>
      <c r="L31">
        <f t="shared" si="9"/>
        <v>75.109737829166789</v>
      </c>
      <c r="M31">
        <f t="shared" si="12"/>
        <v>277.43461374808635</v>
      </c>
      <c r="N31">
        <f t="shared" si="10"/>
        <v>0.25678917913882654</v>
      </c>
      <c r="O31">
        <f t="shared" si="11"/>
        <v>1.6504689473210821E-2</v>
      </c>
      <c r="P31">
        <f>VLOOKUP($A31,ciexyz31_1[],2,FALSE)</f>
        <v>1.642328E-3</v>
      </c>
      <c r="Q31">
        <f>VLOOKUP($A31,ciexyz31_1[],3,FALSE)</f>
        <v>4.69146E-5</v>
      </c>
      <c r="R31">
        <f>VLOOKUP($A31,ciexyz31_1[],4,FALSE)</f>
        <v>7.745488E-3</v>
      </c>
    </row>
    <row r="32" spans="1:18" x14ac:dyDescent="0.45">
      <c r="A32" s="6">
        <v>383</v>
      </c>
      <c r="B32" s="7">
        <f t="shared" si="0"/>
        <v>0.17405702429278583</v>
      </c>
      <c r="C32" s="7">
        <f t="shared" si="1"/>
        <v>4.9820361390954327E-3</v>
      </c>
      <c r="D32">
        <f t="shared" si="2"/>
        <v>34.936925271760195</v>
      </c>
      <c r="E32" s="10">
        <v>1</v>
      </c>
      <c r="F32">
        <f t="shared" si="3"/>
        <v>164.78422007536403</v>
      </c>
      <c r="G32">
        <f t="shared" si="4"/>
        <v>1.5142046498983141E-2</v>
      </c>
      <c r="H32">
        <f t="shared" si="5"/>
        <v>12.698080384129881</v>
      </c>
      <c r="I32">
        <f t="shared" si="6"/>
        <v>9.7267219602717976</v>
      </c>
      <c r="J32">
        <f t="shared" si="7"/>
        <v>-74.580385800226765</v>
      </c>
      <c r="K32">
        <f t="shared" si="8"/>
        <v>12.698080384129881</v>
      </c>
      <c r="L32">
        <f t="shared" si="9"/>
        <v>75.211987516639255</v>
      </c>
      <c r="M32">
        <f t="shared" si="12"/>
        <v>277.43053591027888</v>
      </c>
      <c r="N32">
        <f t="shared" si="10"/>
        <v>0.25675248031655057</v>
      </c>
      <c r="O32">
        <f t="shared" si="11"/>
        <v>1.6535315464042646E-2</v>
      </c>
      <c r="P32">
        <f>VLOOKUP($A32,ciexyz31_1[],2,FALSE)</f>
        <v>1.8023819999999999E-3</v>
      </c>
      <c r="Q32">
        <f>VLOOKUP($A32,ciexyz31_1[],3,FALSE)</f>
        <v>5.1589599999999998E-5</v>
      </c>
      <c r="R32">
        <f>VLOOKUP($A32,ciexyz31_1[],4,FALSE)</f>
        <v>8.5011519999999997E-3</v>
      </c>
    </row>
    <row r="33" spans="1:18" x14ac:dyDescent="0.45">
      <c r="A33" s="6">
        <v>384</v>
      </c>
      <c r="B33" s="7">
        <f t="shared" si="0"/>
        <v>0.17403627060995994</v>
      </c>
      <c r="C33" s="7">
        <f t="shared" si="1"/>
        <v>4.9859614286224792E-3</v>
      </c>
      <c r="D33">
        <f t="shared" si="2"/>
        <v>34.905258113487385</v>
      </c>
      <c r="E33" s="10">
        <v>1</v>
      </c>
      <c r="F33">
        <f t="shared" si="3"/>
        <v>164.65786583275619</v>
      </c>
      <c r="G33">
        <f t="shared" si="4"/>
        <v>1.5153976744947053E-2</v>
      </c>
      <c r="H33">
        <f t="shared" si="5"/>
        <v>12.705615369118128</v>
      </c>
      <c r="I33">
        <f t="shared" si="6"/>
        <v>9.7260515697217222</v>
      </c>
      <c r="J33">
        <f t="shared" si="7"/>
        <v>-74.622578917141311</v>
      </c>
      <c r="K33">
        <f t="shared" si="8"/>
        <v>12.705615369118128</v>
      </c>
      <c r="L33">
        <f t="shared" si="9"/>
        <v>75.253739863091653</v>
      </c>
      <c r="M33">
        <f t="shared" si="12"/>
        <v>277.42587531306697</v>
      </c>
      <c r="N33">
        <f t="shared" si="10"/>
        <v>0.25671347766756536</v>
      </c>
      <c r="O33">
        <f t="shared" si="11"/>
        <v>1.6547802708521887E-2</v>
      </c>
      <c r="P33">
        <f>VLOOKUP($A33,ciexyz31_1[],2,FALSE)</f>
        <v>1.9957569999999999E-3</v>
      </c>
      <c r="Q33">
        <f>VLOOKUP($A33,ciexyz31_1[],3,FALSE)</f>
        <v>5.7176399999999997E-5</v>
      </c>
      <c r="R33">
        <f>VLOOKUP($A33,ciexyz31_1[],4,FALSE)</f>
        <v>9.4145440000000004E-3</v>
      </c>
    </row>
    <row r="34" spans="1:18" x14ac:dyDescent="0.45">
      <c r="A34" s="6">
        <v>385</v>
      </c>
      <c r="B34" s="7">
        <f t="shared" si="0"/>
        <v>0.17400791751588912</v>
      </c>
      <c r="C34" s="7">
        <f t="shared" si="1"/>
        <v>4.9805486229950371E-3</v>
      </c>
      <c r="D34">
        <f t="shared" si="2"/>
        <v>34.9375</v>
      </c>
      <c r="E34" s="10">
        <v>1</v>
      </c>
      <c r="F34">
        <f t="shared" si="3"/>
        <v>164.84359375000003</v>
      </c>
      <c r="G34">
        <f t="shared" si="4"/>
        <v>1.5137525448285932E-2</v>
      </c>
      <c r="H34">
        <f t="shared" si="5"/>
        <v>12.695223914421749</v>
      </c>
      <c r="I34">
        <f t="shared" si="6"/>
        <v>9.7113235372269351</v>
      </c>
      <c r="J34">
        <f t="shared" si="7"/>
        <v>-74.564504376915437</v>
      </c>
      <c r="K34">
        <f t="shared" si="8"/>
        <v>12.695223914421749</v>
      </c>
      <c r="L34">
        <f t="shared" si="9"/>
        <v>75.194249233699637</v>
      </c>
      <c r="M34">
        <f t="shared" si="12"/>
        <v>277.42046627375623</v>
      </c>
      <c r="N34">
        <f t="shared" si="10"/>
        <v>0.25667243586561089</v>
      </c>
      <c r="O34">
        <f t="shared" si="11"/>
        <v>1.6529888535173509E-2</v>
      </c>
      <c r="P34">
        <f>VLOOKUP($A34,ciexyz31_1[],2,FALSE)</f>
        <v>2.2360000000000001E-3</v>
      </c>
      <c r="Q34">
        <f>VLOOKUP($A34,ciexyz31_1[],3,FALSE)</f>
        <v>6.3999999999999997E-5</v>
      </c>
      <c r="R34">
        <f>VLOOKUP($A34,ciexyz31_1[],4,FALSE)</f>
        <v>1.054999E-2</v>
      </c>
    </row>
    <row r="35" spans="1:18" x14ac:dyDescent="0.45">
      <c r="A35" s="6">
        <v>386</v>
      </c>
      <c r="B35" s="7">
        <f t="shared" si="0"/>
        <v>0.17397192975468706</v>
      </c>
      <c r="C35" s="7">
        <f t="shared" si="1"/>
        <v>4.9640830959709588E-3</v>
      </c>
      <c r="D35">
        <f t="shared" si="2"/>
        <v>35.046135689366153</v>
      </c>
      <c r="E35" s="10">
        <v>1</v>
      </c>
      <c r="F35">
        <f t="shared" si="3"/>
        <v>165.40093533400943</v>
      </c>
      <c r="G35">
        <f t="shared" si="4"/>
        <v>1.5087481295881585E-2</v>
      </c>
      <c r="H35">
        <f t="shared" si="5"/>
        <v>12.663567186826427</v>
      </c>
      <c r="I35">
        <f t="shared" si="6"/>
        <v>9.6803253682746639</v>
      </c>
      <c r="J35">
        <f t="shared" si="7"/>
        <v>-74.387441554626662</v>
      </c>
      <c r="K35">
        <f t="shared" si="8"/>
        <v>12.663567186826427</v>
      </c>
      <c r="L35">
        <f t="shared" si="9"/>
        <v>75.014666301188456</v>
      </c>
      <c r="M35">
        <f t="shared" si="12"/>
        <v>277.41445450095364</v>
      </c>
      <c r="N35">
        <f t="shared" si="10"/>
        <v>0.25663123908926938</v>
      </c>
      <c r="O35">
        <f t="shared" si="11"/>
        <v>1.6476004460773099E-2</v>
      </c>
      <c r="P35">
        <f>VLOOKUP($A35,ciexyz31_1[],2,FALSE)</f>
        <v>2.5353849999999998E-3</v>
      </c>
      <c r="Q35">
        <f>VLOOKUP($A35,ciexyz31_1[],3,FALSE)</f>
        <v>7.2344209999999998E-5</v>
      </c>
      <c r="R35">
        <f>VLOOKUP($A35,ciexyz31_1[],4,FALSE)</f>
        <v>1.19658E-2</v>
      </c>
    </row>
    <row r="36" spans="1:18" x14ac:dyDescent="0.45">
      <c r="A36" s="6">
        <v>387</v>
      </c>
      <c r="B36" s="7">
        <f t="shared" si="0"/>
        <v>0.17393167859630537</v>
      </c>
      <c r="C36" s="7">
        <f t="shared" si="1"/>
        <v>4.9434066494303984E-3</v>
      </c>
      <c r="D36">
        <f t="shared" si="2"/>
        <v>35.184578354755942</v>
      </c>
      <c r="E36" s="10">
        <v>1</v>
      </c>
      <c r="F36">
        <f t="shared" si="3"/>
        <v>166.10507145894582</v>
      </c>
      <c r="G36">
        <f t="shared" si="4"/>
        <v>1.5024638774027106E-2</v>
      </c>
      <c r="H36">
        <f t="shared" si="5"/>
        <v>12.623715216546756</v>
      </c>
      <c r="I36">
        <f t="shared" si="6"/>
        <v>9.6427204041060293</v>
      </c>
      <c r="J36">
        <f t="shared" si="7"/>
        <v>-74.164441544780303</v>
      </c>
      <c r="K36">
        <f t="shared" si="8"/>
        <v>12.623715216546756</v>
      </c>
      <c r="L36">
        <f t="shared" si="9"/>
        <v>74.788678598039809</v>
      </c>
      <c r="M36">
        <f t="shared" si="12"/>
        <v>277.40793242106429</v>
      </c>
      <c r="N36">
        <f t="shared" si="10"/>
        <v>0.25658772397730623</v>
      </c>
      <c r="O36">
        <f t="shared" si="11"/>
        <v>1.6408392709100113E-2</v>
      </c>
      <c r="P36">
        <f>VLOOKUP($A36,ciexyz31_1[],2,FALSE)</f>
        <v>2.8926030000000001E-3</v>
      </c>
      <c r="Q36">
        <f>VLOOKUP($A36,ciexyz31_1[],3,FALSE)</f>
        <v>8.2212239999999995E-5</v>
      </c>
      <c r="R36">
        <f>VLOOKUP($A36,ciexyz31_1[],4,FALSE)</f>
        <v>1.3655870000000001E-2</v>
      </c>
    </row>
    <row r="37" spans="1:18" x14ac:dyDescent="0.45">
      <c r="A37" s="6">
        <v>388</v>
      </c>
      <c r="B37" s="7">
        <f t="shared" si="0"/>
        <v>0.17388903577709977</v>
      </c>
      <c r="C37" s="7">
        <f t="shared" si="1"/>
        <v>4.9260485107501086E-3</v>
      </c>
      <c r="D37">
        <f t="shared" si="2"/>
        <v>35.299903238391174</v>
      </c>
      <c r="E37" s="10">
        <v>1</v>
      </c>
      <c r="F37">
        <f t="shared" si="3"/>
        <v>166.70256371208677</v>
      </c>
      <c r="G37">
        <f t="shared" si="4"/>
        <v>1.4971881681205121E-2</v>
      </c>
      <c r="H37">
        <f t="shared" si="5"/>
        <v>12.590173090806612</v>
      </c>
      <c r="I37">
        <f t="shared" si="6"/>
        <v>9.6087076552134967</v>
      </c>
      <c r="J37">
        <f t="shared" si="7"/>
        <v>-73.976689969898203</v>
      </c>
      <c r="K37">
        <f t="shared" si="8"/>
        <v>12.590173090806612</v>
      </c>
      <c r="L37">
        <f t="shared" si="9"/>
        <v>74.598109370853336</v>
      </c>
      <c r="M37">
        <f t="shared" si="12"/>
        <v>277.40061934155142</v>
      </c>
      <c r="N37">
        <f t="shared" si="10"/>
        <v>0.2565364547958125</v>
      </c>
      <c r="O37">
        <f t="shared" si="11"/>
        <v>1.6351518569116763E-2</v>
      </c>
      <c r="P37">
        <f>VLOOKUP($A37,ciexyz31_1[],2,FALSE)</f>
        <v>3.3008289999999999E-3</v>
      </c>
      <c r="Q37">
        <f>VLOOKUP($A37,ciexyz31_1[],3,FALSE)</f>
        <v>9.3508159999999998E-5</v>
      </c>
      <c r="R37">
        <f>VLOOKUP($A37,ciexyz31_1[],4,FALSE)</f>
        <v>1.5588050000000001E-2</v>
      </c>
    </row>
    <row r="38" spans="1:18" x14ac:dyDescent="0.45">
      <c r="A38" s="6">
        <v>389</v>
      </c>
      <c r="B38" s="7">
        <f t="shared" si="0"/>
        <v>0.1738452561671108</v>
      </c>
      <c r="C38" s="7">
        <f t="shared" si="1"/>
        <v>4.9160930709068349E-3</v>
      </c>
      <c r="D38">
        <f t="shared" si="2"/>
        <v>35.362482699100504</v>
      </c>
      <c r="E38" s="10">
        <v>1</v>
      </c>
      <c r="F38">
        <f t="shared" si="3"/>
        <v>167.05107875642693</v>
      </c>
      <c r="G38">
        <f t="shared" si="4"/>
        <v>1.4941623825016216E-2</v>
      </c>
      <c r="H38">
        <f t="shared" si="5"/>
        <v>12.57090005648141</v>
      </c>
      <c r="I38">
        <f t="shared" si="6"/>
        <v>9.5839368655631372</v>
      </c>
      <c r="J38">
        <f t="shared" si="7"/>
        <v>-73.868815531622516</v>
      </c>
      <c r="K38">
        <f t="shared" si="8"/>
        <v>12.57090005648141</v>
      </c>
      <c r="L38">
        <f t="shared" si="9"/>
        <v>74.487943681430593</v>
      </c>
      <c r="M38">
        <f t="shared" si="12"/>
        <v>277.39241238542286</v>
      </c>
      <c r="N38">
        <f t="shared" si="10"/>
        <v>0.25647488535954388</v>
      </c>
      <c r="O38">
        <f t="shared" si="11"/>
        <v>1.6318664528428381E-2</v>
      </c>
      <c r="P38">
        <f>VLOOKUP($A38,ciexyz31_1[],2,FALSE)</f>
        <v>3.7532360000000001E-3</v>
      </c>
      <c r="Q38">
        <f>VLOOKUP($A38,ciexyz31_1[],3,FALSE)</f>
        <v>1.061361E-4</v>
      </c>
      <c r="R38">
        <f>VLOOKUP($A38,ciexyz31_1[],4,FALSE)</f>
        <v>1.773015E-2</v>
      </c>
    </row>
    <row r="39" spans="1:18" x14ac:dyDescent="0.45">
      <c r="A39" s="6">
        <v>390</v>
      </c>
      <c r="B39" s="7">
        <f t="shared" si="0"/>
        <v>0.17380077262082802</v>
      </c>
      <c r="C39" s="7">
        <f t="shared" si="1"/>
        <v>4.9154119053734062E-3</v>
      </c>
      <c r="D39">
        <f t="shared" si="2"/>
        <v>35.358333333333334</v>
      </c>
      <c r="E39" s="10">
        <v>1</v>
      </c>
      <c r="F39">
        <f t="shared" si="3"/>
        <v>167.08341666666664</v>
      </c>
      <c r="G39">
        <f t="shared" si="4"/>
        <v>1.4939553538913764E-2</v>
      </c>
      <c r="H39">
        <f t="shared" si="5"/>
        <v>12.56958041701585</v>
      </c>
      <c r="I39">
        <f t="shared" si="6"/>
        <v>9.5709585841243356</v>
      </c>
      <c r="J39">
        <f t="shared" si="7"/>
        <v>-73.861510016261903</v>
      </c>
      <c r="K39">
        <f t="shared" si="8"/>
        <v>12.56958041701585</v>
      </c>
      <c r="L39">
        <f t="shared" si="9"/>
        <v>74.479030002420018</v>
      </c>
      <c r="M39">
        <f t="shared" si="12"/>
        <v>277.3832344405796</v>
      </c>
      <c r="N39">
        <f t="shared" si="10"/>
        <v>0.25640161811598594</v>
      </c>
      <c r="O39">
        <f t="shared" si="11"/>
        <v>1.6315917249897765E-2</v>
      </c>
      <c r="P39">
        <f>VLOOKUP($A39,ciexyz31_1[],2,FALSE)</f>
        <v>4.2430000000000002E-3</v>
      </c>
      <c r="Q39">
        <f>VLOOKUP($A39,ciexyz31_1[],3,FALSE)</f>
        <v>1.2E-4</v>
      </c>
      <c r="R39">
        <f>VLOOKUP($A39,ciexyz31_1[],4,FALSE)</f>
        <v>2.005001E-2</v>
      </c>
    </row>
    <row r="40" spans="1:18" x14ac:dyDescent="0.45">
      <c r="A40" s="6">
        <v>391</v>
      </c>
      <c r="B40" s="7">
        <f t="shared" si="0"/>
        <v>0.17375443804717275</v>
      </c>
      <c r="C40" s="7">
        <f t="shared" si="1"/>
        <v>4.9248536953532289E-3</v>
      </c>
      <c r="D40">
        <f t="shared" si="2"/>
        <v>35.281137023647247</v>
      </c>
      <c r="E40" s="10">
        <v>1</v>
      </c>
      <c r="F40">
        <f t="shared" si="3"/>
        <v>166.77058021691462</v>
      </c>
      <c r="G40">
        <f t="shared" si="4"/>
        <v>1.4968250244219893E-2</v>
      </c>
      <c r="H40">
        <f t="shared" si="5"/>
        <v>12.587861383891447</v>
      </c>
      <c r="I40">
        <f t="shared" si="6"/>
        <v>9.5705062833696086</v>
      </c>
      <c r="J40">
        <f t="shared" si="7"/>
        <v>-73.964007410508387</v>
      </c>
      <c r="K40">
        <f t="shared" si="8"/>
        <v>12.587861383891447</v>
      </c>
      <c r="L40">
        <f t="shared" si="9"/>
        <v>74.580620691582851</v>
      </c>
      <c r="M40">
        <f t="shared" si="12"/>
        <v>277.37277100247206</v>
      </c>
      <c r="N40">
        <f t="shared" si="10"/>
        <v>0.25631379158167578</v>
      </c>
      <c r="O40">
        <f t="shared" si="11"/>
        <v>1.6346016021882522E-2</v>
      </c>
      <c r="P40">
        <f>VLOOKUP($A40,ciexyz31_1[],2,FALSE)</f>
        <v>4.7623889999999997E-3</v>
      </c>
      <c r="Q40">
        <f>VLOOKUP($A40,ciexyz31_1[],3,FALSE)</f>
        <v>1.3498399999999999E-4</v>
      </c>
      <c r="R40">
        <f>VLOOKUP($A40,ciexyz31_1[],4,FALSE)</f>
        <v>2.2511360000000001E-2</v>
      </c>
    </row>
    <row r="41" spans="1:18" x14ac:dyDescent="0.45">
      <c r="A41" s="6">
        <v>392</v>
      </c>
      <c r="B41" s="7">
        <f t="shared" si="0"/>
        <v>0.17370535274904986</v>
      </c>
      <c r="C41" s="7">
        <f t="shared" si="1"/>
        <v>4.9370983710951685E-3</v>
      </c>
      <c r="D41">
        <f t="shared" si="2"/>
        <v>35.183692868270271</v>
      </c>
      <c r="E41" s="10">
        <v>1</v>
      </c>
      <c r="F41">
        <f t="shared" si="3"/>
        <v>166.36442848467246</v>
      </c>
      <c r="G41">
        <f t="shared" si="4"/>
        <v>1.500546584127156E-2</v>
      </c>
      <c r="H41">
        <f t="shared" si="5"/>
        <v>12.611534465042141</v>
      </c>
      <c r="I41">
        <f t="shared" si="6"/>
        <v>9.5728364243826309</v>
      </c>
      <c r="J41">
        <f t="shared" si="7"/>
        <v>-74.096685886141273</v>
      </c>
      <c r="K41">
        <f t="shared" si="8"/>
        <v>12.611534465042141</v>
      </c>
      <c r="L41">
        <f t="shared" si="9"/>
        <v>74.712502678718195</v>
      </c>
      <c r="M41">
        <f t="shared" si="12"/>
        <v>277.36148631510542</v>
      </c>
      <c r="N41">
        <f t="shared" si="10"/>
        <v>0.2562182232777015</v>
      </c>
      <c r="O41">
        <f t="shared" si="11"/>
        <v>1.6385176068164396E-2</v>
      </c>
      <c r="P41">
        <f>VLOOKUP($A41,ciexyz31_1[],2,FALSE)</f>
        <v>5.3300480000000004E-3</v>
      </c>
      <c r="Q41">
        <f>VLOOKUP($A41,ciexyz31_1[],3,FALSE)</f>
        <v>1.5149200000000001E-4</v>
      </c>
      <c r="R41">
        <f>VLOOKUP($A41,ciexyz31_1[],4,FALSE)</f>
        <v>2.520288E-2</v>
      </c>
    </row>
    <row r="42" spans="1:18" x14ac:dyDescent="0.45">
      <c r="A42" s="6">
        <v>393</v>
      </c>
      <c r="B42" s="7">
        <f t="shared" si="0"/>
        <v>0.17365518940045263</v>
      </c>
      <c r="C42" s="7">
        <f t="shared" si="1"/>
        <v>4.9437909833208631E-3</v>
      </c>
      <c r="D42">
        <f t="shared" si="2"/>
        <v>35.125916525662717</v>
      </c>
      <c r="E42" s="10">
        <v>1</v>
      </c>
      <c r="F42">
        <f t="shared" si="3"/>
        <v>166.14800714420002</v>
      </c>
      <c r="G42">
        <f t="shared" si="4"/>
        <v>1.5025806891133862E-2</v>
      </c>
      <c r="H42">
        <f t="shared" si="5"/>
        <v>12.624456997773219</v>
      </c>
      <c r="I42">
        <f t="shared" si="6"/>
        <v>9.5677019524597302</v>
      </c>
      <c r="J42">
        <f t="shared" si="7"/>
        <v>-74.169143856813136</v>
      </c>
      <c r="K42">
        <f t="shared" si="8"/>
        <v>12.624456997773219</v>
      </c>
      <c r="L42">
        <f t="shared" si="9"/>
        <v>74.783706922723113</v>
      </c>
      <c r="M42">
        <f t="shared" si="12"/>
        <v>277.35047200665343</v>
      </c>
      <c r="N42">
        <f t="shared" si="10"/>
        <v>0.25612717063132412</v>
      </c>
      <c r="O42">
        <f t="shared" si="11"/>
        <v>1.6406294580226802E-2</v>
      </c>
      <c r="P42">
        <f>VLOOKUP($A42,ciexyz31_1[],2,FALSE)</f>
        <v>5.9787119999999997E-3</v>
      </c>
      <c r="Q42">
        <f>VLOOKUP($A42,ciexyz31_1[],3,FALSE)</f>
        <v>1.7020800000000001E-4</v>
      </c>
      <c r="R42">
        <f>VLOOKUP($A42,ciexyz31_1[],4,FALSE)</f>
        <v>2.8279720000000001E-2</v>
      </c>
    </row>
    <row r="43" spans="1:18" x14ac:dyDescent="0.45">
      <c r="A43" s="6">
        <v>394</v>
      </c>
      <c r="B43" s="7">
        <f t="shared" si="0"/>
        <v>0.1736060182169068</v>
      </c>
      <c r="C43" s="7">
        <f t="shared" si="1"/>
        <v>4.9398952711092537E-3</v>
      </c>
      <c r="D43">
        <f t="shared" si="2"/>
        <v>35.14366371939775</v>
      </c>
      <c r="E43" s="10">
        <v>1</v>
      </c>
      <c r="F43">
        <f t="shared" si="3"/>
        <v>166.28977770363264</v>
      </c>
      <c r="G43">
        <f t="shared" si="4"/>
        <v>1.5013966540360021E-2</v>
      </c>
      <c r="H43">
        <f t="shared" si="5"/>
        <v>12.616936321799738</v>
      </c>
      <c r="I43">
        <f t="shared" si="6"/>
        <v>9.5493079795965219</v>
      </c>
      <c r="J43">
        <f t="shared" si="7"/>
        <v>-74.127131245775075</v>
      </c>
      <c r="K43">
        <f t="shared" si="8"/>
        <v>12.616936321799738</v>
      </c>
      <c r="L43">
        <f t="shared" si="9"/>
        <v>74.739687379715136</v>
      </c>
      <c r="M43">
        <f t="shared" si="12"/>
        <v>277.3406075006485</v>
      </c>
      <c r="N43">
        <f t="shared" si="10"/>
        <v>0.25604977603297752</v>
      </c>
      <c r="O43">
        <f t="shared" si="11"/>
        <v>1.6393054539621348E-2</v>
      </c>
      <c r="P43">
        <f>VLOOKUP($A43,ciexyz31_1[],2,FALSE)</f>
        <v>6.7411169999999996E-3</v>
      </c>
      <c r="Q43">
        <f>VLOOKUP($A43,ciexyz31_1[],3,FALSE)</f>
        <v>1.9181600000000001E-4</v>
      </c>
      <c r="R43">
        <f>VLOOKUP($A43,ciexyz31_1[],4,FALSE)</f>
        <v>3.1897040000000002E-2</v>
      </c>
    </row>
    <row r="44" spans="1:18" x14ac:dyDescent="0.45">
      <c r="A44" s="6">
        <v>395</v>
      </c>
      <c r="B44" s="7">
        <f t="shared" si="0"/>
        <v>0.17355990652721373</v>
      </c>
      <c r="C44" s="7">
        <f t="shared" si="1"/>
        <v>4.9232025773078931E-3</v>
      </c>
      <c r="D44">
        <f t="shared" si="2"/>
        <v>35.253456221198157</v>
      </c>
      <c r="E44" s="10">
        <v>1</v>
      </c>
      <c r="F44">
        <f t="shared" si="3"/>
        <v>166.86635944700458</v>
      </c>
      <c r="G44">
        <f t="shared" si="4"/>
        <v>1.4963231953400685E-2</v>
      </c>
      <c r="H44">
        <f t="shared" si="5"/>
        <v>12.584666215552659</v>
      </c>
      <c r="I44">
        <f t="shared" si="6"/>
        <v>9.5154266014823943</v>
      </c>
      <c r="J44">
        <f t="shared" si="7"/>
        <v>-73.946493730589154</v>
      </c>
      <c r="K44">
        <f t="shared" si="8"/>
        <v>12.584666215552659</v>
      </c>
      <c r="L44">
        <f t="shared" si="9"/>
        <v>74.556202146141132</v>
      </c>
      <c r="M44">
        <f t="shared" si="12"/>
        <v>277.33251984218424</v>
      </c>
      <c r="N44">
        <f t="shared" si="10"/>
        <v>0.25599196887940767</v>
      </c>
      <c r="O44">
        <f t="shared" si="11"/>
        <v>1.6338310954950433E-2</v>
      </c>
      <c r="P44">
        <f>VLOOKUP($A44,ciexyz31_1[],2,FALSE)</f>
        <v>7.6499999999999997E-3</v>
      </c>
      <c r="Q44">
        <f>VLOOKUP($A44,ciexyz31_1[],3,FALSE)</f>
        <v>2.1699999999999999E-4</v>
      </c>
      <c r="R44">
        <f>VLOOKUP($A44,ciexyz31_1[],4,FALSE)</f>
        <v>3.6209999999999999E-2</v>
      </c>
    </row>
    <row r="45" spans="1:18" x14ac:dyDescent="0.45">
      <c r="A45" s="6">
        <v>396</v>
      </c>
      <c r="B45" s="7">
        <f t="shared" si="0"/>
        <v>0.17351444974222444</v>
      </c>
      <c r="C45" s="7">
        <f t="shared" si="1"/>
        <v>4.8954467131235848E-3</v>
      </c>
      <c r="D45">
        <f t="shared" si="2"/>
        <v>35.444048298405832</v>
      </c>
      <c r="E45" s="10">
        <v>1</v>
      </c>
      <c r="F45">
        <f t="shared" si="3"/>
        <v>167.82740201055705</v>
      </c>
      <c r="G45">
        <f t="shared" si="4"/>
        <v>1.4878872752791882E-2</v>
      </c>
      <c r="H45">
        <f t="shared" si="5"/>
        <v>12.530847061953146</v>
      </c>
      <c r="I45">
        <f t="shared" si="6"/>
        <v>9.4675342853876945</v>
      </c>
      <c r="J45">
        <f t="shared" si="7"/>
        <v>-73.645025415479381</v>
      </c>
      <c r="K45">
        <f t="shared" si="8"/>
        <v>12.530847061953146</v>
      </c>
      <c r="L45">
        <f t="shared" si="9"/>
        <v>74.251087358311423</v>
      </c>
      <c r="M45">
        <f t="shared" si="12"/>
        <v>277.32555571482459</v>
      </c>
      <c r="N45">
        <f t="shared" si="10"/>
        <v>0.25594777659543988</v>
      </c>
      <c r="O45">
        <f t="shared" si="11"/>
        <v>1.6247650169397866E-2</v>
      </c>
      <c r="P45">
        <f>VLOOKUP($A45,ciexyz31_1[],2,FALSE)</f>
        <v>8.7513729999999998E-3</v>
      </c>
      <c r="Q45">
        <f>VLOOKUP($A45,ciexyz31_1[],3,FALSE)</f>
        <v>2.4690669999999999E-4</v>
      </c>
      <c r="R45">
        <f>VLOOKUP($A45,ciexyz31_1[],4,FALSE)</f>
        <v>4.1437710000000003E-2</v>
      </c>
    </row>
    <row r="46" spans="1:18" x14ac:dyDescent="0.45">
      <c r="A46" s="6">
        <v>397</v>
      </c>
      <c r="B46" s="7">
        <f t="shared" si="0"/>
        <v>0.17346849820043092</v>
      </c>
      <c r="C46" s="7">
        <f t="shared" si="1"/>
        <v>4.86457913883596E-3</v>
      </c>
      <c r="D46">
        <f t="shared" si="2"/>
        <v>35.659507893613998</v>
      </c>
      <c r="E46" s="10">
        <v>1</v>
      </c>
      <c r="F46">
        <f t="shared" si="3"/>
        <v>168.90812117764187</v>
      </c>
      <c r="G46">
        <f t="shared" si="4"/>
        <v>1.4785056041687315E-2</v>
      </c>
      <c r="H46">
        <f t="shared" si="5"/>
        <v>12.470754789625225</v>
      </c>
      <c r="I46">
        <f t="shared" si="6"/>
        <v>9.4154044200992892</v>
      </c>
      <c r="J46">
        <f t="shared" si="7"/>
        <v>-73.308197088647233</v>
      </c>
      <c r="K46">
        <f t="shared" si="8"/>
        <v>12.470754789625225</v>
      </c>
      <c r="L46">
        <f t="shared" si="9"/>
        <v>73.910361931071421</v>
      </c>
      <c r="M46">
        <f t="shared" si="12"/>
        <v>277.31876770551497</v>
      </c>
      <c r="N46">
        <f t="shared" si="10"/>
        <v>0.2559062773190684</v>
      </c>
      <c r="O46">
        <f t="shared" si="11"/>
        <v>1.6146861187364216E-2</v>
      </c>
      <c r="P46">
        <f>VLOOKUP($A46,ciexyz31_1[],2,FALSE)</f>
        <v>1.002888E-2</v>
      </c>
      <c r="Q46">
        <f>VLOOKUP($A46,ciexyz31_1[],3,FALSE)</f>
        <v>2.8123999999999998E-4</v>
      </c>
      <c r="R46">
        <f>VLOOKUP($A46,ciexyz31_1[],4,FALSE)</f>
        <v>4.7503719999999999E-2</v>
      </c>
    </row>
    <row r="47" spans="1:18" x14ac:dyDescent="0.45">
      <c r="A47" s="6">
        <v>398</v>
      </c>
      <c r="B47" s="7">
        <f t="shared" si="0"/>
        <v>0.17342366622583322</v>
      </c>
      <c r="C47" s="7">
        <f t="shared" si="1"/>
        <v>4.8363121222105634E-3</v>
      </c>
      <c r="D47">
        <f t="shared" si="2"/>
        <v>35.858658796935828</v>
      </c>
      <c r="E47" s="10">
        <v>1</v>
      </c>
      <c r="F47">
        <f t="shared" si="3"/>
        <v>169.91046088157734</v>
      </c>
      <c r="G47">
        <f t="shared" si="4"/>
        <v>1.4699143280683738E-2</v>
      </c>
      <c r="H47">
        <f t="shared" si="5"/>
        <v>12.415501831805226</v>
      </c>
      <c r="I47">
        <f t="shared" si="6"/>
        <v>9.3668144461889522</v>
      </c>
      <c r="J47">
        <f t="shared" si="7"/>
        <v>-72.998302773835448</v>
      </c>
      <c r="K47">
        <f t="shared" si="8"/>
        <v>12.415501831805226</v>
      </c>
      <c r="L47">
        <f t="shared" si="9"/>
        <v>73.596803060526241</v>
      </c>
      <c r="M47">
        <f t="shared" si="12"/>
        <v>277.3119815844849</v>
      </c>
      <c r="N47">
        <f t="shared" si="10"/>
        <v>0.25586368751552002</v>
      </c>
      <c r="O47">
        <f t="shared" si="11"/>
        <v>1.6054512807353347E-2</v>
      </c>
      <c r="P47">
        <f>VLOOKUP($A47,ciexyz31_1[],2,FALSE)</f>
        <v>1.14217E-2</v>
      </c>
      <c r="Q47">
        <f>VLOOKUP($A47,ciexyz31_1[],3,FALSE)</f>
        <v>3.1851999999999998E-4</v>
      </c>
      <c r="R47">
        <f>VLOOKUP($A47,ciexyz31_1[],4,FALSE)</f>
        <v>5.4119880000000002E-2</v>
      </c>
    </row>
    <row r="48" spans="1:18" x14ac:dyDescent="0.45">
      <c r="A48" s="6">
        <v>399</v>
      </c>
      <c r="B48" s="7">
        <f t="shared" si="0"/>
        <v>0.17337999601685736</v>
      </c>
      <c r="C48" s="7">
        <f t="shared" si="1"/>
        <v>4.8133383238458723E-3</v>
      </c>
      <c r="D48">
        <f t="shared" si="2"/>
        <v>36.020737449082155</v>
      </c>
      <c r="E48" s="10">
        <v>1</v>
      </c>
      <c r="F48">
        <f t="shared" si="3"/>
        <v>170.73527983436466</v>
      </c>
      <c r="G48">
        <f t="shared" si="4"/>
        <v>1.4629318350999553E-2</v>
      </c>
      <c r="H48">
        <f t="shared" si="5"/>
        <v>12.370436610771964</v>
      </c>
      <c r="I48">
        <f t="shared" si="6"/>
        <v>9.3253118552552845</v>
      </c>
      <c r="J48">
        <f t="shared" si="7"/>
        <v>-72.74542268772079</v>
      </c>
      <c r="K48">
        <f t="shared" si="8"/>
        <v>12.370436610771964</v>
      </c>
      <c r="L48">
        <f t="shared" si="9"/>
        <v>73.340697864234471</v>
      </c>
      <c r="M48">
        <f t="shared" si="12"/>
        <v>277.30496575100597</v>
      </c>
      <c r="N48">
        <f t="shared" si="10"/>
        <v>0.25581702940229467</v>
      </c>
      <c r="O48">
        <f t="shared" si="11"/>
        <v>1.5979359583317736E-2</v>
      </c>
      <c r="P48">
        <f>VLOOKUP($A48,ciexyz31_1[],2,FALSE)</f>
        <v>1.286901E-2</v>
      </c>
      <c r="Q48">
        <f>VLOOKUP($A48,ciexyz31_1[],3,FALSE)</f>
        <v>3.5726669999999999E-4</v>
      </c>
      <c r="R48">
        <f>VLOOKUP($A48,ciexyz31_1[],4,FALSE)</f>
        <v>6.0998030000000002E-2</v>
      </c>
    </row>
    <row r="49" spans="1:18" x14ac:dyDescent="0.45">
      <c r="A49" s="6">
        <v>400</v>
      </c>
      <c r="B49" s="7">
        <f t="shared" si="0"/>
        <v>0.17333686548078087</v>
      </c>
      <c r="C49" s="7">
        <f t="shared" si="1"/>
        <v>4.7967434472668919E-3</v>
      </c>
      <c r="D49">
        <f t="shared" si="2"/>
        <v>36.136363636363633</v>
      </c>
      <c r="E49" s="10">
        <v>1</v>
      </c>
      <c r="F49">
        <f t="shared" si="3"/>
        <v>171.3384090909091</v>
      </c>
      <c r="G49">
        <f t="shared" si="4"/>
        <v>1.4578881062752697E-2</v>
      </c>
      <c r="H49">
        <f t="shared" si="5"/>
        <v>12.337794955278504</v>
      </c>
      <c r="I49">
        <f t="shared" si="6"/>
        <v>9.2922064019139903</v>
      </c>
      <c r="J49">
        <f t="shared" si="7"/>
        <v>-72.562200507263555</v>
      </c>
      <c r="K49">
        <f t="shared" si="8"/>
        <v>12.337794955278504</v>
      </c>
      <c r="L49">
        <f t="shared" si="9"/>
        <v>73.154754064736565</v>
      </c>
      <c r="M49">
        <f t="shared" si="12"/>
        <v>277.29749393875392</v>
      </c>
      <c r="N49">
        <f t="shared" si="10"/>
        <v>0.25576404078230014</v>
      </c>
      <c r="O49">
        <f t="shared" si="11"/>
        <v>1.5924930841162085E-2</v>
      </c>
      <c r="P49">
        <f>VLOOKUP($A49,ciexyz31_1[],2,FALSE)</f>
        <v>1.431E-2</v>
      </c>
      <c r="Q49">
        <f>VLOOKUP($A49,ciexyz31_1[],3,FALSE)</f>
        <v>3.9599999999999998E-4</v>
      </c>
      <c r="R49">
        <f>VLOOKUP($A49,ciexyz31_1[],4,FALSE)</f>
        <v>6.7850010000000002E-2</v>
      </c>
    </row>
    <row r="50" spans="1:18" x14ac:dyDescent="0.45">
      <c r="A50" s="6">
        <v>401</v>
      </c>
      <c r="B50" s="7">
        <f t="shared" si="0"/>
        <v>0.17329128565876098</v>
      </c>
      <c r="C50" s="7">
        <f t="shared" si="1"/>
        <v>4.785845648145385E-3</v>
      </c>
      <c r="D50">
        <f t="shared" si="2"/>
        <v>36.209125491942046</v>
      </c>
      <c r="E50" s="10">
        <v>1</v>
      </c>
      <c r="F50">
        <f t="shared" si="3"/>
        <v>171.74036296210386</v>
      </c>
      <c r="G50">
        <f t="shared" si="4"/>
        <v>1.454575906676003E-2</v>
      </c>
      <c r="H50">
        <f t="shared" si="5"/>
        <v>12.316318317586809</v>
      </c>
      <c r="I50">
        <f t="shared" si="6"/>
        <v>9.2658612851016464</v>
      </c>
      <c r="J50">
        <f t="shared" si="7"/>
        <v>-72.441645783994602</v>
      </c>
      <c r="K50">
        <f t="shared" si="8"/>
        <v>12.316318317586809</v>
      </c>
      <c r="L50">
        <f t="shared" si="9"/>
        <v>73.031830247149685</v>
      </c>
      <c r="M50">
        <f t="shared" si="12"/>
        <v>277.28900631649765</v>
      </c>
      <c r="N50">
        <f t="shared" si="10"/>
        <v>0.25570052283801464</v>
      </c>
      <c r="O50">
        <f t="shared" si="11"/>
        <v>1.588898291712584E-2</v>
      </c>
      <c r="P50">
        <f>VLOOKUP($A50,ciexyz31_1[],2,FALSE)</f>
        <v>1.5704429999999998E-2</v>
      </c>
      <c r="Q50">
        <f>VLOOKUP($A50,ciexyz31_1[],3,FALSE)</f>
        <v>4.337147E-4</v>
      </c>
      <c r="R50">
        <f>VLOOKUP($A50,ciexyz31_1[],4,FALSE)</f>
        <v>7.4486319999999995E-2</v>
      </c>
    </row>
    <row r="51" spans="1:18" x14ac:dyDescent="0.45">
      <c r="A51" s="6">
        <v>402</v>
      </c>
      <c r="B51" s="7">
        <f t="shared" si="0"/>
        <v>0.17323792045311176</v>
      </c>
      <c r="C51" s="7">
        <f t="shared" si="1"/>
        <v>4.7788879322168635E-3</v>
      </c>
      <c r="D51">
        <f t="shared" si="2"/>
        <v>36.250676498444058</v>
      </c>
      <c r="E51" s="10">
        <v>1</v>
      </c>
      <c r="F51">
        <f t="shared" si="3"/>
        <v>172.00302733053715</v>
      </c>
      <c r="G51">
        <f t="shared" si="4"/>
        <v>1.4524612279547941E-2</v>
      </c>
      <c r="H51">
        <f t="shared" si="5"/>
        <v>12.302589468963998</v>
      </c>
      <c r="I51">
        <f t="shared" si="6"/>
        <v>9.2425886058617408</v>
      </c>
      <c r="J51">
        <f t="shared" si="7"/>
        <v>-72.364612124163074</v>
      </c>
      <c r="K51">
        <f t="shared" si="8"/>
        <v>12.302589468963998</v>
      </c>
      <c r="L51">
        <f t="shared" si="9"/>
        <v>72.952467621169433</v>
      </c>
      <c r="M51">
        <f t="shared" si="12"/>
        <v>277.27855204181606</v>
      </c>
      <c r="N51">
        <f t="shared" si="10"/>
        <v>0.25561958842232629</v>
      </c>
      <c r="O51">
        <f t="shared" si="11"/>
        <v>1.5865747332326898E-2</v>
      </c>
      <c r="P51">
        <f>VLOOKUP($A51,ciexyz31_1[],2,FALSE)</f>
        <v>1.714744E-2</v>
      </c>
      <c r="Q51">
        <f>VLOOKUP($A51,ciexyz31_1[],3,FALSE)</f>
        <v>4.73024E-4</v>
      </c>
      <c r="R51">
        <f>VLOOKUP($A51,ciexyz31_1[],4,FALSE)</f>
        <v>8.1361559999999999E-2</v>
      </c>
    </row>
    <row r="52" spans="1:18" x14ac:dyDescent="0.45">
      <c r="A52" s="6">
        <v>403</v>
      </c>
      <c r="B52" s="7">
        <f t="shared" si="0"/>
        <v>0.1731742387762352</v>
      </c>
      <c r="C52" s="7">
        <f t="shared" si="1"/>
        <v>4.7751307998352387E-3</v>
      </c>
      <c r="D52">
        <f t="shared" si="2"/>
        <v>36.265862870648569</v>
      </c>
      <c r="E52" s="10">
        <v>1</v>
      </c>
      <c r="F52">
        <f t="shared" si="3"/>
        <v>172.15248437849988</v>
      </c>
      <c r="G52">
        <f t="shared" si="4"/>
        <v>1.451319311845857E-2</v>
      </c>
      <c r="H52">
        <f t="shared" si="5"/>
        <v>12.295170416936354</v>
      </c>
      <c r="I52">
        <f t="shared" si="6"/>
        <v>9.2207562180304059</v>
      </c>
      <c r="J52">
        <f t="shared" si="7"/>
        <v>-72.323043432743276</v>
      </c>
      <c r="K52">
        <f t="shared" si="8"/>
        <v>12.295170416936354</v>
      </c>
      <c r="L52">
        <f t="shared" si="9"/>
        <v>72.908469717906002</v>
      </c>
      <c r="M52">
        <f t="shared" si="12"/>
        <v>277.26567182272169</v>
      </c>
      <c r="N52">
        <f t="shared" si="10"/>
        <v>0.25551786828678236</v>
      </c>
      <c r="O52">
        <f t="shared" si="11"/>
        <v>1.5852792630244087E-2</v>
      </c>
      <c r="P52">
        <f>VLOOKUP($A52,ciexyz31_1[],2,FALSE)</f>
        <v>1.8781220000000001E-2</v>
      </c>
      <c r="Q52">
        <f>VLOOKUP($A52,ciexyz31_1[],3,FALSE)</f>
        <v>5.1787600000000001E-4</v>
      </c>
      <c r="R52">
        <f>VLOOKUP($A52,ciexyz31_1[],4,FALSE)</f>
        <v>8.9153640000000006E-2</v>
      </c>
    </row>
    <row r="53" spans="1:18" x14ac:dyDescent="0.45">
      <c r="A53" s="6">
        <v>404</v>
      </c>
      <c r="B53" s="7">
        <f t="shared" si="0"/>
        <v>0.17310101220851534</v>
      </c>
      <c r="C53" s="7">
        <f t="shared" si="1"/>
        <v>4.7740306744907474E-3</v>
      </c>
      <c r="D53">
        <f t="shared" si="2"/>
        <v>36.258881438163421</v>
      </c>
      <c r="E53" s="10">
        <v>1</v>
      </c>
      <c r="F53">
        <f t="shared" si="3"/>
        <v>172.20772407472876</v>
      </c>
      <c r="G53">
        <f t="shared" si="4"/>
        <v>1.450984947568764E-2</v>
      </c>
      <c r="H53">
        <f t="shared" si="5"/>
        <v>12.292997308930115</v>
      </c>
      <c r="I53">
        <f t="shared" si="6"/>
        <v>9.1998536871649588</v>
      </c>
      <c r="J53">
        <f t="shared" si="7"/>
        <v>-72.310968863214029</v>
      </c>
      <c r="K53">
        <f t="shared" si="8"/>
        <v>12.292997308930115</v>
      </c>
      <c r="L53">
        <f t="shared" si="9"/>
        <v>72.893851083626743</v>
      </c>
      <c r="M53">
        <f t="shared" si="12"/>
        <v>277.25057431582383</v>
      </c>
      <c r="N53">
        <f t="shared" si="10"/>
        <v>0.25539726923451717</v>
      </c>
      <c r="O53">
        <f t="shared" si="11"/>
        <v>1.5848361366515736E-2</v>
      </c>
      <c r="P53">
        <f>VLOOKUP($A53,ciexyz31_1[],2,FALSE)</f>
        <v>2.0748010000000001E-2</v>
      </c>
      <c r="Q53">
        <f>VLOOKUP($A53,ciexyz31_1[],3,FALSE)</f>
        <v>5.7221870000000001E-4</v>
      </c>
      <c r="R53">
        <f>VLOOKUP($A53,ciexyz31_1[],4,FALSE)</f>
        <v>9.854048E-2</v>
      </c>
    </row>
    <row r="54" spans="1:18" x14ac:dyDescent="0.45">
      <c r="A54" s="6">
        <v>405</v>
      </c>
      <c r="B54" s="7">
        <f t="shared" si="0"/>
        <v>0.17302096545549503</v>
      </c>
      <c r="C54" s="7">
        <f t="shared" si="1"/>
        <v>4.775050361859285E-3</v>
      </c>
      <c r="D54">
        <f t="shared" si="2"/>
        <v>36.234375</v>
      </c>
      <c r="E54" s="10">
        <v>1</v>
      </c>
      <c r="F54">
        <f t="shared" si="3"/>
        <v>172.1875</v>
      </c>
      <c r="G54">
        <f t="shared" si="4"/>
        <v>1.4512948640992297E-2</v>
      </c>
      <c r="H54">
        <f t="shared" si="5"/>
        <v>12.295011536889362</v>
      </c>
      <c r="I54">
        <f t="shared" si="6"/>
        <v>9.1798906677353571</v>
      </c>
      <c r="J54">
        <f t="shared" si="7"/>
        <v>-72.322437125648747</v>
      </c>
      <c r="K54">
        <f t="shared" si="8"/>
        <v>12.295011536889362</v>
      </c>
      <c r="L54">
        <f t="shared" si="9"/>
        <v>72.902711228492677</v>
      </c>
      <c r="M54">
        <f t="shared" si="12"/>
        <v>277.23387287451533</v>
      </c>
      <c r="N54">
        <f t="shared" si="10"/>
        <v>0.25526294064228516</v>
      </c>
      <c r="O54">
        <f t="shared" si="11"/>
        <v>1.5850738875588209E-2</v>
      </c>
      <c r="P54">
        <f>VLOOKUP($A54,ciexyz31_1[],2,FALSE)</f>
        <v>2.3189999999999999E-2</v>
      </c>
      <c r="Q54">
        <f>VLOOKUP($A54,ciexyz31_1[],3,FALSE)</f>
        <v>6.4000000000000005E-4</v>
      </c>
      <c r="R54">
        <f>VLOOKUP($A54,ciexyz31_1[],4,FALSE)</f>
        <v>0.11020000000000001</v>
      </c>
    </row>
    <row r="55" spans="1:18" x14ac:dyDescent="0.45">
      <c r="A55" s="6">
        <v>406</v>
      </c>
      <c r="B55" s="7">
        <f t="shared" si="0"/>
        <v>0.17293425685085945</v>
      </c>
      <c r="C55" s="7">
        <f t="shared" si="1"/>
        <v>4.7811471717814661E-3</v>
      </c>
      <c r="D55">
        <f t="shared" si="2"/>
        <v>36.170034227669206</v>
      </c>
      <c r="E55" s="10">
        <v>1</v>
      </c>
      <c r="F55">
        <f t="shared" si="3"/>
        <v>171.98479076957048</v>
      </c>
      <c r="G55">
        <f t="shared" si="4"/>
        <v>1.4531478851685205E-2</v>
      </c>
      <c r="H55">
        <f t="shared" si="5"/>
        <v>12.307048822766625</v>
      </c>
      <c r="I55">
        <f t="shared" si="6"/>
        <v>9.1646993571815738</v>
      </c>
      <c r="J55">
        <f t="shared" si="7"/>
        <v>-72.390236505724076</v>
      </c>
      <c r="K55">
        <f t="shared" si="8"/>
        <v>12.307048822766625</v>
      </c>
      <c r="L55">
        <f t="shared" si="9"/>
        <v>72.968061887802605</v>
      </c>
      <c r="M55">
        <f t="shared" si="12"/>
        <v>277.21533572115214</v>
      </c>
      <c r="N55">
        <f t="shared" si="10"/>
        <v>0.25511181540270333</v>
      </c>
      <c r="O55">
        <f t="shared" si="11"/>
        <v>1.5869533908734461E-2</v>
      </c>
      <c r="P55">
        <f>VLOOKUP($A55,ciexyz31_1[],2,FALSE)</f>
        <v>2.6207359999999999E-2</v>
      </c>
      <c r="Q55">
        <f>VLOOKUP($A55,ciexyz31_1[],3,FALSE)</f>
        <v>7.2455999999999996E-4</v>
      </c>
      <c r="R55">
        <f>VLOOKUP($A55,ciexyz31_1[],4,FALSE)</f>
        <v>0.1246133</v>
      </c>
    </row>
    <row r="56" spans="1:18" x14ac:dyDescent="0.45">
      <c r="A56" s="6">
        <v>407</v>
      </c>
      <c r="B56" s="7">
        <f t="shared" si="0"/>
        <v>0.17284275613534886</v>
      </c>
      <c r="C56" s="7">
        <f t="shared" si="1"/>
        <v>4.790792949067051E-3</v>
      </c>
      <c r="D56">
        <f t="shared" si="2"/>
        <v>36.078110236220475</v>
      </c>
      <c r="E56" s="10">
        <v>1</v>
      </c>
      <c r="F56">
        <f t="shared" si="3"/>
        <v>171.65560266505153</v>
      </c>
      <c r="G56">
        <f t="shared" si="4"/>
        <v>1.456079554150827E-2</v>
      </c>
      <c r="H56">
        <f t="shared" si="5"/>
        <v>12.326072156574337</v>
      </c>
      <c r="I56">
        <f t="shared" si="6"/>
        <v>9.1527350875272298</v>
      </c>
      <c r="J56">
        <f t="shared" si="7"/>
        <v>-72.497282500378518</v>
      </c>
      <c r="K56">
        <f t="shared" si="8"/>
        <v>12.326072156574337</v>
      </c>
      <c r="L56">
        <f t="shared" si="9"/>
        <v>73.072761885138448</v>
      </c>
      <c r="M56">
        <f t="shared" si="12"/>
        <v>277.19548692014104</v>
      </c>
      <c r="N56">
        <f t="shared" si="10"/>
        <v>0.25494874398977135</v>
      </c>
      <c r="O56">
        <f t="shared" si="11"/>
        <v>1.5899798249440662E-2</v>
      </c>
      <c r="P56">
        <f>VLOOKUP($A56,ciexyz31_1[],2,FALSE)</f>
        <v>2.978248E-2</v>
      </c>
      <c r="Q56">
        <f>VLOOKUP($A56,ciexyz31_1[],3,FALSE)</f>
        <v>8.2549999999999995E-4</v>
      </c>
      <c r="R56">
        <f>VLOOKUP($A56,ciexyz31_1[],4,FALSE)</f>
        <v>0.14170170000000001</v>
      </c>
    </row>
    <row r="57" spans="1:18" x14ac:dyDescent="0.45">
      <c r="A57" s="6">
        <v>408</v>
      </c>
      <c r="B57" s="7">
        <f t="shared" si="0"/>
        <v>0.17275115260334731</v>
      </c>
      <c r="C57" s="7">
        <f t="shared" si="1"/>
        <v>4.7987620992631357E-3</v>
      </c>
      <c r="D57">
        <f t="shared" si="2"/>
        <v>35.999107484380971</v>
      </c>
      <c r="E57" s="10">
        <v>1</v>
      </c>
      <c r="F57">
        <f t="shared" si="3"/>
        <v>171.38796803944069</v>
      </c>
      <c r="G57">
        <f t="shared" si="4"/>
        <v>1.4585016410136575E-2</v>
      </c>
      <c r="H57">
        <f t="shared" si="5"/>
        <v>12.341769604906258</v>
      </c>
      <c r="I57">
        <f t="shared" si="6"/>
        <v>9.1385091648679584</v>
      </c>
      <c r="J57">
        <f t="shared" si="7"/>
        <v>-72.585628222393325</v>
      </c>
      <c r="K57">
        <f t="shared" si="8"/>
        <v>12.341769604906258</v>
      </c>
      <c r="L57">
        <f t="shared" si="9"/>
        <v>73.158634310625814</v>
      </c>
      <c r="M57">
        <f t="shared" si="12"/>
        <v>277.17576693692973</v>
      </c>
      <c r="N57">
        <f t="shared" si="10"/>
        <v>0.25478742766476403</v>
      </c>
      <c r="O57">
        <f t="shared" si="11"/>
        <v>1.5924609033555789E-2</v>
      </c>
      <c r="P57">
        <f>VLOOKUP($A57,ciexyz31_1[],2,FALSE)</f>
        <v>3.3880920000000002E-2</v>
      </c>
      <c r="Q57">
        <f>VLOOKUP($A57,ciexyz31_1[],3,FALSE)</f>
        <v>9.4116000000000002E-4</v>
      </c>
      <c r="R57">
        <f>VLOOKUP($A57,ciexyz31_1[],4,FALSE)</f>
        <v>0.16130349999999999</v>
      </c>
    </row>
    <row r="58" spans="1:18" x14ac:dyDescent="0.45">
      <c r="A58" s="6">
        <v>409</v>
      </c>
      <c r="B58" s="7">
        <f t="shared" si="0"/>
        <v>0.17266210558122241</v>
      </c>
      <c r="C58" s="7">
        <f t="shared" si="1"/>
        <v>4.8020843563219484E-3</v>
      </c>
      <c r="D58">
        <f t="shared" si="2"/>
        <v>35.955658578532173</v>
      </c>
      <c r="E58" s="10">
        <v>1</v>
      </c>
      <c r="F58">
        <f t="shared" si="3"/>
        <v>171.28724716790668</v>
      </c>
      <c r="G58">
        <f t="shared" si="4"/>
        <v>1.4595113842082392E-2</v>
      </c>
      <c r="H58">
        <f t="shared" si="5"/>
        <v>12.34830857762288</v>
      </c>
      <c r="I58">
        <f t="shared" si="6"/>
        <v>9.1189831400165815</v>
      </c>
      <c r="J58">
        <f t="shared" si="7"/>
        <v>-72.622521644424992</v>
      </c>
      <c r="K58">
        <f t="shared" si="8"/>
        <v>12.34830857762288</v>
      </c>
      <c r="L58">
        <f t="shared" si="9"/>
        <v>73.192803631934225</v>
      </c>
      <c r="M58">
        <f t="shared" si="12"/>
        <v>277.15699400724549</v>
      </c>
      <c r="N58">
        <f t="shared" si="10"/>
        <v>0.25463562966223124</v>
      </c>
      <c r="O58">
        <f t="shared" si="11"/>
        <v>1.5934353294869037E-2</v>
      </c>
      <c r="P58">
        <f>VLOOKUP($A58,ciexyz31_1[],2,FALSE)</f>
        <v>3.8468240000000001E-2</v>
      </c>
      <c r="Q58">
        <f>VLOOKUP($A58,ciexyz31_1[],3,FALSE)</f>
        <v>1.06988E-3</v>
      </c>
      <c r="R58">
        <f>VLOOKUP($A58,ciexyz31_1[],4,FALSE)</f>
        <v>0.1832568</v>
      </c>
    </row>
    <row r="59" spans="1:18" x14ac:dyDescent="0.45">
      <c r="A59" s="6">
        <v>410</v>
      </c>
      <c r="B59" s="7">
        <f t="shared" si="0"/>
        <v>0.17257655084880216</v>
      </c>
      <c r="C59" s="7">
        <f t="shared" si="1"/>
        <v>4.7993019197207672E-3</v>
      </c>
      <c r="D59">
        <f t="shared" si="2"/>
        <v>35.95867768595042</v>
      </c>
      <c r="E59" s="10">
        <v>1</v>
      </c>
      <c r="F59">
        <f t="shared" si="3"/>
        <v>171.40495867768595</v>
      </c>
      <c r="G59">
        <f t="shared" si="4"/>
        <v>1.4586657102062998E-2</v>
      </c>
      <c r="H59">
        <f t="shared" si="5"/>
        <v>12.342832302123472</v>
      </c>
      <c r="I59">
        <f t="shared" si="6"/>
        <v>9.0926202313001117</v>
      </c>
      <c r="J59">
        <f t="shared" si="7"/>
        <v>-72.591925923771555</v>
      </c>
      <c r="K59">
        <f t="shared" si="8"/>
        <v>12.342832302123472</v>
      </c>
      <c r="L59">
        <f t="shared" si="9"/>
        <v>73.159165194751807</v>
      </c>
      <c r="M59">
        <f t="shared" si="12"/>
        <v>277.13949366942586</v>
      </c>
      <c r="N59">
        <f t="shared" si="10"/>
        <v>0.25449653437838154</v>
      </c>
      <c r="O59">
        <f t="shared" si="11"/>
        <v>1.5924311993682914E-2</v>
      </c>
      <c r="P59">
        <f>VLOOKUP($A59,ciexyz31_1[],2,FALSE)</f>
        <v>4.351E-2</v>
      </c>
      <c r="Q59">
        <f>VLOOKUP($A59,ciexyz31_1[],3,FALSE)</f>
        <v>1.2099999999999999E-3</v>
      </c>
      <c r="R59">
        <f>VLOOKUP($A59,ciexyz31_1[],4,FALSE)</f>
        <v>0.2074</v>
      </c>
    </row>
    <row r="60" spans="1:18" x14ac:dyDescent="0.45">
      <c r="A60" s="6">
        <v>411</v>
      </c>
      <c r="B60" s="7">
        <f t="shared" si="0"/>
        <v>0.1724894773818017</v>
      </c>
      <c r="C60" s="7">
        <f t="shared" si="1"/>
        <v>4.7952543644012042E-3</v>
      </c>
      <c r="D60">
        <f t="shared" si="2"/>
        <v>35.97087125603209</v>
      </c>
      <c r="E60" s="10">
        <v>1</v>
      </c>
      <c r="F60">
        <f t="shared" si="3"/>
        <v>171.56863968706938</v>
      </c>
      <c r="G60">
        <f t="shared" si="4"/>
        <v>1.457435525014043E-2</v>
      </c>
      <c r="H60">
        <f t="shared" si="5"/>
        <v>12.334862292548578</v>
      </c>
      <c r="I60">
        <f t="shared" si="6"/>
        <v>9.0642703178747404</v>
      </c>
      <c r="J60">
        <f t="shared" si="7"/>
        <v>-72.54732354352285</v>
      </c>
      <c r="K60">
        <f t="shared" si="8"/>
        <v>12.334862292548578</v>
      </c>
      <c r="L60">
        <f t="shared" si="9"/>
        <v>73.111388645847029</v>
      </c>
      <c r="M60">
        <f t="shared" si="12"/>
        <v>277.12179299087046</v>
      </c>
      <c r="N60">
        <f t="shared" si="10"/>
        <v>0.25435635240299731</v>
      </c>
      <c r="O60">
        <f t="shared" si="11"/>
        <v>1.5910145429429166E-2</v>
      </c>
      <c r="P60">
        <f>VLOOKUP($A60,ciexyz31_1[],2,FALSE)</f>
        <v>4.89956E-2</v>
      </c>
      <c r="Q60">
        <f>VLOOKUP($A60,ciexyz31_1[],3,FALSE)</f>
        <v>1.362091E-3</v>
      </c>
      <c r="R60">
        <f>VLOOKUP($A60,ciexyz31_1[],4,FALSE)</f>
        <v>0.23369210000000001</v>
      </c>
    </row>
    <row r="61" spans="1:18" x14ac:dyDescent="0.45">
      <c r="A61" s="6">
        <v>412</v>
      </c>
      <c r="B61" s="7">
        <f t="shared" si="0"/>
        <v>0.1723956033841732</v>
      </c>
      <c r="C61" s="7">
        <f t="shared" si="1"/>
        <v>4.7961185889349089E-3</v>
      </c>
      <c r="D61">
        <f t="shared" si="2"/>
        <v>35.944816665273017</v>
      </c>
      <c r="E61" s="10">
        <v>1</v>
      </c>
      <c r="F61">
        <f t="shared" si="3"/>
        <v>171.55711702483484</v>
      </c>
      <c r="G61">
        <f t="shared" si="4"/>
        <v>1.4576981912755787E-2</v>
      </c>
      <c r="H61">
        <f t="shared" si="5"/>
        <v>12.336564406787755</v>
      </c>
      <c r="I61">
        <f t="shared" si="6"/>
        <v>9.0403430707783397</v>
      </c>
      <c r="J61">
        <f t="shared" si="7"/>
        <v>-72.557061025887222</v>
      </c>
      <c r="K61">
        <f t="shared" si="8"/>
        <v>12.336564406787755</v>
      </c>
      <c r="L61">
        <f t="shared" si="9"/>
        <v>73.118088784866998</v>
      </c>
      <c r="M61">
        <f t="shared" si="12"/>
        <v>277.1022421068879</v>
      </c>
      <c r="N61">
        <f t="shared" si="10"/>
        <v>0.25419935790668635</v>
      </c>
      <c r="O61">
        <f t="shared" si="11"/>
        <v>1.5911850674220157E-2</v>
      </c>
      <c r="P61">
        <f>VLOOKUP($A61,ciexyz31_1[],2,FALSE)</f>
        <v>5.5022599999999998E-2</v>
      </c>
      <c r="Q61">
        <f>VLOOKUP($A61,ciexyz31_1[],3,FALSE)</f>
        <v>1.530752E-3</v>
      </c>
      <c r="R61">
        <f>VLOOKUP($A61,ciexyz31_1[],4,FALSE)</f>
        <v>0.26261139999999999</v>
      </c>
    </row>
    <row r="62" spans="1:18" x14ac:dyDescent="0.45">
      <c r="A62" s="6">
        <v>413</v>
      </c>
      <c r="B62" s="7">
        <f t="shared" si="0"/>
        <v>0.17229600175501908</v>
      </c>
      <c r="C62" s="7">
        <f t="shared" si="1"/>
        <v>4.802629473471271E-3</v>
      </c>
      <c r="D62">
        <f t="shared" si="2"/>
        <v>35.875347600048357</v>
      </c>
      <c r="E62" s="10">
        <v>1</v>
      </c>
      <c r="F62">
        <f t="shared" si="3"/>
        <v>171.34392176557574</v>
      </c>
      <c r="G62">
        <f t="shared" si="4"/>
        <v>1.4596770632397031E-2</v>
      </c>
      <c r="H62">
        <f t="shared" si="5"/>
        <v>12.349381206598107</v>
      </c>
      <c r="I62">
        <f t="shared" si="6"/>
        <v>9.0219882776141986</v>
      </c>
      <c r="J62">
        <f t="shared" si="7"/>
        <v>-72.629236216085715</v>
      </c>
      <c r="K62">
        <f t="shared" si="8"/>
        <v>12.349381206598107</v>
      </c>
      <c r="L62">
        <f t="shared" si="9"/>
        <v>73.187445821079081</v>
      </c>
      <c r="M62">
        <f t="shared" si="12"/>
        <v>277.08099697496152</v>
      </c>
      <c r="N62">
        <f t="shared" si="10"/>
        <v>0.2540265242268514</v>
      </c>
      <c r="O62">
        <f t="shared" si="11"/>
        <v>1.5931822762593809E-2</v>
      </c>
      <c r="P62">
        <f>VLOOKUP($A62,ciexyz31_1[],2,FALSE)</f>
        <v>6.1718799999999997E-2</v>
      </c>
      <c r="Q62">
        <f>VLOOKUP($A62,ciexyz31_1[],3,FALSE)</f>
        <v>1.7203679999999999E-3</v>
      </c>
      <c r="R62">
        <f>VLOOKUP($A62,ciexyz31_1[],4,FALSE)</f>
        <v>0.2947746</v>
      </c>
    </row>
    <row r="63" spans="1:18" x14ac:dyDescent="0.45">
      <c r="A63" s="6">
        <v>414</v>
      </c>
      <c r="B63" s="7">
        <f t="shared" si="0"/>
        <v>0.17219236036195854</v>
      </c>
      <c r="C63" s="7">
        <f t="shared" si="1"/>
        <v>4.814885214020498E-3</v>
      </c>
      <c r="D63">
        <f t="shared" si="2"/>
        <v>35.762505793606543</v>
      </c>
      <c r="E63" s="10">
        <v>1</v>
      </c>
      <c r="F63">
        <f t="shared" si="3"/>
        <v>170.92676519630055</v>
      </c>
      <c r="G63">
        <f t="shared" si="4"/>
        <v>1.463401985903744E-2</v>
      </c>
      <c r="H63">
        <f t="shared" si="5"/>
        <v>12.373475475293606</v>
      </c>
      <c r="I63">
        <f t="shared" si="6"/>
        <v>9.0096781488459321</v>
      </c>
      <c r="J63">
        <f t="shared" si="7"/>
        <v>-72.764735317792784</v>
      </c>
      <c r="K63">
        <f t="shared" si="8"/>
        <v>12.373475475293606</v>
      </c>
      <c r="L63">
        <f t="shared" si="9"/>
        <v>73.320399659400607</v>
      </c>
      <c r="M63">
        <f t="shared" si="12"/>
        <v>277.05839798364866</v>
      </c>
      <c r="N63">
        <f t="shared" si="10"/>
        <v>0.2538405651238726</v>
      </c>
      <c r="O63">
        <f t="shared" si="11"/>
        <v>1.5970392981546035E-2</v>
      </c>
      <c r="P63">
        <f>VLOOKUP($A63,ciexyz31_1[],2,FALSE)</f>
        <v>6.9211999999999996E-2</v>
      </c>
      <c r="Q63">
        <f>VLOOKUP($A63,ciexyz31_1[],3,FALSE)</f>
        <v>1.9353230000000001E-3</v>
      </c>
      <c r="R63">
        <f>VLOOKUP($A63,ciexyz31_1[],4,FALSE)</f>
        <v>0.3307985</v>
      </c>
    </row>
    <row r="64" spans="1:18" x14ac:dyDescent="0.45">
      <c r="A64" s="6">
        <v>415</v>
      </c>
      <c r="B64" s="7">
        <f t="shared" si="0"/>
        <v>0.17208663075524816</v>
      </c>
      <c r="C64" s="7">
        <f t="shared" si="1"/>
        <v>4.8325242180399458E-3</v>
      </c>
      <c r="D64">
        <f t="shared" si="2"/>
        <v>35.610091743119263</v>
      </c>
      <c r="E64" s="10">
        <v>1</v>
      </c>
      <c r="F64">
        <f t="shared" si="3"/>
        <v>170.32110091743118</v>
      </c>
      <c r="G64">
        <f t="shared" si="4"/>
        <v>1.468763059400628E-2</v>
      </c>
      <c r="H64">
        <f t="shared" si="5"/>
        <v>12.408081349135127</v>
      </c>
      <c r="I64">
        <f t="shared" si="6"/>
        <v>9.0033545163722</v>
      </c>
      <c r="J64">
        <f t="shared" si="7"/>
        <v>-72.959207928070867</v>
      </c>
      <c r="K64">
        <f t="shared" si="8"/>
        <v>12.408081349135127</v>
      </c>
      <c r="L64">
        <f t="shared" si="9"/>
        <v>73.512627582198135</v>
      </c>
      <c r="M64">
        <f t="shared" si="12"/>
        <v>277.03488137956015</v>
      </c>
      <c r="N64">
        <f t="shared" si="10"/>
        <v>0.25364514837898106</v>
      </c>
      <c r="O64">
        <f t="shared" si="11"/>
        <v>1.6026400267923509E-2</v>
      </c>
      <c r="P64">
        <f>VLOOKUP($A64,ciexyz31_1[],2,FALSE)</f>
        <v>7.7630000000000005E-2</v>
      </c>
      <c r="Q64">
        <f>VLOOKUP($A64,ciexyz31_1[],3,FALSE)</f>
        <v>2.1800000000000001E-3</v>
      </c>
      <c r="R64">
        <f>VLOOKUP($A64,ciexyz31_1[],4,FALSE)</f>
        <v>0.37130000000000002</v>
      </c>
    </row>
    <row r="65" spans="1:18" x14ac:dyDescent="0.45">
      <c r="A65" s="6">
        <v>416</v>
      </c>
      <c r="B65" s="7">
        <f t="shared" si="0"/>
        <v>0.17198244593822173</v>
      </c>
      <c r="C65" s="7">
        <f t="shared" si="1"/>
        <v>4.8550101685644583E-3</v>
      </c>
      <c r="D65">
        <f t="shared" si="2"/>
        <v>35.423704578784424</v>
      </c>
      <c r="E65" s="10">
        <v>1</v>
      </c>
      <c r="F65">
        <f t="shared" si="3"/>
        <v>169.5490875020368</v>
      </c>
      <c r="G65">
        <f t="shared" si="4"/>
        <v>1.4755972793643117E-2</v>
      </c>
      <c r="H65">
        <f t="shared" si="5"/>
        <v>12.452074541559856</v>
      </c>
      <c r="I65">
        <f t="shared" si="6"/>
        <v>9.0031886030496242</v>
      </c>
      <c r="J65">
        <f t="shared" si="7"/>
        <v>-73.206274569806894</v>
      </c>
      <c r="K65">
        <f t="shared" si="8"/>
        <v>12.452074541559856</v>
      </c>
      <c r="L65">
        <f t="shared" si="9"/>
        <v>73.75782020512834</v>
      </c>
      <c r="M65">
        <f t="shared" si="12"/>
        <v>277.01124788044427</v>
      </c>
      <c r="N65">
        <f t="shared" si="10"/>
        <v>0.25344692652162237</v>
      </c>
      <c r="O65">
        <f t="shared" si="11"/>
        <v>1.6098135174015132E-2</v>
      </c>
      <c r="P65">
        <f>VLOOKUP($A65,ciexyz31_1[],2,FALSE)</f>
        <v>8.6958110000000005E-2</v>
      </c>
      <c r="Q65">
        <f>VLOOKUP($A65,ciexyz31_1[],3,FALSE)</f>
        <v>2.4548E-3</v>
      </c>
      <c r="R65">
        <f>VLOOKUP($A65,ciexyz31_1[],4,FALSE)</f>
        <v>0.4162091</v>
      </c>
    </row>
    <row r="66" spans="1:18" x14ac:dyDescent="0.45">
      <c r="A66" s="6">
        <v>417</v>
      </c>
      <c r="B66" s="7">
        <f t="shared" si="0"/>
        <v>0.17187101944567443</v>
      </c>
      <c r="C66" s="7">
        <f t="shared" si="1"/>
        <v>4.8885319215121086E-3</v>
      </c>
      <c r="D66">
        <f t="shared" si="2"/>
        <v>35.158002894356002</v>
      </c>
      <c r="E66" s="10">
        <v>1</v>
      </c>
      <c r="F66">
        <f t="shared" si="3"/>
        <v>168.40238784370479</v>
      </c>
      <c r="G66">
        <f t="shared" si="4"/>
        <v>1.4857856426697796E-2</v>
      </c>
      <c r="H66">
        <f t="shared" si="5"/>
        <v>12.517407510577719</v>
      </c>
      <c r="I66">
        <f t="shared" si="6"/>
        <v>9.0142153546204238</v>
      </c>
      <c r="J66">
        <f t="shared" si="7"/>
        <v>-73.572890055793593</v>
      </c>
      <c r="K66">
        <f t="shared" si="8"/>
        <v>12.517407510577719</v>
      </c>
      <c r="L66">
        <f t="shared" si="9"/>
        <v>74.123047897542406</v>
      </c>
      <c r="M66">
        <f t="shared" si="12"/>
        <v>276.98511619860784</v>
      </c>
      <c r="N66">
        <f t="shared" si="10"/>
        <v>0.2532244009515075</v>
      </c>
      <c r="O66">
        <f t="shared" si="11"/>
        <v>1.6205553650271643E-2</v>
      </c>
      <c r="P66">
        <f>VLOOKUP($A66,ciexyz31_1[],2,FALSE)</f>
        <v>9.7176719999999994E-2</v>
      </c>
      <c r="Q66">
        <f>VLOOKUP($A66,ciexyz31_1[],3,FALSE)</f>
        <v>2.764E-3</v>
      </c>
      <c r="R66">
        <f>VLOOKUP($A66,ciexyz31_1[],4,FALSE)</f>
        <v>0.46546419999999999</v>
      </c>
    </row>
    <row r="67" spans="1:18" x14ac:dyDescent="0.45">
      <c r="A67" s="6">
        <v>418</v>
      </c>
      <c r="B67" s="7">
        <f t="shared" si="0"/>
        <v>0.17174121370573661</v>
      </c>
      <c r="C67" s="7">
        <f t="shared" si="1"/>
        <v>4.9393324566168722E-3</v>
      </c>
      <c r="D67">
        <f t="shared" si="2"/>
        <v>34.770126371159151</v>
      </c>
      <c r="E67" s="10">
        <v>1</v>
      </c>
      <c r="F67">
        <f t="shared" si="3"/>
        <v>166.68638142279815</v>
      </c>
      <c r="G67">
        <f t="shared" si="4"/>
        <v>1.5012255961998884E-2</v>
      </c>
      <c r="H67">
        <f t="shared" si="5"/>
        <v>12.615849481066572</v>
      </c>
      <c r="I67">
        <f t="shared" si="6"/>
        <v>9.0404587865657398</v>
      </c>
      <c r="J67">
        <f t="shared" si="7"/>
        <v>-74.124737252749554</v>
      </c>
      <c r="K67">
        <f t="shared" si="8"/>
        <v>12.615849481066572</v>
      </c>
      <c r="L67">
        <f t="shared" si="9"/>
        <v>74.674001954232722</v>
      </c>
      <c r="M67">
        <f t="shared" si="12"/>
        <v>276.95360994858953</v>
      </c>
      <c r="N67">
        <f t="shared" si="10"/>
        <v>0.25295216699332895</v>
      </c>
      <c r="O67">
        <f t="shared" si="11"/>
        <v>1.6368717492125016E-2</v>
      </c>
      <c r="P67">
        <f>VLOOKUP($A67,ciexyz31_1[],2,FALSE)</f>
        <v>0.1084063</v>
      </c>
      <c r="Q67">
        <f>VLOOKUP($A67,ciexyz31_1[],3,FALSE)</f>
        <v>3.1178E-3</v>
      </c>
      <c r="R67">
        <f>VLOOKUP($A67,ciexyz31_1[],4,FALSE)</f>
        <v>0.51969480000000001</v>
      </c>
    </row>
    <row r="68" spans="1:18" x14ac:dyDescent="0.45">
      <c r="A68" s="6">
        <v>419</v>
      </c>
      <c r="B68" s="7">
        <f t="shared" si="0"/>
        <v>0.17158723936484679</v>
      </c>
      <c r="C68" s="7">
        <f t="shared" si="1"/>
        <v>5.0103442068392384E-3</v>
      </c>
      <c r="D68">
        <f t="shared" si="2"/>
        <v>34.246597096188751</v>
      </c>
      <c r="E68" s="10">
        <v>1</v>
      </c>
      <c r="F68">
        <f t="shared" si="3"/>
        <v>164.3404888838476</v>
      </c>
      <c r="G68">
        <f t="shared" si="4"/>
        <v>1.522808402783794E-2</v>
      </c>
      <c r="H68">
        <f t="shared" si="5"/>
        <v>12.752332190076441</v>
      </c>
      <c r="I68">
        <f t="shared" si="6"/>
        <v>9.0827761134097145</v>
      </c>
      <c r="J68">
        <f t="shared" si="7"/>
        <v>-74.888807103600556</v>
      </c>
      <c r="K68">
        <f t="shared" si="8"/>
        <v>12.752332190076441</v>
      </c>
      <c r="L68">
        <f t="shared" si="9"/>
        <v>75.437591765157904</v>
      </c>
      <c r="M68">
        <f t="shared" si="12"/>
        <v>276.91525717623068</v>
      </c>
      <c r="N68">
        <f t="shared" si="10"/>
        <v>0.2526174737970231</v>
      </c>
      <c r="O68">
        <f t="shared" si="11"/>
        <v>1.6596957485932436E-2</v>
      </c>
      <c r="P68">
        <f>VLOOKUP($A68,ciexyz31_1[],2,FALSE)</f>
        <v>0.12076720000000001</v>
      </c>
      <c r="Q68">
        <f>VLOOKUP($A68,ciexyz31_1[],3,FALSE)</f>
        <v>3.5263999999999998E-3</v>
      </c>
      <c r="R68">
        <f>VLOOKUP($A68,ciexyz31_1[],4,FALSE)</f>
        <v>0.57953030000000005</v>
      </c>
    </row>
    <row r="69" spans="1:18" x14ac:dyDescent="0.45">
      <c r="A69" s="6">
        <v>420</v>
      </c>
      <c r="B69" s="7">
        <f t="shared" si="0"/>
        <v>0.17140743386310878</v>
      </c>
      <c r="C69" s="7">
        <f t="shared" si="1"/>
        <v>5.1021709737493308E-3</v>
      </c>
      <c r="D69">
        <f t="shared" si="2"/>
        <v>33.594999999999999</v>
      </c>
      <c r="E69" s="10">
        <v>1</v>
      </c>
      <c r="F69">
        <f t="shared" si="3"/>
        <v>161.39999999999998</v>
      </c>
      <c r="G69">
        <f t="shared" si="4"/>
        <v>1.5507175775786673E-2</v>
      </c>
      <c r="H69">
        <f t="shared" si="5"/>
        <v>12.926922083536745</v>
      </c>
      <c r="I69">
        <f t="shared" si="6"/>
        <v>9.1398408718702395</v>
      </c>
      <c r="J69">
        <f t="shared" si="7"/>
        <v>-75.864505971087624</v>
      </c>
      <c r="K69">
        <f t="shared" si="8"/>
        <v>12.926922083536745</v>
      </c>
      <c r="L69">
        <f t="shared" si="9"/>
        <v>76.413087605463886</v>
      </c>
      <c r="M69">
        <f t="shared" si="12"/>
        <v>276.8696490857518</v>
      </c>
      <c r="N69">
        <f t="shared" si="10"/>
        <v>0.25221708161675693</v>
      </c>
      <c r="O69">
        <f t="shared" si="11"/>
        <v>1.6892050413386015E-2</v>
      </c>
      <c r="P69">
        <f>VLOOKUP($A69,ciexyz31_1[],2,FALSE)</f>
        <v>0.13438</v>
      </c>
      <c r="Q69">
        <f>VLOOKUP($A69,ciexyz31_1[],3,FALSE)</f>
        <v>4.0000000000000001E-3</v>
      </c>
      <c r="R69">
        <f>VLOOKUP($A69,ciexyz31_1[],4,FALSE)</f>
        <v>0.64559999999999995</v>
      </c>
    </row>
    <row r="70" spans="1:18" x14ac:dyDescent="0.45">
      <c r="A70" s="6">
        <v>421</v>
      </c>
      <c r="B70" s="7">
        <f t="shared" si="0"/>
        <v>0.17120611346159365</v>
      </c>
      <c r="C70" s="7">
        <f t="shared" si="1"/>
        <v>5.2112577766981359E-3</v>
      </c>
      <c r="D70">
        <f t="shared" si="2"/>
        <v>32.853126979657915</v>
      </c>
      <c r="E70" s="10">
        <v>1</v>
      </c>
      <c r="F70">
        <f t="shared" si="3"/>
        <v>158.03912683888225</v>
      </c>
      <c r="G70">
        <f t="shared" si="4"/>
        <v>1.5838726450362096E-2</v>
      </c>
      <c r="H70">
        <f t="shared" si="5"/>
        <v>13.131627089121206</v>
      </c>
      <c r="I70">
        <f t="shared" si="6"/>
        <v>9.2069431067304759</v>
      </c>
      <c r="J70">
        <f t="shared" si="7"/>
        <v>-77.006062003732794</v>
      </c>
      <c r="K70">
        <f t="shared" si="8"/>
        <v>13.131627089121206</v>
      </c>
      <c r="L70">
        <f t="shared" si="9"/>
        <v>77.554505908382339</v>
      </c>
      <c r="M70">
        <f t="shared" si="12"/>
        <v>276.81799198347699</v>
      </c>
      <c r="N70">
        <f t="shared" si="10"/>
        <v>0.25176232379290509</v>
      </c>
      <c r="O70">
        <f t="shared" si="11"/>
        <v>1.7242353486923236E-2</v>
      </c>
      <c r="P70">
        <f>VLOOKUP($A70,ciexyz31_1[],2,FALSE)</f>
        <v>0.1493582</v>
      </c>
      <c r="Q70">
        <f>VLOOKUP($A70,ciexyz31_1[],3,FALSE)</f>
        <v>4.54624E-3</v>
      </c>
      <c r="R70">
        <f>VLOOKUP($A70,ciexyz31_1[],4,FALSE)</f>
        <v>0.71848380000000001</v>
      </c>
    </row>
    <row r="71" spans="1:18" x14ac:dyDescent="0.45">
      <c r="A71" s="6">
        <v>422</v>
      </c>
      <c r="B71" s="7">
        <f t="shared" si="0"/>
        <v>0.17099257422180436</v>
      </c>
      <c r="C71" s="7">
        <f t="shared" si="1"/>
        <v>5.3339077620158182E-3</v>
      </c>
      <c r="D71">
        <f t="shared" si="2"/>
        <v>32.057654884752253</v>
      </c>
      <c r="E71" s="10">
        <v>1</v>
      </c>
      <c r="F71">
        <f t="shared" si="3"/>
        <v>154.42215253172898</v>
      </c>
      <c r="G71">
        <f t="shared" si="4"/>
        <v>1.6211500097306604E-2</v>
      </c>
      <c r="H71">
        <f t="shared" si="5"/>
        <v>13.358400472004721</v>
      </c>
      <c r="I71">
        <f t="shared" si="6"/>
        <v>9.280947134997021</v>
      </c>
      <c r="J71">
        <f t="shared" si="7"/>
        <v>-78.267564663785478</v>
      </c>
      <c r="K71">
        <f t="shared" si="8"/>
        <v>13.358400472004721</v>
      </c>
      <c r="L71">
        <f t="shared" si="9"/>
        <v>78.815909930181292</v>
      </c>
      <c r="M71">
        <f t="shared" si="12"/>
        <v>276.76254000479747</v>
      </c>
      <c r="N71">
        <f t="shared" si="10"/>
        <v>0.25127289971831335</v>
      </c>
      <c r="O71">
        <f t="shared" si="11"/>
        <v>1.7635850981573577E-2</v>
      </c>
      <c r="P71">
        <f>VLOOKUP($A71,ciexyz31_1[],2,FALSE)</f>
        <v>0.16539570000000001</v>
      </c>
      <c r="Q71">
        <f>VLOOKUP($A71,ciexyz31_1[],3,FALSE)</f>
        <v>5.1593200000000002E-3</v>
      </c>
      <c r="R71">
        <f>VLOOKUP($A71,ciexyz31_1[],4,FALSE)</f>
        <v>0.79671329999999996</v>
      </c>
    </row>
    <row r="72" spans="1:18" x14ac:dyDescent="0.45">
      <c r="A72" s="6">
        <v>423</v>
      </c>
      <c r="B72" s="7">
        <f t="shared" si="0"/>
        <v>0.17077059636790887</v>
      </c>
      <c r="C72" s="7">
        <f t="shared" si="1"/>
        <v>5.470121247497837E-3</v>
      </c>
      <c r="D72">
        <f t="shared" si="2"/>
        <v>31.21879546015975</v>
      </c>
      <c r="E72" s="10">
        <v>1</v>
      </c>
      <c r="F72">
        <f t="shared" si="3"/>
        <v>150.59250885186509</v>
      </c>
      <c r="G72">
        <f t="shared" si="4"/>
        <v>1.6625497682505128E-2</v>
      </c>
      <c r="H72">
        <f t="shared" si="5"/>
        <v>13.606214010178991</v>
      </c>
      <c r="I72">
        <f t="shared" si="6"/>
        <v>9.3615532955011229</v>
      </c>
      <c r="J72">
        <f t="shared" si="7"/>
        <v>-79.642295966321683</v>
      </c>
      <c r="K72">
        <f t="shared" si="8"/>
        <v>13.606214010178991</v>
      </c>
      <c r="L72">
        <f t="shared" si="9"/>
        <v>80.190610341184509</v>
      </c>
      <c r="M72">
        <f t="shared" si="12"/>
        <v>276.70406875712308</v>
      </c>
      <c r="N72">
        <f t="shared" si="10"/>
        <v>0.25075522914542403</v>
      </c>
      <c r="O72">
        <f t="shared" si="11"/>
        <v>1.8072422630694186E-2</v>
      </c>
      <c r="P72">
        <f>VLOOKUP($A72,ciexyz31_1[],2,FALSE)</f>
        <v>0.18198310000000001</v>
      </c>
      <c r="Q72">
        <f>VLOOKUP($A72,ciexyz31_1[],3,FALSE)</f>
        <v>5.8292800000000001E-3</v>
      </c>
      <c r="R72">
        <f>VLOOKUP($A72,ciexyz31_1[],4,FALSE)</f>
        <v>0.87784589999999996</v>
      </c>
    </row>
    <row r="73" spans="1:18" x14ac:dyDescent="0.45">
      <c r="A73" s="6">
        <v>424</v>
      </c>
      <c r="B73" s="7">
        <f t="shared" ref="B73:B136" si="13">P73/(P73+Q73+R73)</f>
        <v>0.17054066192352893</v>
      </c>
      <c r="C73" s="7">
        <f t="shared" ref="C73:C136" si="14">Q73/(P73+Q73+R73)</f>
        <v>5.6209699334746214E-3</v>
      </c>
      <c r="D73">
        <f t="shared" ref="D73:D136" si="15">IF(C73=0,0,B73/C73)</f>
        <v>30.340077236120109</v>
      </c>
      <c r="E73" s="10">
        <v>1</v>
      </c>
      <c r="F73">
        <f t="shared" ref="F73:F136" si="16">IF(C73=0,0,(1-B73-C73)/C73)</f>
        <v>146.5651618658878</v>
      </c>
      <c r="G73">
        <f t="shared" ref="G73:G136" si="17">C73/$C$5</f>
        <v>1.7083976455761419E-2</v>
      </c>
      <c r="H73">
        <f t="shared" ref="H73:H136" si="18">IF($C$5&gt;$B$1,116*POWER(G73,1/3)-16,B$2*G73)</f>
        <v>13.87589863772779</v>
      </c>
      <c r="I73">
        <f t="shared" ref="I73:I136" si="19">13*H73*(N73-$N$5)</f>
        <v>9.4485903658237422</v>
      </c>
      <c r="J73">
        <f t="shared" ref="J73:J136" si="20">13*H73*(O73-$O$5)</f>
        <v>-81.133749735946978</v>
      </c>
      <c r="K73">
        <f t="shared" ref="K73:K136" si="21">H73</f>
        <v>13.87589863772779</v>
      </c>
      <c r="L73">
        <f t="shared" ref="L73:L136" si="22">SQRT(I73^2+J73^2)</f>
        <v>81.682073958221793</v>
      </c>
      <c r="M73">
        <f t="shared" si="12"/>
        <v>276.64257115972907</v>
      </c>
      <c r="N73">
        <f t="shared" ref="N73:N136" si="23">4*B73/(12*C73-2*B73+3)</f>
        <v>0.25020909443308037</v>
      </c>
      <c r="O73">
        <f t="shared" ref="O73:O136" si="24">9*C73/(12*C73-2*B73+3)</f>
        <v>1.8555340452601418E-2</v>
      </c>
      <c r="P73">
        <f>VLOOKUP($A73,ciexyz31_1[],2,FALSE)</f>
        <v>0.19861100000000001</v>
      </c>
      <c r="Q73">
        <f>VLOOKUP($A73,ciexyz31_1[],3,FALSE)</f>
        <v>6.5461599999999997E-3</v>
      </c>
      <c r="R73">
        <f>VLOOKUP($A73,ciexyz31_1[],4,FALSE)</f>
        <v>0.95943900000000004</v>
      </c>
    </row>
    <row r="74" spans="1:18" x14ac:dyDescent="0.45">
      <c r="A74" s="6">
        <v>425</v>
      </c>
      <c r="B74" s="7">
        <f t="shared" si="13"/>
        <v>0.17030098877973635</v>
      </c>
      <c r="C74" s="7">
        <f t="shared" si="14"/>
        <v>5.7885049964709941E-3</v>
      </c>
      <c r="D74">
        <f t="shared" si="15"/>
        <v>29.420547945205477</v>
      </c>
      <c r="E74" s="10">
        <v>1</v>
      </c>
      <c r="F74">
        <f t="shared" si="16"/>
        <v>142.33563013698631</v>
      </c>
      <c r="G74">
        <f t="shared" si="17"/>
        <v>1.7593170617199547E-2</v>
      </c>
      <c r="H74">
        <f t="shared" si="18"/>
        <v>14.169818260994521</v>
      </c>
      <c r="I74">
        <f t="shared" si="19"/>
        <v>9.5419633757295639</v>
      </c>
      <c r="J74">
        <f t="shared" si="20"/>
        <v>-82.753662515192005</v>
      </c>
      <c r="K74">
        <f t="shared" si="21"/>
        <v>14.169818260994521</v>
      </c>
      <c r="L74">
        <f t="shared" si="22"/>
        <v>83.301967112080007</v>
      </c>
      <c r="M74">
        <f t="shared" ref="M74:M137" si="25">IF(ATAN2(I74,J74)&gt;=0,DEGREES(ATAN2(I74,J74)),DEGREES(ATAN2(I74,J74))+360)</f>
        <v>276.57747867148396</v>
      </c>
      <c r="N74">
        <f t="shared" si="23"/>
        <v>0.24962949163750792</v>
      </c>
      <c r="O74">
        <f t="shared" si="24"/>
        <v>1.9090954975769743E-2</v>
      </c>
      <c r="P74">
        <f>VLOOKUP($A74,ciexyz31_1[],2,FALSE)</f>
        <v>0.21476999999999999</v>
      </c>
      <c r="Q74">
        <f>VLOOKUP($A74,ciexyz31_1[],3,FALSE)</f>
        <v>7.3000000000000001E-3</v>
      </c>
      <c r="R74">
        <f>VLOOKUP($A74,ciexyz31_1[],4,FALSE)</f>
        <v>1.0390501000000001</v>
      </c>
    </row>
    <row r="75" spans="1:18" x14ac:dyDescent="0.45">
      <c r="A75" s="6">
        <v>426</v>
      </c>
      <c r="B75" s="7">
        <f t="shared" si="13"/>
        <v>0.17005015866814935</v>
      </c>
      <c r="C75" s="7">
        <f t="shared" si="14"/>
        <v>5.973895107891071E-3</v>
      </c>
      <c r="D75">
        <f t="shared" si="15"/>
        <v>28.465541425982813</v>
      </c>
      <c r="E75" s="10">
        <v>1</v>
      </c>
      <c r="F75">
        <f t="shared" si="16"/>
        <v>137.92942985147977</v>
      </c>
      <c r="G75">
        <f t="shared" si="17"/>
        <v>1.8156632143611549E-2</v>
      </c>
      <c r="H75">
        <f t="shared" si="18"/>
        <v>14.488525464696448</v>
      </c>
      <c r="I75">
        <f t="shared" si="19"/>
        <v>9.6404714733957206</v>
      </c>
      <c r="J75">
        <f t="shared" si="20"/>
        <v>-84.503496061582979</v>
      </c>
      <c r="K75">
        <f t="shared" si="21"/>
        <v>14.488525464696448</v>
      </c>
      <c r="L75">
        <f t="shared" si="22"/>
        <v>85.051628654948914</v>
      </c>
      <c r="M75">
        <f t="shared" si="25"/>
        <v>276.50837614079194</v>
      </c>
      <c r="N75">
        <f t="shared" si="23"/>
        <v>0.24901303825009702</v>
      </c>
      <c r="O75">
        <f t="shared" si="24"/>
        <v>1.968272191553349E-2</v>
      </c>
      <c r="P75">
        <f>VLOOKUP($A75,ciexyz31_1[],2,FALSE)</f>
        <v>0.2301868</v>
      </c>
      <c r="Q75">
        <f>VLOOKUP($A75,ciexyz31_1[],3,FALSE)</f>
        <v>8.0865069999999997E-3</v>
      </c>
      <c r="R75">
        <f>VLOOKUP($A75,ciexyz31_1[],4,FALSE)</f>
        <v>1.1153673</v>
      </c>
    </row>
    <row r="76" spans="1:18" x14ac:dyDescent="0.45">
      <c r="A76" s="6">
        <v>427</v>
      </c>
      <c r="B76" s="7">
        <f t="shared" si="13"/>
        <v>0.16978586875086982</v>
      </c>
      <c r="C76" s="7">
        <f t="shared" si="14"/>
        <v>6.1768074881594871E-3</v>
      </c>
      <c r="D76">
        <f t="shared" si="15"/>
        <v>27.487641322210152</v>
      </c>
      <c r="E76" s="10">
        <v>1</v>
      </c>
      <c r="F76">
        <f t="shared" si="16"/>
        <v>133.40828985533275</v>
      </c>
      <c r="G76">
        <f t="shared" si="17"/>
        <v>1.8773349608411306E-2</v>
      </c>
      <c r="H76">
        <f t="shared" si="18"/>
        <v>14.829885505293937</v>
      </c>
      <c r="I76">
        <f t="shared" si="19"/>
        <v>9.741050349810255</v>
      </c>
      <c r="J76">
        <f t="shared" si="20"/>
        <v>-86.369821583225317</v>
      </c>
      <c r="K76">
        <f t="shared" si="21"/>
        <v>14.829885505293937</v>
      </c>
      <c r="L76">
        <f t="shared" si="22"/>
        <v>86.917398386259308</v>
      </c>
      <c r="M76">
        <f t="shared" si="25"/>
        <v>276.43480008883978</v>
      </c>
      <c r="N76">
        <f t="shared" si="23"/>
        <v>0.24835658036464386</v>
      </c>
      <c r="O76">
        <f t="shared" si="24"/>
        <v>2.0329219930883397E-2</v>
      </c>
      <c r="P76">
        <f>VLOOKUP($A76,ciexyz31_1[],2,FALSE)</f>
        <v>0.24487970000000001</v>
      </c>
      <c r="Q76">
        <f>VLOOKUP($A76,ciexyz31_1[],3,FALSE)</f>
        <v>8.9087200000000002E-3</v>
      </c>
      <c r="R76">
        <f>VLOOKUP($A76,ciexyz31_1[],4,FALSE)</f>
        <v>1.1884971</v>
      </c>
    </row>
    <row r="77" spans="1:18" x14ac:dyDescent="0.45">
      <c r="A77" s="6">
        <v>428</v>
      </c>
      <c r="B77" s="7">
        <f t="shared" si="13"/>
        <v>0.16950460253225408</v>
      </c>
      <c r="C77" s="7">
        <f t="shared" si="14"/>
        <v>6.3980369068780294E-3</v>
      </c>
      <c r="D77">
        <f t="shared" si="15"/>
        <v>26.493220498624027</v>
      </c>
      <c r="E77" s="10">
        <v>1</v>
      </c>
      <c r="F77">
        <f t="shared" si="16"/>
        <v>128.80472128489058</v>
      </c>
      <c r="G77">
        <f t="shared" si="17"/>
        <v>1.9445738577831224E-2</v>
      </c>
      <c r="H77">
        <f t="shared" si="18"/>
        <v>15.193645827954469</v>
      </c>
      <c r="I77">
        <f t="shared" si="19"/>
        <v>9.8411723576918089</v>
      </c>
      <c r="J77">
        <f t="shared" si="20"/>
        <v>-88.349448084834663</v>
      </c>
      <c r="K77">
        <f t="shared" si="21"/>
        <v>15.193645827954469</v>
      </c>
      <c r="L77">
        <f t="shared" si="22"/>
        <v>88.89585845397238</v>
      </c>
      <c r="M77">
        <f t="shared" si="25"/>
        <v>276.3559290045593</v>
      </c>
      <c r="N77">
        <f t="shared" si="23"/>
        <v>0.24765378179826195</v>
      </c>
      <c r="O77">
        <f t="shared" si="24"/>
        <v>2.1032588660749252E-2</v>
      </c>
      <c r="P77">
        <f>VLOOKUP($A77,ciexyz31_1[],2,FALSE)</f>
        <v>0.25877729999999999</v>
      </c>
      <c r="Q77">
        <f>VLOOKUP($A77,ciexyz31_1[],3,FALSE)</f>
        <v>9.7676800000000008E-3</v>
      </c>
      <c r="R77">
        <f>VLOOKUP($A77,ciexyz31_1[],4,FALSE)</f>
        <v>1.2581233000000001</v>
      </c>
    </row>
    <row r="78" spans="1:18" x14ac:dyDescent="0.45">
      <c r="A78" s="6">
        <v>429</v>
      </c>
      <c r="B78" s="7">
        <f t="shared" si="13"/>
        <v>0.16920292171212717</v>
      </c>
      <c r="C78" s="7">
        <f t="shared" si="14"/>
        <v>6.6387059183874364E-3</v>
      </c>
      <c r="D78">
        <f t="shared" si="15"/>
        <v>25.487335000557927</v>
      </c>
      <c r="E78" s="10">
        <v>1</v>
      </c>
      <c r="F78">
        <f t="shared" si="16"/>
        <v>124.1444315354876</v>
      </c>
      <c r="G78">
        <f t="shared" si="17"/>
        <v>2.0177210863739095E-2</v>
      </c>
      <c r="H78">
        <f t="shared" si="18"/>
        <v>15.579969055096083</v>
      </c>
      <c r="I78">
        <f t="shared" si="19"/>
        <v>9.9383550795155227</v>
      </c>
      <c r="J78">
        <f t="shared" si="20"/>
        <v>-90.441264731503892</v>
      </c>
      <c r="K78">
        <f t="shared" si="21"/>
        <v>15.579969055096083</v>
      </c>
      <c r="L78">
        <f t="shared" si="22"/>
        <v>90.985676168947066</v>
      </c>
      <c r="M78">
        <f t="shared" si="25"/>
        <v>276.27092381484931</v>
      </c>
      <c r="N78">
        <f t="shared" si="23"/>
        <v>0.24689815110293126</v>
      </c>
      <c r="O78">
        <f t="shared" si="24"/>
        <v>2.1795956304157919E-2</v>
      </c>
      <c r="P78">
        <f>VLOOKUP($A78,ciexyz31_1[],2,FALSE)</f>
        <v>0.27180789999999999</v>
      </c>
      <c r="Q78">
        <f>VLOOKUP($A78,ciexyz31_1[],3,FALSE)</f>
        <v>1.0664430000000001E-2</v>
      </c>
      <c r="R78">
        <f>VLOOKUP($A78,ciexyz31_1[],4,FALSE)</f>
        <v>1.3239296</v>
      </c>
    </row>
    <row r="79" spans="1:18" x14ac:dyDescent="0.45">
      <c r="A79" s="6">
        <v>430</v>
      </c>
      <c r="B79" s="7">
        <f t="shared" si="13"/>
        <v>0.16887752067098924</v>
      </c>
      <c r="C79" s="7">
        <f t="shared" si="14"/>
        <v>6.900243887930522E-3</v>
      </c>
      <c r="D79">
        <f t="shared" si="15"/>
        <v>24.474137931034484</v>
      </c>
      <c r="E79" s="10">
        <v>1</v>
      </c>
      <c r="F79">
        <f t="shared" si="16"/>
        <v>119.44827586206895</v>
      </c>
      <c r="G79">
        <f t="shared" si="17"/>
        <v>2.097211077724917E-2</v>
      </c>
      <c r="H79">
        <f t="shared" si="18"/>
        <v>15.989346656763306</v>
      </c>
      <c r="I79">
        <f t="shared" si="19"/>
        <v>10.03009082834008</v>
      </c>
      <c r="J79">
        <f t="shared" si="20"/>
        <v>-92.645705231757162</v>
      </c>
      <c r="K79">
        <f t="shared" si="21"/>
        <v>15.989346656763306</v>
      </c>
      <c r="L79">
        <f t="shared" si="22"/>
        <v>93.187066806045507</v>
      </c>
      <c r="M79">
        <f t="shared" si="25"/>
        <v>276.17894025830833</v>
      </c>
      <c r="N79">
        <f t="shared" si="23"/>
        <v>0.24608316900340219</v>
      </c>
      <c r="O79">
        <f t="shared" si="24"/>
        <v>2.2623355797776672E-2</v>
      </c>
      <c r="P79">
        <f>VLOOKUP($A79,ciexyz31_1[],2,FALSE)</f>
        <v>0.28389999999999999</v>
      </c>
      <c r="Q79">
        <f>VLOOKUP($A79,ciexyz31_1[],3,FALSE)</f>
        <v>1.1599999999999999E-2</v>
      </c>
      <c r="R79">
        <f>VLOOKUP($A79,ciexyz31_1[],4,FALSE)</f>
        <v>1.3855999999999999</v>
      </c>
    </row>
    <row r="80" spans="1:18" x14ac:dyDescent="0.45">
      <c r="A80" s="6">
        <v>431</v>
      </c>
      <c r="B80" s="7">
        <f t="shared" si="13"/>
        <v>0.16852466034424879</v>
      </c>
      <c r="C80" s="7">
        <f t="shared" si="14"/>
        <v>7.1840438880237485E-3</v>
      </c>
      <c r="D80">
        <f t="shared" si="15"/>
        <v>23.458189144026523</v>
      </c>
      <c r="E80" s="10">
        <v>1</v>
      </c>
      <c r="F80">
        <f t="shared" si="16"/>
        <v>114.73917874330817</v>
      </c>
      <c r="G80">
        <f t="shared" si="17"/>
        <v>2.183467232394307E-2</v>
      </c>
      <c r="H80">
        <f t="shared" si="18"/>
        <v>16.422030909913417</v>
      </c>
      <c r="I80">
        <f t="shared" si="19"/>
        <v>10.113341436220548</v>
      </c>
      <c r="J80">
        <f t="shared" si="20"/>
        <v>-94.961646670490452</v>
      </c>
      <c r="K80">
        <f t="shared" si="21"/>
        <v>16.422030909913417</v>
      </c>
      <c r="L80">
        <f t="shared" si="22"/>
        <v>95.498659746494056</v>
      </c>
      <c r="M80">
        <f t="shared" si="25"/>
        <v>276.07904201078549</v>
      </c>
      <c r="N80">
        <f t="shared" si="23"/>
        <v>0.24520174747016588</v>
      </c>
      <c r="O80">
        <f t="shared" si="24"/>
        <v>2.3518607016959837E-2</v>
      </c>
      <c r="P80">
        <f>VLOOKUP($A80,ciexyz31_1[],2,FALSE)</f>
        <v>0.29494379999999998</v>
      </c>
      <c r="Q80">
        <f>VLOOKUP($A80,ciexyz31_1[],3,FALSE)</f>
        <v>1.257317E-2</v>
      </c>
      <c r="R80">
        <f>VLOOKUP($A80,ciexyz31_1[],4,FALSE)</f>
        <v>1.4426352</v>
      </c>
    </row>
    <row r="81" spans="1:18" x14ac:dyDescent="0.45">
      <c r="A81" s="6">
        <v>432</v>
      </c>
      <c r="B81" s="7">
        <f t="shared" si="13"/>
        <v>0.1681461454615307</v>
      </c>
      <c r="C81" s="7">
        <f t="shared" si="14"/>
        <v>7.4906796663236274E-3</v>
      </c>
      <c r="D81">
        <f t="shared" si="15"/>
        <v>22.447381673184758</v>
      </c>
      <c r="E81" s="10">
        <v>1</v>
      </c>
      <c r="F81">
        <f t="shared" si="16"/>
        <v>110.05185264807048</v>
      </c>
      <c r="G81">
        <f t="shared" si="17"/>
        <v>2.2766639311663815E-2</v>
      </c>
      <c r="H81">
        <f t="shared" si="18"/>
        <v>16.876907892575851</v>
      </c>
      <c r="I81">
        <f t="shared" si="19"/>
        <v>10.186156897502222</v>
      </c>
      <c r="J81">
        <f t="shared" si="20"/>
        <v>-97.380433488297101</v>
      </c>
      <c r="K81">
        <f t="shared" si="21"/>
        <v>16.876907892575851</v>
      </c>
      <c r="L81">
        <f t="shared" si="22"/>
        <v>97.911728708613794</v>
      </c>
      <c r="M81">
        <f t="shared" si="25"/>
        <v>275.97151880501565</v>
      </c>
      <c r="N81">
        <f t="shared" si="23"/>
        <v>0.24425682445900082</v>
      </c>
      <c r="O81">
        <f t="shared" si="24"/>
        <v>2.4482938056391131E-2</v>
      </c>
      <c r="P81">
        <f>VLOOKUP($A81,ciexyz31_1[],2,FALSE)</f>
        <v>0.30489650000000001</v>
      </c>
      <c r="Q81">
        <f>VLOOKUP($A81,ciexyz31_1[],3,FALSE)</f>
        <v>1.358272E-2</v>
      </c>
      <c r="R81">
        <f>VLOOKUP($A81,ciexyz31_1[],4,FALSE)</f>
        <v>1.4948035</v>
      </c>
    </row>
    <row r="82" spans="1:18" x14ac:dyDescent="0.45">
      <c r="A82" s="6">
        <v>433</v>
      </c>
      <c r="B82" s="7">
        <f t="shared" si="13"/>
        <v>0.16774621982653679</v>
      </c>
      <c r="C82" s="7">
        <f t="shared" si="14"/>
        <v>7.8208184884215794E-3</v>
      </c>
      <c r="D82">
        <f t="shared" si="15"/>
        <v>21.448678303284829</v>
      </c>
      <c r="E82" s="10">
        <v>1</v>
      </c>
      <c r="F82">
        <f t="shared" si="16"/>
        <v>105.41517654521492</v>
      </c>
      <c r="G82">
        <f t="shared" si="17"/>
        <v>2.3770039780018175E-2</v>
      </c>
      <c r="H82">
        <f t="shared" si="18"/>
        <v>17.35297864554029</v>
      </c>
      <c r="I82">
        <f t="shared" si="19"/>
        <v>10.247545408091849</v>
      </c>
      <c r="J82">
        <f t="shared" si="20"/>
        <v>-99.893914961973593</v>
      </c>
      <c r="K82">
        <f t="shared" si="21"/>
        <v>17.35297864554029</v>
      </c>
      <c r="L82">
        <f t="shared" si="22"/>
        <v>100.41815788651431</v>
      </c>
      <c r="M82">
        <f t="shared" si="25"/>
        <v>275.8571576674039</v>
      </c>
      <c r="N82">
        <f t="shared" si="23"/>
        <v>0.24325523720535558</v>
      </c>
      <c r="O82">
        <f t="shared" si="24"/>
        <v>2.5517855971024014E-2</v>
      </c>
      <c r="P82">
        <f>VLOOKUP($A82,ciexyz31_1[],2,FALSE)</f>
        <v>0.31378729999999999</v>
      </c>
      <c r="Q82">
        <f>VLOOKUP($A82,ciexyz31_1[],3,FALSE)</f>
        <v>1.4629680000000001E-2</v>
      </c>
      <c r="R82">
        <f>VLOOKUP($A82,ciexyz31_1[],4,FALSE)</f>
        <v>1.5421902999999999</v>
      </c>
    </row>
    <row r="83" spans="1:18" x14ac:dyDescent="0.45">
      <c r="A83" s="6">
        <v>434</v>
      </c>
      <c r="B83" s="7">
        <f t="shared" si="13"/>
        <v>0.16732832574459608</v>
      </c>
      <c r="C83" s="7">
        <f t="shared" si="14"/>
        <v>8.1753996750012423E-3</v>
      </c>
      <c r="D83">
        <f t="shared" si="15"/>
        <v>20.467296082936844</v>
      </c>
      <c r="E83" s="10">
        <v>1</v>
      </c>
      <c r="F83">
        <f t="shared" si="16"/>
        <v>100.85088281390688</v>
      </c>
      <c r="G83">
        <f t="shared" si="17"/>
        <v>2.4847728633521495E-2</v>
      </c>
      <c r="H83">
        <f t="shared" si="18"/>
        <v>17.849601041169322</v>
      </c>
      <c r="I83">
        <f t="shared" si="19"/>
        <v>10.296473561639244</v>
      </c>
      <c r="J83">
        <f t="shared" si="20"/>
        <v>-102.49570716781049</v>
      </c>
      <c r="K83">
        <f t="shared" si="21"/>
        <v>17.849601041169322</v>
      </c>
      <c r="L83">
        <f t="shared" si="22"/>
        <v>103.01158845312062</v>
      </c>
      <c r="M83">
        <f t="shared" si="25"/>
        <v>275.73655136663126</v>
      </c>
      <c r="N83">
        <f t="shared" si="23"/>
        <v>0.24220222995088764</v>
      </c>
      <c r="O83">
        <f t="shared" si="24"/>
        <v>2.6625647822812064E-2</v>
      </c>
      <c r="P83">
        <f>VLOOKUP($A83,ciexyz31_1[],2,FALSE)</f>
        <v>0.32164540000000003</v>
      </c>
      <c r="Q83">
        <f>VLOOKUP($A83,ciexyz31_1[],3,FALSE)</f>
        <v>1.5715090000000001E-2</v>
      </c>
      <c r="R83">
        <f>VLOOKUP($A83,ciexyz31_1[],4,FALSE)</f>
        <v>1.5848807</v>
      </c>
    </row>
    <row r="84" spans="1:18" x14ac:dyDescent="0.45">
      <c r="A84" s="6">
        <v>435</v>
      </c>
      <c r="B84" s="7">
        <f t="shared" si="13"/>
        <v>0.16689529035208048</v>
      </c>
      <c r="C84" s="7">
        <f t="shared" si="14"/>
        <v>8.5556063608189809E-3</v>
      </c>
      <c r="D84">
        <f t="shared" si="15"/>
        <v>19.507125890736344</v>
      </c>
      <c r="E84" s="10">
        <v>1</v>
      </c>
      <c r="F84">
        <f t="shared" si="16"/>
        <v>96.37529691211401</v>
      </c>
      <c r="G84">
        <f t="shared" si="17"/>
        <v>2.6003301807850529E-2</v>
      </c>
      <c r="H84">
        <f t="shared" si="18"/>
        <v>18.366409030364011</v>
      </c>
      <c r="I84">
        <f t="shared" si="19"/>
        <v>10.331850479899234</v>
      </c>
      <c r="J84">
        <f t="shared" si="20"/>
        <v>-105.18070705288989</v>
      </c>
      <c r="K84">
        <f t="shared" si="21"/>
        <v>18.366409030364011</v>
      </c>
      <c r="L84">
        <f t="shared" si="22"/>
        <v>105.68693519297848</v>
      </c>
      <c r="M84">
        <f t="shared" si="25"/>
        <v>275.61013902710698</v>
      </c>
      <c r="N84">
        <f t="shared" si="23"/>
        <v>0.24110180220844846</v>
      </c>
      <c r="O84">
        <f t="shared" si="24"/>
        <v>2.7809276364316932E-2</v>
      </c>
      <c r="P84">
        <f>VLOOKUP($A84,ciexyz31_1[],2,FALSE)</f>
        <v>0.32850000000000001</v>
      </c>
      <c r="Q84">
        <f>VLOOKUP($A84,ciexyz31_1[],3,FALSE)</f>
        <v>1.6840000000000001E-2</v>
      </c>
      <c r="R84">
        <f>VLOOKUP($A84,ciexyz31_1[],4,FALSE)</f>
        <v>1.62296</v>
      </c>
    </row>
    <row r="85" spans="1:18" x14ac:dyDescent="0.45">
      <c r="A85" s="6">
        <v>436</v>
      </c>
      <c r="B85" s="7">
        <f t="shared" si="13"/>
        <v>0.16644632713500276</v>
      </c>
      <c r="C85" s="7">
        <f t="shared" si="14"/>
        <v>8.9644004177574996E-3</v>
      </c>
      <c r="D85">
        <f t="shared" si="15"/>
        <v>18.567480185879553</v>
      </c>
      <c r="E85" s="10">
        <v>1</v>
      </c>
      <c r="F85">
        <f t="shared" si="16"/>
        <v>91.98487729461732</v>
      </c>
      <c r="G85">
        <f t="shared" si="17"/>
        <v>2.7245761405864384E-2</v>
      </c>
      <c r="H85">
        <f t="shared" si="18"/>
        <v>18.905267633273539</v>
      </c>
      <c r="I85">
        <f t="shared" si="19"/>
        <v>10.35197506095064</v>
      </c>
      <c r="J85">
        <f t="shared" si="20"/>
        <v>-107.95505440847741</v>
      </c>
      <c r="K85">
        <f t="shared" si="21"/>
        <v>18.905267633273539</v>
      </c>
      <c r="L85">
        <f t="shared" si="22"/>
        <v>108.45025200523908</v>
      </c>
      <c r="M85">
        <f t="shared" si="25"/>
        <v>275.47743211503393</v>
      </c>
      <c r="N85">
        <f t="shared" si="23"/>
        <v>0.23995029061699519</v>
      </c>
      <c r="O85">
        <f t="shared" si="24"/>
        <v>2.9077082538039846E-2</v>
      </c>
      <c r="P85">
        <f>VLOOKUP($A85,ciexyz31_1[],2,FALSE)</f>
        <v>0.33435130000000002</v>
      </c>
      <c r="Q85">
        <f>VLOOKUP($A85,ciexyz31_1[],3,FALSE)</f>
        <v>1.800736E-2</v>
      </c>
      <c r="R85">
        <f>VLOOKUP($A85,ciexyz31_1[],4,FALSE)</f>
        <v>1.6564048</v>
      </c>
    </row>
    <row r="86" spans="1:18" x14ac:dyDescent="0.45">
      <c r="A86" s="6">
        <v>437</v>
      </c>
      <c r="B86" s="7">
        <f t="shared" si="13"/>
        <v>0.16597675823065589</v>
      </c>
      <c r="C86" s="7">
        <f t="shared" si="14"/>
        <v>9.4017162268687539E-3</v>
      </c>
      <c r="D86">
        <f t="shared" si="15"/>
        <v>17.653878741449159</v>
      </c>
      <c r="E86" s="10">
        <v>1</v>
      </c>
      <c r="F86">
        <f t="shared" si="16"/>
        <v>87.709680407692531</v>
      </c>
      <c r="G86">
        <f t="shared" si="17"/>
        <v>2.8574907989996821E-2</v>
      </c>
      <c r="H86">
        <f t="shared" si="18"/>
        <v>19.463881689181648</v>
      </c>
      <c r="I86">
        <f t="shared" si="19"/>
        <v>10.351872684547232</v>
      </c>
      <c r="J86">
        <f t="shared" si="20"/>
        <v>-110.803164720908</v>
      </c>
      <c r="K86">
        <f t="shared" si="21"/>
        <v>19.463881689181648</v>
      </c>
      <c r="L86">
        <f t="shared" si="22"/>
        <v>111.28568003227436</v>
      </c>
      <c r="M86">
        <f t="shared" si="25"/>
        <v>275.33741020249158</v>
      </c>
      <c r="N86">
        <f t="shared" si="23"/>
        <v>0.23874101646662202</v>
      </c>
      <c r="O86">
        <f t="shared" si="24"/>
        <v>3.0427720441326932E-2</v>
      </c>
      <c r="P86">
        <f>VLOOKUP($A86,ciexyz31_1[],2,FALSE)</f>
        <v>0.33921010000000001</v>
      </c>
      <c r="Q86">
        <f>VLOOKUP($A86,ciexyz31_1[],3,FALSE)</f>
        <v>1.9214479999999999E-2</v>
      </c>
      <c r="R86">
        <f>VLOOKUP($A86,ciexyz31_1[],4,FALSE)</f>
        <v>1.6852959000000001</v>
      </c>
    </row>
    <row r="87" spans="1:18" x14ac:dyDescent="0.45">
      <c r="A87" s="6">
        <v>438</v>
      </c>
      <c r="B87" s="7">
        <f t="shared" si="13"/>
        <v>0.16548329901146577</v>
      </c>
      <c r="C87" s="7">
        <f t="shared" si="14"/>
        <v>9.8646809723459319E-3</v>
      </c>
      <c r="D87">
        <f t="shared" si="15"/>
        <v>16.775332063487095</v>
      </c>
      <c r="E87" s="10">
        <v>1</v>
      </c>
      <c r="F87">
        <f t="shared" si="16"/>
        <v>83.596420637217705</v>
      </c>
      <c r="G87">
        <f t="shared" si="17"/>
        <v>2.998201012809535E-2</v>
      </c>
      <c r="H87">
        <f t="shared" si="18"/>
        <v>20.036690905215188</v>
      </c>
      <c r="I87">
        <f t="shared" si="19"/>
        <v>10.32610924609353</v>
      </c>
      <c r="J87">
        <f t="shared" si="20"/>
        <v>-113.69326492976234</v>
      </c>
      <c r="K87">
        <f t="shared" si="21"/>
        <v>20.036690905215188</v>
      </c>
      <c r="L87">
        <f t="shared" si="22"/>
        <v>114.16123257284579</v>
      </c>
      <c r="M87">
        <f t="shared" si="25"/>
        <v>275.18960955307523</v>
      </c>
      <c r="N87">
        <f t="shared" si="23"/>
        <v>0.23747252728999693</v>
      </c>
      <c r="O87">
        <f t="shared" si="24"/>
        <v>3.1851124280601877E-2</v>
      </c>
      <c r="P87">
        <f>VLOOKUP($A87,ciexyz31_1[],2,FALSE)</f>
        <v>0.34312130000000002</v>
      </c>
      <c r="Q87">
        <f>VLOOKUP($A87,ciexyz31_1[],3,FALSE)</f>
        <v>2.045392E-2</v>
      </c>
      <c r="R87">
        <f>VLOOKUP($A87,ciexyz31_1[],4,FALSE)</f>
        <v>1.7098745</v>
      </c>
    </row>
    <row r="88" spans="1:18" x14ac:dyDescent="0.45">
      <c r="A88" s="6">
        <v>439</v>
      </c>
      <c r="B88" s="7">
        <f t="shared" si="13"/>
        <v>0.16496266372025936</v>
      </c>
      <c r="C88" s="7">
        <f t="shared" si="14"/>
        <v>1.0350743541482398E-2</v>
      </c>
      <c r="D88">
        <f t="shared" si="15"/>
        <v>15.937276685403605</v>
      </c>
      <c r="E88" s="10">
        <v>1</v>
      </c>
      <c r="F88">
        <f t="shared" si="16"/>
        <v>79.674140261826011</v>
      </c>
      <c r="G88">
        <f t="shared" si="17"/>
        <v>3.145931414954227E-2</v>
      </c>
      <c r="H88">
        <f t="shared" si="18"/>
        <v>20.619106156704127</v>
      </c>
      <c r="I88">
        <f t="shared" si="19"/>
        <v>10.269898943554692</v>
      </c>
      <c r="J88">
        <f t="shared" si="20"/>
        <v>-116.59939910892615</v>
      </c>
      <c r="K88">
        <f t="shared" si="21"/>
        <v>20.619106156704127</v>
      </c>
      <c r="L88">
        <f t="shared" si="22"/>
        <v>117.05080391382826</v>
      </c>
      <c r="M88">
        <f t="shared" si="25"/>
        <v>275.03353610701703</v>
      </c>
      <c r="N88">
        <f t="shared" si="23"/>
        <v>0.2361430514956423</v>
      </c>
      <c r="O88">
        <f t="shared" si="24"/>
        <v>3.3338309697027113E-2</v>
      </c>
      <c r="P88">
        <f>VLOOKUP($A88,ciexyz31_1[],2,FALSE)</f>
        <v>0.34612959999999998</v>
      </c>
      <c r="Q88">
        <f>VLOOKUP($A88,ciexyz31_1[],3,FALSE)</f>
        <v>2.171824E-2</v>
      </c>
      <c r="R88">
        <f>VLOOKUP($A88,ciexyz31_1[],4,FALSE)</f>
        <v>1.7303820999999999</v>
      </c>
    </row>
    <row r="89" spans="1:18" x14ac:dyDescent="0.45">
      <c r="A89" s="6">
        <v>440</v>
      </c>
      <c r="B89" s="7">
        <f t="shared" si="13"/>
        <v>0.16441175637527497</v>
      </c>
      <c r="C89" s="7">
        <f t="shared" si="14"/>
        <v>1.0857558276763881E-2</v>
      </c>
      <c r="D89">
        <f t="shared" si="15"/>
        <v>15.142608695652173</v>
      </c>
      <c r="E89" s="10">
        <v>1</v>
      </c>
      <c r="F89">
        <f t="shared" si="16"/>
        <v>75.959130434782608</v>
      </c>
      <c r="G89">
        <f t="shared" si="17"/>
        <v>3.2999690829627018E-2</v>
      </c>
      <c r="H89">
        <f t="shared" si="18"/>
        <v>21.207282031374696</v>
      </c>
      <c r="I89">
        <f t="shared" si="19"/>
        <v>10.179055056783879</v>
      </c>
      <c r="J89">
        <f t="shared" si="20"/>
        <v>-119.50017055237585</v>
      </c>
      <c r="K89">
        <f t="shared" si="21"/>
        <v>21.207282031374696</v>
      </c>
      <c r="L89">
        <f t="shared" si="22"/>
        <v>119.93291426416667</v>
      </c>
      <c r="M89">
        <f t="shared" si="25"/>
        <v>274.86871655715368</v>
      </c>
      <c r="N89">
        <f t="shared" si="23"/>
        <v>0.23475092931791602</v>
      </c>
      <c r="O89">
        <f t="shared" si="24"/>
        <v>3.488101697542826E-2</v>
      </c>
      <c r="P89">
        <f>VLOOKUP($A89,ciexyz31_1[],2,FALSE)</f>
        <v>0.34827999999999998</v>
      </c>
      <c r="Q89">
        <f>VLOOKUP($A89,ciexyz31_1[],3,FALSE)</f>
        <v>2.3E-2</v>
      </c>
      <c r="R89">
        <f>VLOOKUP($A89,ciexyz31_1[],4,FALSE)</f>
        <v>1.7470600000000001</v>
      </c>
    </row>
    <row r="90" spans="1:18" x14ac:dyDescent="0.45">
      <c r="A90" s="6">
        <v>441</v>
      </c>
      <c r="B90" s="7">
        <f t="shared" si="13"/>
        <v>0.16382843276160772</v>
      </c>
      <c r="C90" s="7">
        <f t="shared" si="14"/>
        <v>1.1384865615964085E-2</v>
      </c>
      <c r="D90">
        <f t="shared" si="15"/>
        <v>14.390019020679896</v>
      </c>
      <c r="E90" s="10">
        <v>1</v>
      </c>
      <c r="F90">
        <f t="shared" si="16"/>
        <v>72.445888203185802</v>
      </c>
      <c r="G90">
        <f t="shared" si="17"/>
        <v>3.4602351273369657E-2</v>
      </c>
      <c r="H90">
        <f t="shared" si="18"/>
        <v>21.800121238564323</v>
      </c>
      <c r="I90">
        <f t="shared" si="19"/>
        <v>10.050695555456064</v>
      </c>
      <c r="J90">
        <f t="shared" si="20"/>
        <v>-122.38830405555608</v>
      </c>
      <c r="K90">
        <f t="shared" si="21"/>
        <v>21.800121238564323</v>
      </c>
      <c r="L90">
        <f t="shared" si="22"/>
        <v>122.80029906618188</v>
      </c>
      <c r="M90">
        <f t="shared" si="25"/>
        <v>274.69467348656985</v>
      </c>
      <c r="N90">
        <f t="shared" si="23"/>
        <v>0.2332939507873911</v>
      </c>
      <c r="O90">
        <f t="shared" si="24"/>
        <v>3.6477463199824811E-2</v>
      </c>
      <c r="P90">
        <f>VLOOKUP($A90,ciexyz31_1[],2,FALSE)</f>
        <v>0.34959990000000002</v>
      </c>
      <c r="Q90">
        <f>VLOOKUP($A90,ciexyz31_1[],3,FALSE)</f>
        <v>2.4294610000000001E-2</v>
      </c>
      <c r="R90">
        <f>VLOOKUP($A90,ciexyz31_1[],4,FALSE)</f>
        <v>1.7600446000000001</v>
      </c>
    </row>
    <row r="91" spans="1:18" x14ac:dyDescent="0.45">
      <c r="A91" s="6">
        <v>442</v>
      </c>
      <c r="B91" s="7">
        <f t="shared" si="13"/>
        <v>0.16320989595442198</v>
      </c>
      <c r="C91" s="7">
        <f t="shared" si="14"/>
        <v>1.1937385814567738E-2</v>
      </c>
      <c r="D91">
        <f t="shared" si="15"/>
        <v>13.672163946921232</v>
      </c>
      <c r="E91" s="10">
        <v>1</v>
      </c>
      <c r="F91">
        <f t="shared" si="16"/>
        <v>69.09827084791084</v>
      </c>
      <c r="G91">
        <f t="shared" si="17"/>
        <v>3.6281641889756668E-2</v>
      </c>
      <c r="H91">
        <f t="shared" si="18"/>
        <v>22.401981437820915</v>
      </c>
      <c r="I91">
        <f t="shared" si="19"/>
        <v>9.8826219342357735</v>
      </c>
      <c r="J91">
        <f t="shared" si="20"/>
        <v>-125.28276965622507</v>
      </c>
      <c r="K91">
        <f t="shared" si="21"/>
        <v>22.401981437820915</v>
      </c>
      <c r="L91">
        <f t="shared" si="22"/>
        <v>125.6719482980581</v>
      </c>
      <c r="M91">
        <f t="shared" si="25"/>
        <v>274.51029652685935</v>
      </c>
      <c r="N91">
        <f t="shared" si="23"/>
        <v>0.23176402308926927</v>
      </c>
      <c r="O91">
        <f t="shared" si="24"/>
        <v>3.8140930285456599E-2</v>
      </c>
      <c r="P91">
        <f>VLOOKUP($A91,ciexyz31_1[],2,FALSE)</f>
        <v>0.3501474</v>
      </c>
      <c r="Q91">
        <f>VLOOKUP($A91,ciexyz31_1[],3,FALSE)</f>
        <v>2.5610239999999999E-2</v>
      </c>
      <c r="R91">
        <f>VLOOKUP($A91,ciexyz31_1[],4,FALSE)</f>
        <v>1.7696232999999999</v>
      </c>
    </row>
    <row r="92" spans="1:18" x14ac:dyDescent="0.45">
      <c r="A92" s="6">
        <v>443</v>
      </c>
      <c r="B92" s="7">
        <f t="shared" si="13"/>
        <v>0.16255213950679903</v>
      </c>
      <c r="C92" s="7">
        <f t="shared" si="14"/>
        <v>1.2520029917585367E-2</v>
      </c>
      <c r="D92">
        <f t="shared" si="15"/>
        <v>12.983366699346442</v>
      </c>
      <c r="E92" s="10">
        <v>1</v>
      </c>
      <c r="F92">
        <f t="shared" si="16"/>
        <v>65.88864691265151</v>
      </c>
      <c r="G92">
        <f t="shared" si="17"/>
        <v>3.8052488959897171E-2</v>
      </c>
      <c r="H92">
        <f t="shared" si="18"/>
        <v>23.016862707363018</v>
      </c>
      <c r="I92">
        <f t="shared" si="19"/>
        <v>9.671299304009084</v>
      </c>
      <c r="J92">
        <f t="shared" si="20"/>
        <v>-128.19965543842474</v>
      </c>
      <c r="K92">
        <f t="shared" si="21"/>
        <v>23.016862707363018</v>
      </c>
      <c r="L92">
        <f t="shared" si="22"/>
        <v>128.56393617480197</v>
      </c>
      <c r="M92">
        <f t="shared" si="25"/>
        <v>274.31418488108568</v>
      </c>
      <c r="N92">
        <f t="shared" si="23"/>
        <v>0.23015123506114032</v>
      </c>
      <c r="O92">
        <f t="shared" si="24"/>
        <v>3.9884899724324421E-2</v>
      </c>
      <c r="P92">
        <f>VLOOKUP($A92,ciexyz31_1[],2,FALSE)</f>
        <v>0.35001300000000002</v>
      </c>
      <c r="Q92">
        <f>VLOOKUP($A92,ciexyz31_1[],3,FALSE)</f>
        <v>2.6958570000000001E-2</v>
      </c>
      <c r="R92">
        <f>VLOOKUP($A92,ciexyz31_1[],4,FALSE)</f>
        <v>1.7762636999999999</v>
      </c>
    </row>
    <row r="93" spans="1:18" x14ac:dyDescent="0.45">
      <c r="A93" s="6">
        <v>444</v>
      </c>
      <c r="B93" s="7">
        <f t="shared" si="13"/>
        <v>0.16185143806508925</v>
      </c>
      <c r="C93" s="7">
        <f t="shared" si="14"/>
        <v>1.3137307095434019E-2</v>
      </c>
      <c r="D93">
        <f t="shared" si="15"/>
        <v>12.319985891274634</v>
      </c>
      <c r="E93" s="10">
        <v>1</v>
      </c>
      <c r="F93">
        <f t="shared" si="16"/>
        <v>62.799114677483352</v>
      </c>
      <c r="G93">
        <f t="shared" si="17"/>
        <v>3.9928597335827667E-2</v>
      </c>
      <c r="H93">
        <f t="shared" si="18"/>
        <v>23.64782251449229</v>
      </c>
      <c r="I93">
        <f t="shared" si="19"/>
        <v>9.4124517332540627</v>
      </c>
      <c r="J93">
        <f t="shared" si="20"/>
        <v>-131.14944583252836</v>
      </c>
      <c r="K93">
        <f t="shared" si="21"/>
        <v>23.64782251449229</v>
      </c>
      <c r="L93">
        <f t="shared" si="22"/>
        <v>131.48677268003092</v>
      </c>
      <c r="M93">
        <f t="shared" si="25"/>
        <v>274.1050168365997</v>
      </c>
      <c r="N93">
        <f t="shared" si="23"/>
        <v>0.22844684561283687</v>
      </c>
      <c r="O93">
        <f t="shared" si="24"/>
        <v>4.172126552457469E-2</v>
      </c>
      <c r="P93">
        <f>VLOOKUP($A93,ciexyz31_1[],2,FALSE)</f>
        <v>0.34928700000000001</v>
      </c>
      <c r="Q93">
        <f>VLOOKUP($A93,ciexyz31_1[],3,FALSE)</f>
        <v>2.8351250000000001E-2</v>
      </c>
      <c r="R93">
        <f>VLOOKUP($A93,ciexyz31_1[],4,FALSE)</f>
        <v>1.7804333999999999</v>
      </c>
    </row>
    <row r="94" spans="1:18" x14ac:dyDescent="0.45">
      <c r="A94" s="6">
        <v>445</v>
      </c>
      <c r="B94" s="7">
        <f t="shared" si="13"/>
        <v>0.16110457958027455</v>
      </c>
      <c r="C94" s="7">
        <f t="shared" si="14"/>
        <v>1.3793358821732408E-2</v>
      </c>
      <c r="D94">
        <f t="shared" si="15"/>
        <v>11.679865771812079</v>
      </c>
      <c r="E94" s="10">
        <v>1</v>
      </c>
      <c r="F94">
        <f t="shared" si="16"/>
        <v>59.818791946308728</v>
      </c>
      <c r="G94">
        <f t="shared" si="17"/>
        <v>4.1922554318073096E-2</v>
      </c>
      <c r="H94">
        <f t="shared" si="18"/>
        <v>24.297110040114013</v>
      </c>
      <c r="I94">
        <f t="shared" si="19"/>
        <v>9.1013125052046746</v>
      </c>
      <c r="J94">
        <f t="shared" si="20"/>
        <v>-134.13784273706995</v>
      </c>
      <c r="K94">
        <f t="shared" si="21"/>
        <v>24.297110040114013</v>
      </c>
      <c r="L94">
        <f t="shared" si="22"/>
        <v>134.44625224777485</v>
      </c>
      <c r="M94">
        <f t="shared" si="25"/>
        <v>273.88159496586081</v>
      </c>
      <c r="N94">
        <f t="shared" si="23"/>
        <v>0.22664361551459739</v>
      </c>
      <c r="O94">
        <f t="shared" si="24"/>
        <v>4.3660444809095436E-2</v>
      </c>
      <c r="P94">
        <f>VLOOKUP($A94,ciexyz31_1[],2,FALSE)</f>
        <v>0.34805999999999998</v>
      </c>
      <c r="Q94">
        <f>VLOOKUP($A94,ciexyz31_1[],3,FALSE)</f>
        <v>2.98E-2</v>
      </c>
      <c r="R94">
        <f>VLOOKUP($A94,ciexyz31_1[],4,FALSE)</f>
        <v>1.7826</v>
      </c>
    </row>
    <row r="95" spans="1:18" x14ac:dyDescent="0.45">
      <c r="A95" s="6">
        <v>446</v>
      </c>
      <c r="B95" s="7">
        <f t="shared" si="13"/>
        <v>0.16030959501938935</v>
      </c>
      <c r="C95" s="7">
        <f t="shared" si="14"/>
        <v>1.4491378166333682E-2</v>
      </c>
      <c r="D95">
        <f t="shared" si="15"/>
        <v>11.062411951391899</v>
      </c>
      <c r="E95" s="10">
        <v>1</v>
      </c>
      <c r="F95">
        <f t="shared" si="16"/>
        <v>56.944137220252543</v>
      </c>
      <c r="G95">
        <f t="shared" si="17"/>
        <v>4.4044064696169484E-2</v>
      </c>
      <c r="H95">
        <f t="shared" si="18"/>
        <v>24.965706880448451</v>
      </c>
      <c r="I95">
        <f t="shared" si="19"/>
        <v>8.7331162017596267</v>
      </c>
      <c r="J95">
        <f t="shared" si="20"/>
        <v>-137.16389809237285</v>
      </c>
      <c r="K95">
        <f t="shared" si="21"/>
        <v>24.965706880448451</v>
      </c>
      <c r="L95">
        <f t="shared" si="22"/>
        <v>137.441632187952</v>
      </c>
      <c r="M95">
        <f t="shared" si="25"/>
        <v>273.64305927616152</v>
      </c>
      <c r="N95">
        <f t="shared" si="23"/>
        <v>0.224737486713882</v>
      </c>
      <c r="O95">
        <f t="shared" si="24"/>
        <v>4.5709683143973966E-2</v>
      </c>
      <c r="P95">
        <f>VLOOKUP($A95,ciexyz31_1[],2,FALSE)</f>
        <v>0.3463733</v>
      </c>
      <c r="Q95">
        <f>VLOOKUP($A95,ciexyz31_1[],3,FALSE)</f>
        <v>3.1310829999999998E-2</v>
      </c>
      <c r="R95">
        <f>VLOOKUP($A95,ciexyz31_1[],4,FALSE)</f>
        <v>1.7829682</v>
      </c>
    </row>
    <row r="96" spans="1:18" x14ac:dyDescent="0.45">
      <c r="A96" s="6">
        <v>447</v>
      </c>
      <c r="B96" s="7">
        <f t="shared" si="13"/>
        <v>0.15946594575801773</v>
      </c>
      <c r="C96" s="7">
        <f t="shared" si="14"/>
        <v>1.5232064643725285E-2</v>
      </c>
      <c r="D96">
        <f t="shared" si="15"/>
        <v>10.469095916272147</v>
      </c>
      <c r="E96" s="10">
        <v>1</v>
      </c>
      <c r="F96">
        <f t="shared" si="16"/>
        <v>54.181885968966974</v>
      </c>
      <c r="G96">
        <f t="shared" si="17"/>
        <v>4.6295254524725812E-2</v>
      </c>
      <c r="H96">
        <f t="shared" si="18"/>
        <v>25.652091580449202</v>
      </c>
      <c r="I96">
        <f t="shared" si="19"/>
        <v>8.3035129507596039</v>
      </c>
      <c r="J96">
        <f t="shared" si="20"/>
        <v>-140.21501486461023</v>
      </c>
      <c r="K96">
        <f t="shared" si="21"/>
        <v>25.652091580449202</v>
      </c>
      <c r="L96">
        <f t="shared" si="22"/>
        <v>140.46066609840031</v>
      </c>
      <c r="M96">
        <f t="shared" si="25"/>
        <v>273.38908965872827</v>
      </c>
      <c r="N96">
        <f t="shared" si="23"/>
        <v>0.22272924232570127</v>
      </c>
      <c r="O96">
        <f t="shared" si="24"/>
        <v>4.78685838052074E-2</v>
      </c>
      <c r="P96">
        <f>VLOOKUP($A96,ciexyz31_1[],2,FALSE)</f>
        <v>0.34426240000000002</v>
      </c>
      <c r="Q96">
        <f>VLOOKUP($A96,ciexyz31_1[],3,FALSE)</f>
        <v>3.2883679999999998E-2</v>
      </c>
      <c r="R96">
        <f>VLOOKUP($A96,ciexyz31_1[],4,FALSE)</f>
        <v>1.7816997999999999</v>
      </c>
    </row>
    <row r="97" spans="1:18" x14ac:dyDescent="0.45">
      <c r="A97" s="6">
        <v>448</v>
      </c>
      <c r="B97" s="7">
        <f t="shared" si="13"/>
        <v>0.15857311107590655</v>
      </c>
      <c r="C97" s="7">
        <f t="shared" si="14"/>
        <v>1.6015156415588771E-2</v>
      </c>
      <c r="D97">
        <f t="shared" si="15"/>
        <v>9.901440045977651</v>
      </c>
      <c r="E97" s="10">
        <v>1</v>
      </c>
      <c r="F97">
        <f t="shared" si="16"/>
        <v>51.539411235788407</v>
      </c>
      <c r="G97">
        <f t="shared" si="17"/>
        <v>4.8675327990969464E-2</v>
      </c>
      <c r="H97">
        <f t="shared" si="18"/>
        <v>26.353985614254327</v>
      </c>
      <c r="I97">
        <f t="shared" si="19"/>
        <v>7.8083315536563065</v>
      </c>
      <c r="J97">
        <f t="shared" si="20"/>
        <v>-143.27552567387602</v>
      </c>
      <c r="K97">
        <f t="shared" si="21"/>
        <v>26.353985614254327</v>
      </c>
      <c r="L97">
        <f t="shared" si="22"/>
        <v>143.48813992374886</v>
      </c>
      <c r="M97">
        <f t="shared" si="25"/>
        <v>273.11946022656235</v>
      </c>
      <c r="N97">
        <f t="shared" si="23"/>
        <v>0.22062072282020898</v>
      </c>
      <c r="O97">
        <f t="shared" si="24"/>
        <v>5.0133780949077777E-2</v>
      </c>
      <c r="P97">
        <f>VLOOKUP($A97,ciexyz31_1[],2,FALSE)</f>
        <v>0.34180880000000002</v>
      </c>
      <c r="Q97">
        <f>VLOOKUP($A97,ciexyz31_1[],3,FALSE)</f>
        <v>3.4521120000000002E-2</v>
      </c>
      <c r="R97">
        <f>VLOOKUP($A97,ciexyz31_1[],4,FALSE)</f>
        <v>1.7791982</v>
      </c>
    </row>
    <row r="98" spans="1:18" x14ac:dyDescent="0.45">
      <c r="A98" s="6">
        <v>449</v>
      </c>
      <c r="B98" s="7">
        <f t="shared" si="13"/>
        <v>0.15763116557826212</v>
      </c>
      <c r="C98" s="7">
        <f t="shared" si="14"/>
        <v>1.6839870971509401E-2</v>
      </c>
      <c r="D98">
        <f t="shared" si="15"/>
        <v>9.3605922423604682</v>
      </c>
      <c r="E98" s="10">
        <v>1</v>
      </c>
      <c r="F98">
        <f t="shared" si="16"/>
        <v>49.022285553547462</v>
      </c>
      <c r="G98">
        <f t="shared" si="17"/>
        <v>5.1181906788369709E-2</v>
      </c>
      <c r="H98">
        <f t="shared" si="18"/>
        <v>27.068869911005208</v>
      </c>
      <c r="I98">
        <f t="shared" si="19"/>
        <v>7.2440463319733128</v>
      </c>
      <c r="J98">
        <f t="shared" si="20"/>
        <v>-146.32926829712659</v>
      </c>
      <c r="K98">
        <f t="shared" si="21"/>
        <v>27.068869911005208</v>
      </c>
      <c r="L98">
        <f t="shared" si="22"/>
        <v>146.50846722163274</v>
      </c>
      <c r="M98">
        <f t="shared" si="25"/>
        <v>272.83412005820514</v>
      </c>
      <c r="N98">
        <f t="shared" si="23"/>
        <v>0.21841524918583793</v>
      </c>
      <c r="O98">
        <f t="shared" si="24"/>
        <v>5.2500343775706448E-2</v>
      </c>
      <c r="P98">
        <f>VLOOKUP($A98,ciexyz31_1[],2,FALSE)</f>
        <v>0.33909410000000001</v>
      </c>
      <c r="Q98">
        <f>VLOOKUP($A98,ciexyz31_1[],3,FALSE)</f>
        <v>3.6225710000000001E-2</v>
      </c>
      <c r="R98">
        <f>VLOOKUP($A98,ciexyz31_1[],4,FALSE)</f>
        <v>1.7758670999999999</v>
      </c>
    </row>
    <row r="99" spans="1:18" x14ac:dyDescent="0.45">
      <c r="A99" s="6">
        <v>450</v>
      </c>
      <c r="B99" s="7">
        <f t="shared" si="13"/>
        <v>0.15664093257730707</v>
      </c>
      <c r="C99" s="7">
        <f t="shared" si="14"/>
        <v>1.7704804990891342E-2</v>
      </c>
      <c r="D99">
        <f t="shared" si="15"/>
        <v>8.8473684210526304</v>
      </c>
      <c r="E99" s="10">
        <v>1</v>
      </c>
      <c r="F99">
        <f t="shared" si="16"/>
        <v>46.634473684210533</v>
      </c>
      <c r="G99">
        <f t="shared" si="17"/>
        <v>5.3810725764060978E-2</v>
      </c>
      <c r="H99">
        <f t="shared" si="18"/>
        <v>27.793965551448927</v>
      </c>
      <c r="I99">
        <f t="shared" si="19"/>
        <v>6.6080045626011392</v>
      </c>
      <c r="J99">
        <f t="shared" si="20"/>
        <v>-149.35970723273107</v>
      </c>
      <c r="K99">
        <f t="shared" si="21"/>
        <v>27.793965551448927</v>
      </c>
      <c r="L99">
        <f t="shared" si="22"/>
        <v>149.50581215774352</v>
      </c>
      <c r="M99">
        <f t="shared" si="25"/>
        <v>272.53324033344779</v>
      </c>
      <c r="N99">
        <f t="shared" si="23"/>
        <v>0.21611788131194221</v>
      </c>
      <c r="O99">
        <f t="shared" si="24"/>
        <v>5.4961567079628376E-2</v>
      </c>
      <c r="P99">
        <f>VLOOKUP($A99,ciexyz31_1[],2,FALSE)</f>
        <v>0.3362</v>
      </c>
      <c r="Q99">
        <f>VLOOKUP($A99,ciexyz31_1[],3,FALSE)</f>
        <v>3.7999999999999999E-2</v>
      </c>
      <c r="R99">
        <f>VLOOKUP($A99,ciexyz31_1[],4,FALSE)</f>
        <v>1.7721100000000001</v>
      </c>
    </row>
    <row r="100" spans="1:18" x14ac:dyDescent="0.45">
      <c r="A100" s="6">
        <v>451</v>
      </c>
      <c r="B100" s="7">
        <f t="shared" si="13"/>
        <v>0.1556050955827476</v>
      </c>
      <c r="C100" s="7">
        <f t="shared" si="14"/>
        <v>1.8608606524007223E-2</v>
      </c>
      <c r="D100">
        <f t="shared" si="15"/>
        <v>8.3619961216332506</v>
      </c>
      <c r="E100" s="10">
        <v>1</v>
      </c>
      <c r="F100">
        <f t="shared" si="16"/>
        <v>44.376579021534297</v>
      </c>
      <c r="G100">
        <f t="shared" si="17"/>
        <v>5.6557675898143651E-2</v>
      </c>
      <c r="H100">
        <f t="shared" si="18"/>
        <v>28.526836495899239</v>
      </c>
      <c r="I100">
        <f t="shared" si="19"/>
        <v>5.8990860702341115</v>
      </c>
      <c r="J100">
        <f t="shared" si="20"/>
        <v>-152.35255852154887</v>
      </c>
      <c r="K100">
        <f t="shared" si="21"/>
        <v>28.526836495899239</v>
      </c>
      <c r="L100">
        <f t="shared" si="22"/>
        <v>152.46672195769804</v>
      </c>
      <c r="M100">
        <f t="shared" si="25"/>
        <v>272.21738301995174</v>
      </c>
      <c r="N100">
        <f t="shared" si="23"/>
        <v>0.21373643070798862</v>
      </c>
      <c r="O100">
        <f t="shared" si="24"/>
        <v>5.7511025130569479E-2</v>
      </c>
      <c r="P100">
        <f>VLOOKUP($A100,ciexyz31_1[],2,FALSE)</f>
        <v>0.33319769999999999</v>
      </c>
      <c r="Q100">
        <f>VLOOKUP($A100,ciexyz31_1[],3,FALSE)</f>
        <v>3.9846670000000001E-2</v>
      </c>
      <c r="R100">
        <f>VLOOKUP($A100,ciexyz31_1[],4,FALSE)</f>
        <v>1.7682589</v>
      </c>
    </row>
    <row r="101" spans="1:18" x14ac:dyDescent="0.45">
      <c r="A101" s="6">
        <v>452</v>
      </c>
      <c r="B101" s="7">
        <f t="shared" si="13"/>
        <v>0.15452461249468066</v>
      </c>
      <c r="C101" s="7">
        <f t="shared" si="14"/>
        <v>1.9555697804539564E-2</v>
      </c>
      <c r="D101">
        <f t="shared" si="15"/>
        <v>7.9017692970695261</v>
      </c>
      <c r="E101" s="10">
        <v>1</v>
      </c>
      <c r="F101">
        <f t="shared" si="16"/>
        <v>42.234222371193262</v>
      </c>
      <c r="G101">
        <f t="shared" si="17"/>
        <v>5.9436197813323093E-2</v>
      </c>
      <c r="H101">
        <f t="shared" si="18"/>
        <v>29.269774277634752</v>
      </c>
      <c r="I101">
        <f t="shared" si="19"/>
        <v>5.1146006159686364</v>
      </c>
      <c r="J101">
        <f t="shared" si="20"/>
        <v>-155.31291004693824</v>
      </c>
      <c r="K101">
        <f t="shared" si="21"/>
        <v>29.269774277634752</v>
      </c>
      <c r="L101">
        <f t="shared" si="22"/>
        <v>155.39710153895791</v>
      </c>
      <c r="M101">
        <f t="shared" si="25"/>
        <v>271.88612245672982</v>
      </c>
      <c r="N101">
        <f t="shared" si="23"/>
        <v>0.21127098865918534</v>
      </c>
      <c r="O101">
        <f t="shared" si="24"/>
        <v>6.0158643793796963E-2</v>
      </c>
      <c r="P101">
        <f>VLOOKUP($A101,ciexyz31_1[],2,FALSE)</f>
        <v>0.33004109999999998</v>
      </c>
      <c r="Q101">
        <f>VLOOKUP($A101,ciexyz31_1[],3,FALSE)</f>
        <v>4.1768E-2</v>
      </c>
      <c r="R101">
        <f>VLOOKUP($A101,ciexyz31_1[],4,FALSE)</f>
        <v>1.7640389999999999</v>
      </c>
    </row>
    <row r="102" spans="1:18" x14ac:dyDescent="0.45">
      <c r="A102" s="6">
        <v>453</v>
      </c>
      <c r="B102" s="7">
        <f t="shared" si="13"/>
        <v>0.15339722933643224</v>
      </c>
      <c r="C102" s="7">
        <f t="shared" si="14"/>
        <v>2.0553733529856944E-2</v>
      </c>
      <c r="D102">
        <f t="shared" si="15"/>
        <v>7.4632294475163361</v>
      </c>
      <c r="E102" s="10">
        <v>1</v>
      </c>
      <c r="F102">
        <f t="shared" si="16"/>
        <v>40.189731755243798</v>
      </c>
      <c r="G102">
        <f t="shared" si="17"/>
        <v>6.2469556652656209E-2</v>
      </c>
      <c r="H102">
        <f t="shared" si="18"/>
        <v>30.027154902526128</v>
      </c>
      <c r="I102">
        <f t="shared" si="19"/>
        <v>4.2489488962905311</v>
      </c>
      <c r="J102">
        <f t="shared" si="20"/>
        <v>-158.25277047270652</v>
      </c>
      <c r="K102">
        <f t="shared" si="21"/>
        <v>30.027154902526128</v>
      </c>
      <c r="L102">
        <f t="shared" si="22"/>
        <v>158.30980048313629</v>
      </c>
      <c r="M102">
        <f t="shared" si="25"/>
        <v>271.53797222876159</v>
      </c>
      <c r="N102">
        <f t="shared" si="23"/>
        <v>0.20871433767493391</v>
      </c>
      <c r="O102">
        <f t="shared" si="24"/>
        <v>6.2922795429380826E-2</v>
      </c>
      <c r="P102">
        <f>VLOOKUP($A102,ciexyz31_1[],2,FALSE)</f>
        <v>0.32663569999999997</v>
      </c>
      <c r="Q102">
        <f>VLOOKUP($A102,ciexyz31_1[],3,FALSE)</f>
        <v>4.3765999999999999E-2</v>
      </c>
      <c r="R102">
        <f>VLOOKUP($A102,ciexyz31_1[],4,FALSE)</f>
        <v>1.7589437999999999</v>
      </c>
    </row>
    <row r="103" spans="1:18" x14ac:dyDescent="0.45">
      <c r="A103" s="6">
        <v>454</v>
      </c>
      <c r="B103" s="7">
        <f t="shared" si="13"/>
        <v>0.15221923622825251</v>
      </c>
      <c r="C103" s="7">
        <f t="shared" si="14"/>
        <v>2.161171102090214E-2</v>
      </c>
      <c r="D103">
        <f t="shared" si="15"/>
        <v>7.0433681109760835</v>
      </c>
      <c r="E103" s="10">
        <v>1</v>
      </c>
      <c r="F103">
        <f t="shared" si="16"/>
        <v>38.22784100489784</v>
      </c>
      <c r="G103">
        <f t="shared" si="17"/>
        <v>6.5685098233852476E-2</v>
      </c>
      <c r="H103">
        <f t="shared" si="18"/>
        <v>30.803709359242845</v>
      </c>
      <c r="I103">
        <f t="shared" si="19"/>
        <v>3.2945305877925035</v>
      </c>
      <c r="J103">
        <f t="shared" si="20"/>
        <v>-161.18341916795245</v>
      </c>
      <c r="K103">
        <f t="shared" si="21"/>
        <v>30.803709359242845</v>
      </c>
      <c r="L103">
        <f t="shared" si="22"/>
        <v>161.21708515683366</v>
      </c>
      <c r="M103">
        <f t="shared" si="25"/>
        <v>271.17094189156273</v>
      </c>
      <c r="N103">
        <f t="shared" si="23"/>
        <v>0.20605655706754342</v>
      </c>
      <c r="O103">
        <f t="shared" si="24"/>
        <v>6.5824651799680306E-2</v>
      </c>
      <c r="P103">
        <f>VLOOKUP($A103,ciexyz31_1[],2,FALSE)</f>
        <v>0.32288679999999997</v>
      </c>
      <c r="Q103">
        <f>VLOOKUP($A103,ciexyz31_1[],3,FALSE)</f>
        <v>4.5842670000000002E-2</v>
      </c>
      <c r="R103">
        <f>VLOOKUP($A103,ciexyz31_1[],4,FALSE)</f>
        <v>1.7524663</v>
      </c>
    </row>
    <row r="104" spans="1:18" x14ac:dyDescent="0.45">
      <c r="A104" s="6">
        <v>455</v>
      </c>
      <c r="B104" s="7">
        <f t="shared" si="13"/>
        <v>0.15098540837597121</v>
      </c>
      <c r="C104" s="7">
        <f t="shared" si="14"/>
        <v>2.2740193291642983E-2</v>
      </c>
      <c r="D104">
        <f t="shared" si="15"/>
        <v>6.6395833333333334</v>
      </c>
      <c r="E104" s="10">
        <v>1</v>
      </c>
      <c r="F104">
        <f t="shared" si="16"/>
        <v>36.33541666666666</v>
      </c>
      <c r="G104">
        <f t="shared" si="17"/>
        <v>6.9114927030706291E-2</v>
      </c>
      <c r="H104">
        <f t="shared" si="18"/>
        <v>31.604565674167574</v>
      </c>
      <c r="I104">
        <f t="shared" si="19"/>
        <v>2.2414485489742164</v>
      </c>
      <c r="J104">
        <f t="shared" si="20"/>
        <v>-164.11515321434067</v>
      </c>
      <c r="K104">
        <f t="shared" si="21"/>
        <v>31.604565674167574</v>
      </c>
      <c r="L104">
        <f t="shared" si="22"/>
        <v>164.13045910544517</v>
      </c>
      <c r="M104">
        <f t="shared" si="25"/>
        <v>270.78248446256754</v>
      </c>
      <c r="N104">
        <f t="shared" si="23"/>
        <v>0.20328496252591297</v>
      </c>
      <c r="O104">
        <f t="shared" si="24"/>
        <v>6.8888534523999373E-2</v>
      </c>
      <c r="P104">
        <f>VLOOKUP($A104,ciexyz31_1[],2,FALSE)</f>
        <v>0.31869999999999998</v>
      </c>
      <c r="Q104">
        <f>VLOOKUP($A104,ciexyz31_1[],3,FALSE)</f>
        <v>4.8000000000000001E-2</v>
      </c>
      <c r="R104">
        <f>VLOOKUP($A104,ciexyz31_1[],4,FALSE)</f>
        <v>1.7441</v>
      </c>
    </row>
    <row r="105" spans="1:18" x14ac:dyDescent="0.45">
      <c r="A105" s="6">
        <v>456</v>
      </c>
      <c r="B105" s="7">
        <f t="shared" si="13"/>
        <v>0.14969056475871326</v>
      </c>
      <c r="C105" s="7">
        <f t="shared" si="14"/>
        <v>2.3950330195758446E-2</v>
      </c>
      <c r="D105">
        <f t="shared" si="15"/>
        <v>6.2500417963015451</v>
      </c>
      <c r="E105" s="10">
        <v>1</v>
      </c>
      <c r="F105">
        <f t="shared" si="16"/>
        <v>34.503036003732205</v>
      </c>
      <c r="G105">
        <f t="shared" si="17"/>
        <v>7.2792931115915283E-2</v>
      </c>
      <c r="H105">
        <f t="shared" si="18"/>
        <v>32.434452140830771</v>
      </c>
      <c r="I105">
        <f t="shared" si="19"/>
        <v>1.0785730789991539</v>
      </c>
      <c r="J105">
        <f t="shared" si="20"/>
        <v>-167.05400964086286</v>
      </c>
      <c r="K105">
        <f t="shared" si="21"/>
        <v>32.434452140830771</v>
      </c>
      <c r="L105">
        <f t="shared" si="22"/>
        <v>167.05749147217625</v>
      </c>
      <c r="M105">
        <f t="shared" si="25"/>
        <v>270.36992124156507</v>
      </c>
      <c r="N105">
        <f t="shared" si="23"/>
        <v>0.20038744431796091</v>
      </c>
      <c r="O105">
        <f t="shared" si="24"/>
        <v>7.2138997531538893E-2</v>
      </c>
      <c r="P105">
        <f>VLOOKUP($A105,ciexyz31_1[],2,FALSE)</f>
        <v>0.3140251</v>
      </c>
      <c r="Q105">
        <f>VLOOKUP($A105,ciexyz31_1[],3,FALSE)</f>
        <v>5.0243679999999999E-2</v>
      </c>
      <c r="R105">
        <f>VLOOKUP($A105,ciexyz31_1[],4,FALSE)</f>
        <v>1.7335594999999999</v>
      </c>
    </row>
    <row r="106" spans="1:18" x14ac:dyDescent="0.45">
      <c r="A106" s="6">
        <v>457</v>
      </c>
      <c r="B106" s="7">
        <f t="shared" si="13"/>
        <v>0.14833681706794871</v>
      </c>
      <c r="C106" s="7">
        <f t="shared" si="14"/>
        <v>2.5247398431728255E-2</v>
      </c>
      <c r="D106">
        <f t="shared" si="15"/>
        <v>5.8753307779044164</v>
      </c>
      <c r="E106" s="10">
        <v>1</v>
      </c>
      <c r="F106">
        <f t="shared" si="16"/>
        <v>32.732710529959846</v>
      </c>
      <c r="G106">
        <f t="shared" si="17"/>
        <v>7.673514811175082E-2</v>
      </c>
      <c r="H106">
        <f t="shared" si="18"/>
        <v>33.293474902892676</v>
      </c>
      <c r="I106">
        <f t="shared" si="19"/>
        <v>-0.19960607040682327</v>
      </c>
      <c r="J106">
        <f t="shared" si="20"/>
        <v>-169.98754325251204</v>
      </c>
      <c r="K106">
        <f t="shared" si="21"/>
        <v>33.293474902892676</v>
      </c>
      <c r="L106">
        <f t="shared" si="22"/>
        <v>169.9876604451276</v>
      </c>
      <c r="M106">
        <f t="shared" si="25"/>
        <v>269.93272106929555</v>
      </c>
      <c r="N106">
        <f t="shared" si="23"/>
        <v>0.19736826866618512</v>
      </c>
      <c r="O106">
        <f t="shared" si="24"/>
        <v>7.5583592019870624E-2</v>
      </c>
      <c r="P106">
        <f>VLOOKUP($A106,ciexyz31_1[],2,FALSE)</f>
        <v>0.30888399999999999</v>
      </c>
      <c r="Q106">
        <f>VLOOKUP($A106,ciexyz31_1[],3,FALSE)</f>
        <v>5.2573040000000001E-2</v>
      </c>
      <c r="R106">
        <f>VLOOKUP($A106,ciexyz31_1[],4,FALSE)</f>
        <v>1.7208581000000001</v>
      </c>
    </row>
    <row r="107" spans="1:18" x14ac:dyDescent="0.45">
      <c r="A107" s="6">
        <v>458</v>
      </c>
      <c r="B107" s="7">
        <f t="shared" si="13"/>
        <v>0.14692822650137571</v>
      </c>
      <c r="C107" s="7">
        <f t="shared" si="14"/>
        <v>2.6635185857687801E-2</v>
      </c>
      <c r="D107">
        <f t="shared" si="15"/>
        <v>5.5163206777086309</v>
      </c>
      <c r="E107" s="10">
        <v>1</v>
      </c>
      <c r="F107">
        <f t="shared" si="16"/>
        <v>31.028001533632978</v>
      </c>
      <c r="G107">
        <f t="shared" si="17"/>
        <v>8.095309056497417E-2</v>
      </c>
      <c r="H107">
        <f t="shared" si="18"/>
        <v>34.180594295415865</v>
      </c>
      <c r="I107">
        <f t="shared" si="19"/>
        <v>-1.5967022798735402</v>
      </c>
      <c r="J107">
        <f t="shared" si="20"/>
        <v>-172.89882965638171</v>
      </c>
      <c r="K107">
        <f t="shared" si="21"/>
        <v>34.180594295415865</v>
      </c>
      <c r="L107">
        <f t="shared" si="22"/>
        <v>172.90620218695759</v>
      </c>
      <c r="M107">
        <f t="shared" si="25"/>
        <v>269.47089461856137</v>
      </c>
      <c r="N107">
        <f t="shared" si="23"/>
        <v>0.19423608741188794</v>
      </c>
      <c r="O107">
        <f t="shared" si="24"/>
        <v>7.9225125261985663E-2</v>
      </c>
      <c r="P107">
        <f>VLOOKUP($A107,ciexyz31_1[],2,FALSE)</f>
        <v>0.30329040000000002</v>
      </c>
      <c r="Q107">
        <f>VLOOKUP($A107,ciexyz31_1[],3,FALSE)</f>
        <v>5.4980559999999998E-2</v>
      </c>
      <c r="R107">
        <f>VLOOKUP($A107,ciexyz31_1[],4,FALSE)</f>
        <v>1.7059369</v>
      </c>
    </row>
    <row r="108" spans="1:18" x14ac:dyDescent="0.45">
      <c r="A108" s="6">
        <v>459</v>
      </c>
      <c r="B108" s="7">
        <f t="shared" si="13"/>
        <v>0.14546837177852154</v>
      </c>
      <c r="C108" s="7">
        <f t="shared" si="14"/>
        <v>2.8118433329704512E-2</v>
      </c>
      <c r="D108">
        <f t="shared" si="15"/>
        <v>5.1734166720038317</v>
      </c>
      <c r="E108" s="10">
        <v>1</v>
      </c>
      <c r="F108">
        <f t="shared" si="16"/>
        <v>29.390442390641486</v>
      </c>
      <c r="G108">
        <f t="shared" si="17"/>
        <v>8.5461167496518484E-2</v>
      </c>
      <c r="H108">
        <f t="shared" si="18"/>
        <v>35.095297213467589</v>
      </c>
      <c r="I108">
        <f t="shared" si="19"/>
        <v>-3.1166156819717616</v>
      </c>
      <c r="J108">
        <f t="shared" si="20"/>
        <v>-175.77240712768184</v>
      </c>
      <c r="K108">
        <f t="shared" si="21"/>
        <v>35.095297213467589</v>
      </c>
      <c r="L108">
        <f t="shared" si="22"/>
        <v>175.80003526953189</v>
      </c>
      <c r="M108">
        <f t="shared" si="25"/>
        <v>268.98419656352189</v>
      </c>
      <c r="N108">
        <f t="shared" si="23"/>
        <v>0.1909983443020066</v>
      </c>
      <c r="O108">
        <f t="shared" si="24"/>
        <v>8.3068173689760091E-2</v>
      </c>
      <c r="P108">
        <f>VLOOKUP($A108,ciexyz31_1[],2,FALSE)</f>
        <v>0.29725790000000002</v>
      </c>
      <c r="Q108">
        <f>VLOOKUP($A108,ciexyz31_1[],3,FALSE)</f>
        <v>5.7458719999999998E-2</v>
      </c>
      <c r="R108">
        <f>VLOOKUP($A108,ciexyz31_1[],4,FALSE)</f>
        <v>1.6887372</v>
      </c>
    </row>
    <row r="109" spans="1:18" x14ac:dyDescent="0.45">
      <c r="A109" s="6">
        <v>460</v>
      </c>
      <c r="B109" s="7">
        <f t="shared" si="13"/>
        <v>0.14396039603960395</v>
      </c>
      <c r="C109" s="7">
        <f t="shared" si="14"/>
        <v>2.9702970297029702E-2</v>
      </c>
      <c r="D109">
        <f t="shared" si="15"/>
        <v>4.8466666666666667</v>
      </c>
      <c r="E109" s="10">
        <v>1</v>
      </c>
      <c r="F109">
        <f t="shared" si="16"/>
        <v>27.82</v>
      </c>
      <c r="G109">
        <f t="shared" si="17"/>
        <v>9.0277096520058664E-2</v>
      </c>
      <c r="H109">
        <f t="shared" si="18"/>
        <v>36.037591020146216</v>
      </c>
      <c r="I109">
        <f t="shared" si="19"/>
        <v>-4.7636480074727956</v>
      </c>
      <c r="J109">
        <f t="shared" si="20"/>
        <v>-178.59393502557995</v>
      </c>
      <c r="K109">
        <f t="shared" si="21"/>
        <v>36.037591020146216</v>
      </c>
      <c r="L109">
        <f t="shared" si="22"/>
        <v>178.65745428125905</v>
      </c>
      <c r="M109">
        <f t="shared" si="25"/>
        <v>268.47210810226494</v>
      </c>
      <c r="N109">
        <f t="shared" si="23"/>
        <v>0.18766133195663395</v>
      </c>
      <c r="O109">
        <f t="shared" si="24"/>
        <v>8.7119256582343832E-2</v>
      </c>
      <c r="P109">
        <f>VLOOKUP($A109,ciexyz31_1[],2,FALSE)</f>
        <v>0.2908</v>
      </c>
      <c r="Q109">
        <f>VLOOKUP($A109,ciexyz31_1[],3,FALSE)</f>
        <v>0.06</v>
      </c>
      <c r="R109">
        <f>VLOOKUP($A109,ciexyz31_1[],4,FALSE)</f>
        <v>1.6692</v>
      </c>
    </row>
    <row r="110" spans="1:18" x14ac:dyDescent="0.45">
      <c r="A110" s="6">
        <v>461</v>
      </c>
      <c r="B110" s="7">
        <f t="shared" si="13"/>
        <v>0.14240509019010106</v>
      </c>
      <c r="C110" s="7">
        <f t="shared" si="14"/>
        <v>3.1393583986229545E-2</v>
      </c>
      <c r="D110">
        <f t="shared" si="15"/>
        <v>4.5361208281464611</v>
      </c>
      <c r="E110" s="10">
        <v>1</v>
      </c>
      <c r="F110">
        <f t="shared" si="16"/>
        <v>26.317521637098636</v>
      </c>
      <c r="G110">
        <f t="shared" si="17"/>
        <v>9.5415427591725568E-2</v>
      </c>
      <c r="H110">
        <f t="shared" si="18"/>
        <v>37.00671082298846</v>
      </c>
      <c r="I110">
        <f t="shared" si="19"/>
        <v>-6.5429478878819829</v>
      </c>
      <c r="J110">
        <f t="shared" si="20"/>
        <v>-181.34637098885412</v>
      </c>
      <c r="K110">
        <f t="shared" si="21"/>
        <v>37.00671082298846</v>
      </c>
      <c r="L110">
        <f t="shared" si="22"/>
        <v>181.46436685446167</v>
      </c>
      <c r="M110">
        <f t="shared" si="25"/>
        <v>267.9336737993105</v>
      </c>
      <c r="N110">
        <f t="shared" si="23"/>
        <v>0.18422911399780625</v>
      </c>
      <c r="O110">
        <f t="shared" si="24"/>
        <v>9.1381054914368848E-2</v>
      </c>
      <c r="P110">
        <f>VLOOKUP($A110,ciexyz31_1[],2,FALSE)</f>
        <v>0.2839701</v>
      </c>
      <c r="Q110">
        <f>VLOOKUP($A110,ciexyz31_1[],3,FALSE)</f>
        <v>6.2601970000000007E-2</v>
      </c>
      <c r="R110">
        <f>VLOOKUP($A110,ciexyz31_1[],4,FALSE)</f>
        <v>1.6475287000000001</v>
      </c>
    </row>
    <row r="111" spans="1:18" x14ac:dyDescent="0.45">
      <c r="A111" s="6">
        <v>462</v>
      </c>
      <c r="B111" s="7">
        <f t="shared" si="13"/>
        <v>0.1407956466645903</v>
      </c>
      <c r="C111" s="7">
        <f t="shared" si="14"/>
        <v>3.3213154606260037E-2</v>
      </c>
      <c r="D111">
        <f t="shared" si="15"/>
        <v>4.2391530805704631</v>
      </c>
      <c r="E111" s="10">
        <v>1</v>
      </c>
      <c r="F111">
        <f t="shared" si="16"/>
        <v>24.86939914384002</v>
      </c>
      <c r="G111">
        <f t="shared" si="17"/>
        <v>0.10094570119220728</v>
      </c>
      <c r="H111">
        <f t="shared" si="18"/>
        <v>38.011627721022897</v>
      </c>
      <c r="I111">
        <f t="shared" si="19"/>
        <v>-8.4729827362593539</v>
      </c>
      <c r="J111">
        <f t="shared" si="20"/>
        <v>-184.03758229092705</v>
      </c>
      <c r="K111">
        <f t="shared" si="21"/>
        <v>38.011627721022897</v>
      </c>
      <c r="L111">
        <f t="shared" si="22"/>
        <v>184.23252463107238</v>
      </c>
      <c r="M111">
        <f t="shared" si="25"/>
        <v>267.36399719185187</v>
      </c>
      <c r="N111">
        <f t="shared" si="23"/>
        <v>0.18068290931769354</v>
      </c>
      <c r="O111">
        <f t="shared" si="24"/>
        <v>9.5900416483686607E-2</v>
      </c>
      <c r="P111">
        <f>VLOOKUP($A111,ciexyz31_1[],2,FALSE)</f>
        <v>0.27672140000000001</v>
      </c>
      <c r="Q111">
        <f>VLOOKUP($A111,ciexyz31_1[],3,FALSE)</f>
        <v>6.5277520000000006E-2</v>
      </c>
      <c r="R111">
        <f>VLOOKUP($A111,ciexyz31_1[],4,FALSE)</f>
        <v>1.6234127</v>
      </c>
    </row>
    <row r="112" spans="1:18" x14ac:dyDescent="0.45">
      <c r="A112" s="6">
        <v>463</v>
      </c>
      <c r="B112" s="7">
        <f t="shared" si="13"/>
        <v>0.13912068242657052</v>
      </c>
      <c r="C112" s="7">
        <f t="shared" si="14"/>
        <v>3.5200572826801745E-2</v>
      </c>
      <c r="D112">
        <f t="shared" si="15"/>
        <v>3.9522277978568554</v>
      </c>
      <c r="E112" s="10">
        <v>1</v>
      </c>
      <c r="F112">
        <f t="shared" si="16"/>
        <v>23.456400803737921</v>
      </c>
      <c r="G112">
        <f t="shared" si="17"/>
        <v>0.10698611885843337</v>
      </c>
      <c r="H112">
        <f t="shared" si="18"/>
        <v>39.068147481223512</v>
      </c>
      <c r="I112">
        <f t="shared" si="19"/>
        <v>-10.5845675205777</v>
      </c>
      <c r="J112">
        <f t="shared" si="20"/>
        <v>-186.68488309884813</v>
      </c>
      <c r="K112">
        <f t="shared" si="21"/>
        <v>39.068147481223512</v>
      </c>
      <c r="L112">
        <f t="shared" si="22"/>
        <v>186.98470163954124</v>
      </c>
      <c r="M112">
        <f t="shared" si="25"/>
        <v>266.75494633868482</v>
      </c>
      <c r="N112">
        <f t="shared" si="23"/>
        <v>0.17698900649512911</v>
      </c>
      <c r="O112">
        <f t="shared" si="24"/>
        <v>0.10075969427419722</v>
      </c>
      <c r="P112">
        <f>VLOOKUP($A112,ciexyz31_1[],2,FALSE)</f>
        <v>0.26891779999999998</v>
      </c>
      <c r="Q112">
        <f>VLOOKUP($A112,ciexyz31_1[],3,FALSE)</f>
        <v>6.8042080000000005E-2</v>
      </c>
      <c r="R112">
        <f>VLOOKUP($A112,ciexyz31_1[],4,FALSE)</f>
        <v>1.5960223</v>
      </c>
    </row>
    <row r="113" spans="1:18" x14ac:dyDescent="0.45">
      <c r="A113" s="6">
        <v>464</v>
      </c>
      <c r="B113" s="7">
        <f t="shared" si="13"/>
        <v>0.13736375793511826</v>
      </c>
      <c r="C113" s="7">
        <f t="shared" si="14"/>
        <v>3.7403090443634081E-2</v>
      </c>
      <c r="D113">
        <f t="shared" si="15"/>
        <v>3.6725242835782104</v>
      </c>
      <c r="E113" s="10">
        <v>1</v>
      </c>
      <c r="F113">
        <f t="shared" si="16"/>
        <v>22.063234396763608</v>
      </c>
      <c r="G113">
        <f t="shared" si="17"/>
        <v>0.11368029433965741</v>
      </c>
      <c r="H113">
        <f t="shared" si="18"/>
        <v>40.193539181382008</v>
      </c>
      <c r="I113">
        <f t="shared" si="19"/>
        <v>-12.918789870234232</v>
      </c>
      <c r="J113">
        <f t="shared" si="20"/>
        <v>-189.29601142882558</v>
      </c>
      <c r="K113">
        <f t="shared" si="21"/>
        <v>40.193539181382008</v>
      </c>
      <c r="L113">
        <f t="shared" si="22"/>
        <v>189.73633040241219</v>
      </c>
      <c r="M113">
        <f t="shared" si="25"/>
        <v>266.09581753978642</v>
      </c>
      <c r="N113">
        <f t="shared" si="23"/>
        <v>0.17310525037580765</v>
      </c>
      <c r="O113">
        <f t="shared" si="24"/>
        <v>0.1060542513189546</v>
      </c>
      <c r="P113">
        <f>VLOOKUP($A113,ciexyz31_1[],2,FALSE)</f>
        <v>0.26042270000000001</v>
      </c>
      <c r="Q113">
        <f>VLOOKUP($A113,ciexyz31_1[],3,FALSE)</f>
        <v>7.0911089999999996E-2</v>
      </c>
      <c r="R113">
        <f>VLOOKUP($A113,ciexyz31_1[],4,FALSE)</f>
        <v>1.5645279999999999</v>
      </c>
    </row>
    <row r="114" spans="1:18" x14ac:dyDescent="0.45">
      <c r="A114" s="6">
        <v>465</v>
      </c>
      <c r="B114" s="7">
        <f t="shared" si="13"/>
        <v>0.13550267119961146</v>
      </c>
      <c r="C114" s="7">
        <f t="shared" si="14"/>
        <v>3.9879121472127785E-2</v>
      </c>
      <c r="D114">
        <f t="shared" si="15"/>
        <v>3.3978349120433018</v>
      </c>
      <c r="E114" s="10">
        <v>1</v>
      </c>
      <c r="F114">
        <f t="shared" si="16"/>
        <v>20.677943166441136</v>
      </c>
      <c r="G114">
        <f t="shared" si="17"/>
        <v>0.12120576704190562</v>
      </c>
      <c r="H114">
        <f t="shared" si="18"/>
        <v>41.407118801333525</v>
      </c>
      <c r="I114">
        <f t="shared" si="19"/>
        <v>-15.529463690768512</v>
      </c>
      <c r="J114">
        <f t="shared" si="20"/>
        <v>-191.8668082533076</v>
      </c>
      <c r="K114">
        <f t="shared" si="21"/>
        <v>41.407118801333525</v>
      </c>
      <c r="L114">
        <f t="shared" si="22"/>
        <v>192.49425017863365</v>
      </c>
      <c r="M114">
        <f t="shared" si="25"/>
        <v>265.37263716861048</v>
      </c>
      <c r="N114">
        <f t="shared" si="23"/>
        <v>0.16897996265078483</v>
      </c>
      <c r="O114">
        <f t="shared" si="24"/>
        <v>0.11189622974814516</v>
      </c>
      <c r="P114">
        <f>VLOOKUP($A114,ciexyz31_1[],2,FALSE)</f>
        <v>0.25109999999999999</v>
      </c>
      <c r="Q114">
        <f>VLOOKUP($A114,ciexyz31_1[],3,FALSE)</f>
        <v>7.3899999999999993E-2</v>
      </c>
      <c r="R114">
        <f>VLOOKUP($A114,ciexyz31_1[],4,FALSE)</f>
        <v>1.5281</v>
      </c>
    </row>
    <row r="115" spans="1:18" x14ac:dyDescent="0.45">
      <c r="A115" s="6">
        <v>466</v>
      </c>
      <c r="B115" s="7">
        <f t="shared" si="13"/>
        <v>0.13350934095590797</v>
      </c>
      <c r="C115" s="7">
        <f t="shared" si="14"/>
        <v>4.2692390010526202E-2</v>
      </c>
      <c r="D115">
        <f t="shared" si="15"/>
        <v>3.1272397943284509</v>
      </c>
      <c r="E115" s="10">
        <v>1</v>
      </c>
      <c r="F115">
        <f t="shared" si="16"/>
        <v>19.2961384647346</v>
      </c>
      <c r="G115">
        <f t="shared" si="17"/>
        <v>0.12975621545962618</v>
      </c>
      <c r="H115">
        <f t="shared" si="18"/>
        <v>42.726490203961774</v>
      </c>
      <c r="I115">
        <f t="shared" si="19"/>
        <v>-18.480622146173499</v>
      </c>
      <c r="J115">
        <f t="shared" si="20"/>
        <v>-194.36970652025153</v>
      </c>
      <c r="K115">
        <f t="shared" si="21"/>
        <v>42.726490203961774</v>
      </c>
      <c r="L115">
        <f t="shared" si="22"/>
        <v>195.24629627134632</v>
      </c>
      <c r="M115">
        <f t="shared" si="25"/>
        <v>264.56865934613012</v>
      </c>
      <c r="N115">
        <f t="shared" si="23"/>
        <v>0.16455767099934054</v>
      </c>
      <c r="O115">
        <f t="shared" si="24"/>
        <v>0.118396664182903</v>
      </c>
      <c r="P115">
        <f>VLOOKUP($A115,ciexyz31_1[],2,FALSE)</f>
        <v>0.24084749999999999</v>
      </c>
      <c r="Q115">
        <f>VLOOKUP($A115,ciexyz31_1[],3,FALSE)</f>
        <v>7.7016000000000001E-2</v>
      </c>
      <c r="R115">
        <f>VLOOKUP($A115,ciexyz31_1[],4,FALSE)</f>
        <v>1.4861114</v>
      </c>
    </row>
    <row r="116" spans="1:18" x14ac:dyDescent="0.45">
      <c r="A116" s="6">
        <v>467</v>
      </c>
      <c r="B116" s="7">
        <f t="shared" si="13"/>
        <v>0.13137063523557516</v>
      </c>
      <c r="C116" s="7">
        <f t="shared" si="14"/>
        <v>4.5875975222547327E-2</v>
      </c>
      <c r="D116">
        <f t="shared" si="15"/>
        <v>2.8636041980205911</v>
      </c>
      <c r="E116" s="10">
        <v>1</v>
      </c>
      <c r="F116">
        <f t="shared" si="16"/>
        <v>17.934297539194482</v>
      </c>
      <c r="G116">
        <f t="shared" si="17"/>
        <v>0.13943217805163008</v>
      </c>
      <c r="H116">
        <f t="shared" si="18"/>
        <v>44.151388905032711</v>
      </c>
      <c r="I116">
        <f t="shared" si="19"/>
        <v>-21.810785661164687</v>
      </c>
      <c r="J116">
        <f t="shared" si="20"/>
        <v>-196.72782389884824</v>
      </c>
      <c r="K116">
        <f t="shared" si="21"/>
        <v>44.151388905032711</v>
      </c>
      <c r="L116">
        <f t="shared" si="22"/>
        <v>197.93318839227925</v>
      </c>
      <c r="M116">
        <f t="shared" si="25"/>
        <v>263.67357798168109</v>
      </c>
      <c r="N116">
        <f t="shared" si="23"/>
        <v>0.15982945031559545</v>
      </c>
      <c r="O116">
        <f t="shared" si="24"/>
        <v>0.12558169297931163</v>
      </c>
      <c r="P116">
        <f>VLOOKUP($A116,ciexyz31_1[],2,FALSE)</f>
        <v>0.22985120000000001</v>
      </c>
      <c r="Q116">
        <f>VLOOKUP($A116,ciexyz31_1[],3,FALSE)</f>
        <v>8.0266400000000002E-2</v>
      </c>
      <c r="R116">
        <f>VLOOKUP($A116,ciexyz31_1[],4,FALSE)</f>
        <v>1.4395214999999999</v>
      </c>
    </row>
    <row r="117" spans="1:18" x14ac:dyDescent="0.45">
      <c r="A117" s="6">
        <v>468</v>
      </c>
      <c r="B117" s="7">
        <f t="shared" si="13"/>
        <v>0.12908578655718694</v>
      </c>
      <c r="C117" s="7">
        <f t="shared" si="14"/>
        <v>4.9449810659734882E-2</v>
      </c>
      <c r="D117">
        <f t="shared" si="15"/>
        <v>2.6104404614494641</v>
      </c>
      <c r="E117" s="10">
        <v>1</v>
      </c>
      <c r="F117">
        <f t="shared" si="16"/>
        <v>16.61208388512528</v>
      </c>
      <c r="G117">
        <f t="shared" si="17"/>
        <v>0.15029423943752623</v>
      </c>
      <c r="H117">
        <f t="shared" si="18"/>
        <v>45.674471160101305</v>
      </c>
      <c r="I117">
        <f t="shared" si="19"/>
        <v>-25.54058962338031</v>
      </c>
      <c r="J117">
        <f t="shared" si="20"/>
        <v>-198.8490571911031</v>
      </c>
      <c r="K117">
        <f t="shared" si="21"/>
        <v>45.674471160101305</v>
      </c>
      <c r="L117">
        <f t="shared" si="22"/>
        <v>200.48259092524845</v>
      </c>
      <c r="M117">
        <f t="shared" si="25"/>
        <v>262.68088318601741</v>
      </c>
      <c r="N117">
        <f t="shared" si="23"/>
        <v>0.15481503270333172</v>
      </c>
      <c r="O117">
        <f t="shared" si="24"/>
        <v>0.13343871608130137</v>
      </c>
      <c r="P117">
        <f>VLOOKUP($A117,ciexyz31_1[],2,FALSE)</f>
        <v>0.2184072</v>
      </c>
      <c r="Q117">
        <f>VLOOKUP($A117,ciexyz31_1[],3,FALSE)</f>
        <v>8.36668E-2</v>
      </c>
      <c r="R117">
        <f>VLOOKUP($A117,ciexyz31_1[],4,FALSE)</f>
        <v>1.3898798999999999</v>
      </c>
    </row>
    <row r="118" spans="1:18" x14ac:dyDescent="0.45">
      <c r="A118" s="6">
        <v>469</v>
      </c>
      <c r="B118" s="7">
        <f t="shared" si="13"/>
        <v>0.12666215697700947</v>
      </c>
      <c r="C118" s="7">
        <f t="shared" si="14"/>
        <v>5.3425919773049717E-2</v>
      </c>
      <c r="D118">
        <f t="shared" si="15"/>
        <v>2.3707997450500273</v>
      </c>
      <c r="E118" s="10">
        <v>1</v>
      </c>
      <c r="F118">
        <f t="shared" si="16"/>
        <v>15.346706743335076</v>
      </c>
      <c r="G118">
        <f t="shared" si="17"/>
        <v>0.1623789428394922</v>
      </c>
      <c r="H118">
        <f t="shared" si="18"/>
        <v>47.28506431037659</v>
      </c>
      <c r="I118">
        <f t="shared" si="19"/>
        <v>-29.676729744020005</v>
      </c>
      <c r="J118">
        <f t="shared" si="20"/>
        <v>-200.6404633996444</v>
      </c>
      <c r="K118">
        <f t="shared" si="21"/>
        <v>47.28506431037659</v>
      </c>
      <c r="L118">
        <f t="shared" si="22"/>
        <v>202.82333160049328</v>
      </c>
      <c r="M118">
        <f t="shared" si="25"/>
        <v>261.58638361316969</v>
      </c>
      <c r="N118">
        <f t="shared" si="23"/>
        <v>0.14955151232517416</v>
      </c>
      <c r="O118">
        <f t="shared" si="24"/>
        <v>0.14193138979122907</v>
      </c>
      <c r="P118">
        <f>VLOOKUP($A118,ciexyz31_1[],2,FALSE)</f>
        <v>0.20681150000000001</v>
      </c>
      <c r="Q118">
        <f>VLOOKUP($A118,ciexyz31_1[],3,FALSE)</f>
        <v>8.7232799999999999E-2</v>
      </c>
      <c r="R118">
        <f>VLOOKUP($A118,ciexyz31_1[],4,FALSE)</f>
        <v>1.3387362</v>
      </c>
    </row>
    <row r="119" spans="1:18" x14ac:dyDescent="0.45">
      <c r="A119" s="6">
        <v>470</v>
      </c>
      <c r="B119" s="7">
        <f t="shared" si="13"/>
        <v>0.12411847672778563</v>
      </c>
      <c r="C119" s="7">
        <f t="shared" si="14"/>
        <v>5.7802513373740462E-2</v>
      </c>
      <c r="D119">
        <f t="shared" si="15"/>
        <v>2.1472851176082655</v>
      </c>
      <c r="E119" s="10">
        <v>1</v>
      </c>
      <c r="F119">
        <f t="shared" si="16"/>
        <v>14.153000659485599</v>
      </c>
      <c r="G119">
        <f t="shared" si="17"/>
        <v>0.17568085032441938</v>
      </c>
      <c r="H119">
        <f t="shared" si="18"/>
        <v>48.967995016849983</v>
      </c>
      <c r="I119">
        <f t="shared" si="19"/>
        <v>-34.20464472875004</v>
      </c>
      <c r="J119">
        <f t="shared" si="20"/>
        <v>-202.01442740145316</v>
      </c>
      <c r="K119">
        <f t="shared" si="21"/>
        <v>48.967995016849983</v>
      </c>
      <c r="L119">
        <f t="shared" si="22"/>
        <v>204.88969373630533</v>
      </c>
      <c r="M119">
        <f t="shared" si="25"/>
        <v>260.38994651055731</v>
      </c>
      <c r="N119">
        <f t="shared" si="23"/>
        <v>0.14409789451556157</v>
      </c>
      <c r="O119">
        <f t="shared" si="24"/>
        <v>0.15099078366506979</v>
      </c>
      <c r="P119">
        <f>VLOOKUP($A119,ciexyz31_1[],2,FALSE)</f>
        <v>0.19536000000000001</v>
      </c>
      <c r="Q119">
        <f>VLOOKUP($A119,ciexyz31_1[],3,FALSE)</f>
        <v>9.0980000000000005E-2</v>
      </c>
      <c r="R119">
        <f>VLOOKUP($A119,ciexyz31_1[],4,FALSE)</f>
        <v>1.2876399999999999</v>
      </c>
    </row>
    <row r="120" spans="1:18" x14ac:dyDescent="0.45">
      <c r="A120" s="6">
        <v>471</v>
      </c>
      <c r="B120" s="7">
        <f t="shared" si="13"/>
        <v>0.12146858391308266</v>
      </c>
      <c r="C120" s="7">
        <f t="shared" si="14"/>
        <v>6.2587672066553274E-2</v>
      </c>
      <c r="D120">
        <f t="shared" si="15"/>
        <v>1.9407749146496092</v>
      </c>
      <c r="E120" s="10">
        <v>1</v>
      </c>
      <c r="F120">
        <f t="shared" si="16"/>
        <v>13.036812475669674</v>
      </c>
      <c r="G120">
        <f t="shared" si="17"/>
        <v>0.190224521507973</v>
      </c>
      <c r="H120">
        <f t="shared" si="18"/>
        <v>50.7134636916132</v>
      </c>
      <c r="I120">
        <f t="shared" si="19"/>
        <v>-39.114345106425574</v>
      </c>
      <c r="J120">
        <f t="shared" si="20"/>
        <v>-202.90159599857395</v>
      </c>
      <c r="K120">
        <f t="shared" si="21"/>
        <v>50.7134636916132</v>
      </c>
      <c r="L120">
        <f t="shared" si="22"/>
        <v>206.63733847461614</v>
      </c>
      <c r="M120">
        <f t="shared" si="25"/>
        <v>259.08865804283289</v>
      </c>
      <c r="N120">
        <f t="shared" si="23"/>
        <v>0.13850012041271606</v>
      </c>
      <c r="O120">
        <f t="shared" si="24"/>
        <v>0.16056744580546709</v>
      </c>
      <c r="P120">
        <f>VLOOKUP($A120,ciexyz31_1[],2,FALSE)</f>
        <v>0.18421360000000001</v>
      </c>
      <c r="Q120">
        <f>VLOOKUP($A120,ciexyz31_1[],3,FALSE)</f>
        <v>9.4917550000000003E-2</v>
      </c>
      <c r="R120">
        <f>VLOOKUP($A120,ciexyz31_1[],4,FALSE)</f>
        <v>1.2374223</v>
      </c>
    </row>
    <row r="121" spans="1:18" x14ac:dyDescent="0.45">
      <c r="A121" s="6">
        <v>472</v>
      </c>
      <c r="B121" s="7">
        <f t="shared" si="13"/>
        <v>0.11870127645203925</v>
      </c>
      <c r="C121" s="7">
        <f t="shared" si="14"/>
        <v>6.7830443532348614E-2</v>
      </c>
      <c r="D121">
        <f t="shared" si="15"/>
        <v>1.7499705187012395</v>
      </c>
      <c r="E121" s="10">
        <v>1</v>
      </c>
      <c r="F121">
        <f t="shared" si="16"/>
        <v>11.992672281844447</v>
      </c>
      <c r="G121">
        <f t="shared" si="17"/>
        <v>0.20615902842486358</v>
      </c>
      <c r="H121">
        <f t="shared" si="18"/>
        <v>52.526535465548861</v>
      </c>
      <c r="I121">
        <f t="shared" si="19"/>
        <v>-44.436043399886529</v>
      </c>
      <c r="J121">
        <f t="shared" si="20"/>
        <v>-203.24526994030245</v>
      </c>
      <c r="K121">
        <f t="shared" si="21"/>
        <v>52.526535465548861</v>
      </c>
      <c r="L121">
        <f t="shared" si="22"/>
        <v>208.04615282706627</v>
      </c>
      <c r="M121">
        <f t="shared" si="25"/>
        <v>257.66733179846864</v>
      </c>
      <c r="N121">
        <f t="shared" si="23"/>
        <v>0.13275458489342951</v>
      </c>
      <c r="O121">
        <f t="shared" si="24"/>
        <v>0.17068734176841924</v>
      </c>
      <c r="P121">
        <f>VLOOKUP($A121,ciexyz31_1[],2,FALSE)</f>
        <v>0.17332729999999999</v>
      </c>
      <c r="Q121">
        <f>VLOOKUP($A121,ciexyz31_1[],3,FALSE)</f>
        <v>9.9045839999999996E-2</v>
      </c>
      <c r="R121">
        <f>VLOOKUP($A121,ciexyz31_1[],4,FALSE)</f>
        <v>1.1878242999999999</v>
      </c>
    </row>
    <row r="122" spans="1:18" x14ac:dyDescent="0.45">
      <c r="A122" s="6">
        <v>473</v>
      </c>
      <c r="B122" s="7">
        <f t="shared" si="13"/>
        <v>0.11580735876839725</v>
      </c>
      <c r="C122" s="7">
        <f t="shared" si="14"/>
        <v>7.3580707972841441E-2</v>
      </c>
      <c r="D122">
        <f t="shared" si="15"/>
        <v>1.5738820943546998</v>
      </c>
      <c r="E122" s="10">
        <v>1</v>
      </c>
      <c r="F122">
        <f t="shared" si="16"/>
        <v>11.01663677329603</v>
      </c>
      <c r="G122">
        <f t="shared" si="17"/>
        <v>0.22363597341450808</v>
      </c>
      <c r="H122">
        <f t="shared" si="18"/>
        <v>54.410680867425683</v>
      </c>
      <c r="I122">
        <f t="shared" si="19"/>
        <v>-50.195827352209278</v>
      </c>
      <c r="J122">
        <f t="shared" si="20"/>
        <v>-202.98329954962301</v>
      </c>
      <c r="K122">
        <f t="shared" si="21"/>
        <v>54.410680867425683</v>
      </c>
      <c r="L122">
        <f t="shared" si="22"/>
        <v>209.09768286526943</v>
      </c>
      <c r="M122">
        <f t="shared" si="25"/>
        <v>256.10996420250444</v>
      </c>
      <c r="N122">
        <f t="shared" si="23"/>
        <v>0.12686511995830224</v>
      </c>
      <c r="O122">
        <f t="shared" si="24"/>
        <v>0.18136461487810154</v>
      </c>
      <c r="P122">
        <f>VLOOKUP($A122,ciexyz31_1[],2,FALSE)</f>
        <v>0.1626881</v>
      </c>
      <c r="Q122">
        <f>VLOOKUP($A122,ciexyz31_1[],3,FALSE)</f>
        <v>0.1033674</v>
      </c>
      <c r="R122">
        <f>VLOOKUP($A122,ciexyz31_1[],4,FALSE)</f>
        <v>1.1387611</v>
      </c>
    </row>
    <row r="123" spans="1:18" x14ac:dyDescent="0.45">
      <c r="A123" s="6">
        <v>474</v>
      </c>
      <c r="B123" s="7">
        <f t="shared" si="13"/>
        <v>0.11277605484761011</v>
      </c>
      <c r="C123" s="7">
        <f t="shared" si="14"/>
        <v>7.9895822895960866E-2</v>
      </c>
      <c r="D123">
        <f t="shared" si="15"/>
        <v>1.4115388109146254</v>
      </c>
      <c r="E123" s="10">
        <v>1</v>
      </c>
      <c r="F123">
        <f t="shared" si="16"/>
        <v>10.104760086240297</v>
      </c>
      <c r="G123">
        <f t="shared" si="17"/>
        <v>0.24282968480931516</v>
      </c>
      <c r="H123">
        <f t="shared" si="18"/>
        <v>56.370001441367052</v>
      </c>
      <c r="I123">
        <f t="shared" si="19"/>
        <v>-56.421662608038652</v>
      </c>
      <c r="J123">
        <f t="shared" si="20"/>
        <v>-202.04977180098271</v>
      </c>
      <c r="K123">
        <f t="shared" si="21"/>
        <v>56.370001441367052</v>
      </c>
      <c r="L123">
        <f t="shared" si="22"/>
        <v>209.779680370346</v>
      </c>
      <c r="M123">
        <f t="shared" si="25"/>
        <v>254.39780272276948</v>
      </c>
      <c r="N123">
        <f t="shared" si="23"/>
        <v>0.12083587524156683</v>
      </c>
      <c r="O123">
        <f t="shared" si="24"/>
        <v>0.19261299596669015</v>
      </c>
      <c r="P123">
        <f>VLOOKUP($A123,ciexyz31_1[],2,FALSE)</f>
        <v>0.15228330000000001</v>
      </c>
      <c r="Q123">
        <f>VLOOKUP($A123,ciexyz31_1[],3,FALSE)</f>
        <v>0.1078846</v>
      </c>
      <c r="R123">
        <f>VLOOKUP($A123,ciexyz31_1[],4,FALSE)</f>
        <v>1.0901479999999999</v>
      </c>
    </row>
    <row r="124" spans="1:18" x14ac:dyDescent="0.45">
      <c r="A124" s="6">
        <v>475</v>
      </c>
      <c r="B124" s="7">
        <f t="shared" si="13"/>
        <v>0.10959432361561004</v>
      </c>
      <c r="C124" s="7">
        <f t="shared" si="14"/>
        <v>8.6842511183094231E-2</v>
      </c>
      <c r="D124">
        <f t="shared" si="15"/>
        <v>1.2619893428063944</v>
      </c>
      <c r="E124" s="10">
        <v>1</v>
      </c>
      <c r="F124">
        <f t="shared" si="16"/>
        <v>9.2531083481349921</v>
      </c>
      <c r="G124">
        <f t="shared" si="17"/>
        <v>0.26394295539205592</v>
      </c>
      <c r="H124">
        <f t="shared" si="18"/>
        <v>58.409436268184052</v>
      </c>
      <c r="I124">
        <f t="shared" si="19"/>
        <v>-63.144281831008442</v>
      </c>
      <c r="J124">
        <f t="shared" si="20"/>
        <v>-200.37443356695928</v>
      </c>
      <c r="K124">
        <f t="shared" si="21"/>
        <v>58.409436268184052</v>
      </c>
      <c r="L124">
        <f t="shared" si="22"/>
        <v>210.08834797587801</v>
      </c>
      <c r="M124">
        <f t="shared" si="25"/>
        <v>252.50872229246431</v>
      </c>
      <c r="N124">
        <f t="shared" si="23"/>
        <v>0.11467075532601677</v>
      </c>
      <c r="O124">
        <f t="shared" si="24"/>
        <v>0.2044464170432537</v>
      </c>
      <c r="P124">
        <f>VLOOKUP($A124,ciexyz31_1[],2,FALSE)</f>
        <v>0.1421</v>
      </c>
      <c r="Q124">
        <f>VLOOKUP($A124,ciexyz31_1[],3,FALSE)</f>
        <v>0.11260000000000001</v>
      </c>
      <c r="R124">
        <f>VLOOKUP($A124,ciexyz31_1[],4,FALSE)</f>
        <v>1.0419</v>
      </c>
    </row>
    <row r="125" spans="1:18" x14ac:dyDescent="0.45">
      <c r="A125" s="6">
        <v>476</v>
      </c>
      <c r="B125" s="7">
        <f t="shared" si="13"/>
        <v>0.10626073531792782</v>
      </c>
      <c r="C125" s="7">
        <f t="shared" si="14"/>
        <v>9.4486072203720503E-2</v>
      </c>
      <c r="D125">
        <f t="shared" si="15"/>
        <v>1.1246179763809006</v>
      </c>
      <c r="E125" s="10">
        <v>1</v>
      </c>
      <c r="F125">
        <f t="shared" si="16"/>
        <v>8.4589524555014801</v>
      </c>
      <c r="G125">
        <f t="shared" si="17"/>
        <v>0.28717425142459579</v>
      </c>
      <c r="H125">
        <f t="shared" si="18"/>
        <v>60.531428859364723</v>
      </c>
      <c r="I125">
        <f t="shared" si="19"/>
        <v>-70.378261870604518</v>
      </c>
      <c r="J125">
        <f t="shared" si="20"/>
        <v>-197.88579413249477</v>
      </c>
      <c r="K125">
        <f t="shared" si="21"/>
        <v>60.531428859364723</v>
      </c>
      <c r="L125">
        <f t="shared" si="22"/>
        <v>210.02830110100754</v>
      </c>
      <c r="M125">
        <f t="shared" si="25"/>
        <v>250.42202430304198</v>
      </c>
      <c r="N125">
        <f t="shared" si="23"/>
        <v>0.10839305996611473</v>
      </c>
      <c r="O125">
        <f t="shared" si="24"/>
        <v>0.21685976042157459</v>
      </c>
      <c r="P125">
        <f>VLOOKUP($A125,ciexyz31_1[],2,FALSE)</f>
        <v>0.13217860000000001</v>
      </c>
      <c r="Q125">
        <f>VLOOKUP($A125,ciexyz31_1[],3,FALSE)</f>
        <v>0.117532</v>
      </c>
      <c r="R125">
        <f>VLOOKUP($A125,ciexyz31_1[],4,FALSE)</f>
        <v>0.99419760000000001</v>
      </c>
    </row>
    <row r="126" spans="1:18" x14ac:dyDescent="0.45">
      <c r="A126" s="6">
        <v>477</v>
      </c>
      <c r="B126" s="7">
        <f t="shared" si="13"/>
        <v>0.10277586294650982</v>
      </c>
      <c r="C126" s="7">
        <f t="shared" si="14"/>
        <v>0.1028637388181517</v>
      </c>
      <c r="D126">
        <f t="shared" si="15"/>
        <v>0.99914570603157615</v>
      </c>
      <c r="E126" s="10">
        <v>1</v>
      </c>
      <c r="F126">
        <f t="shared" si="16"/>
        <v>7.722453095348337</v>
      </c>
      <c r="G126">
        <f t="shared" si="17"/>
        <v>0.312636735815913</v>
      </c>
      <c r="H126">
        <f t="shared" si="18"/>
        <v>62.729590364574477</v>
      </c>
      <c r="I126">
        <f t="shared" si="19"/>
        <v>-78.114148180183335</v>
      </c>
      <c r="J126">
        <f t="shared" si="20"/>
        <v>-194.52896456104193</v>
      </c>
      <c r="K126">
        <f t="shared" si="21"/>
        <v>62.729590364574477</v>
      </c>
      <c r="L126">
        <f t="shared" si="22"/>
        <v>209.62666385530909</v>
      </c>
      <c r="M126">
        <f t="shared" si="25"/>
        <v>248.12180803316795</v>
      </c>
      <c r="N126">
        <f t="shared" si="23"/>
        <v>0.10204083374135162</v>
      </c>
      <c r="O126">
        <f t="shared" si="24"/>
        <v>0.22978818257643124</v>
      </c>
      <c r="P126">
        <f>VLOOKUP($A126,ciexyz31_1[],2,FALSE)</f>
        <v>0.1225696</v>
      </c>
      <c r="Q126">
        <f>VLOOKUP($A126,ciexyz31_1[],3,FALSE)</f>
        <v>0.1226744</v>
      </c>
      <c r="R126">
        <f>VLOOKUP($A126,ciexyz31_1[],4,FALSE)</f>
        <v>0.9473473</v>
      </c>
    </row>
    <row r="127" spans="1:18" x14ac:dyDescent="0.45">
      <c r="A127" s="6">
        <v>478</v>
      </c>
      <c r="B127" s="7">
        <f t="shared" si="13"/>
        <v>9.9127599901673302E-2</v>
      </c>
      <c r="C127" s="7">
        <f t="shared" si="14"/>
        <v>0.11200703303719517</v>
      </c>
      <c r="D127">
        <f t="shared" si="15"/>
        <v>0.88501228194085924</v>
      </c>
      <c r="E127" s="10">
        <v>1</v>
      </c>
      <c r="F127">
        <f t="shared" si="16"/>
        <v>7.0429985124163235</v>
      </c>
      <c r="G127">
        <f t="shared" si="17"/>
        <v>0.3404262143249504</v>
      </c>
      <c r="H127">
        <f t="shared" si="18"/>
        <v>64.996388409562243</v>
      </c>
      <c r="I127">
        <f t="shared" si="19"/>
        <v>-86.344615382680544</v>
      </c>
      <c r="J127">
        <f t="shared" si="20"/>
        <v>-190.26735530846884</v>
      </c>
      <c r="K127">
        <f t="shared" si="21"/>
        <v>64.996388409562243</v>
      </c>
      <c r="L127">
        <f t="shared" si="22"/>
        <v>208.94271727356795</v>
      </c>
      <c r="M127">
        <f t="shared" si="25"/>
        <v>245.59113095166998</v>
      </c>
      <c r="N127">
        <f t="shared" si="23"/>
        <v>9.5640794832493298E-2</v>
      </c>
      <c r="O127">
        <f t="shared" si="24"/>
        <v>0.24315118870575186</v>
      </c>
      <c r="P127">
        <f>VLOOKUP($A127,ciexyz31_1[],2,FALSE)</f>
        <v>0.11327520000000001</v>
      </c>
      <c r="Q127">
        <f>VLOOKUP($A127,ciexyz31_1[],3,FALSE)</f>
        <v>0.12799279999999999</v>
      </c>
      <c r="R127">
        <f>VLOOKUP($A127,ciexyz31_1[],4,FALSE)</f>
        <v>0.90145310000000001</v>
      </c>
    </row>
    <row r="128" spans="1:18" x14ac:dyDescent="0.45">
      <c r="A128" s="6">
        <v>479</v>
      </c>
      <c r="B128" s="7">
        <f t="shared" si="13"/>
        <v>9.5304056214991273E-2</v>
      </c>
      <c r="C128" s="7">
        <f t="shared" si="14"/>
        <v>0.12194486325465793</v>
      </c>
      <c r="D128">
        <f t="shared" si="15"/>
        <v>0.78153399553999614</v>
      </c>
      <c r="E128" s="10">
        <v>1</v>
      </c>
      <c r="F128">
        <f t="shared" si="16"/>
        <v>6.4188934214943414</v>
      </c>
      <c r="G128">
        <f t="shared" si="17"/>
        <v>0.37063054906892573</v>
      </c>
      <c r="H128">
        <f t="shared" si="18"/>
        <v>67.324310171516942</v>
      </c>
      <c r="I128">
        <f t="shared" si="19"/>
        <v>-95.056069381873556</v>
      </c>
      <c r="J128">
        <f t="shared" si="20"/>
        <v>-185.08172666443971</v>
      </c>
      <c r="K128">
        <f t="shared" si="21"/>
        <v>67.324310171516942</v>
      </c>
      <c r="L128">
        <f t="shared" si="22"/>
        <v>208.06465791052054</v>
      </c>
      <c r="M128">
        <f t="shared" si="25"/>
        <v>242.81543451578625</v>
      </c>
      <c r="N128">
        <f t="shared" si="23"/>
        <v>8.9220756484920546E-2</v>
      </c>
      <c r="O128">
        <f t="shared" si="24"/>
        <v>0.25686240552129347</v>
      </c>
      <c r="P128">
        <f>VLOOKUP($A128,ciexyz31_1[],2,FALSE)</f>
        <v>0.1042979</v>
      </c>
      <c r="Q128">
        <f>VLOOKUP($A128,ciexyz31_1[],3,FALSE)</f>
        <v>0.13345280000000001</v>
      </c>
      <c r="R128">
        <f>VLOOKUP($A128,ciexyz31_1[],4,FALSE)</f>
        <v>0.85661929999999997</v>
      </c>
    </row>
    <row r="129" spans="1:20" x14ac:dyDescent="0.45">
      <c r="A129" s="6">
        <v>480</v>
      </c>
      <c r="B129" s="7">
        <f t="shared" si="13"/>
        <v>9.1293507002271179E-2</v>
      </c>
      <c r="C129" s="7">
        <f t="shared" si="14"/>
        <v>0.13270204248699016</v>
      </c>
      <c r="D129">
        <f t="shared" si="15"/>
        <v>0.68795856711264569</v>
      </c>
      <c r="E129" s="10">
        <v>1</v>
      </c>
      <c r="F129">
        <f t="shared" si="16"/>
        <v>5.8477204718745499</v>
      </c>
      <c r="G129">
        <f t="shared" si="17"/>
        <v>0.40332515496623356</v>
      </c>
      <c r="H129">
        <f t="shared" si="18"/>
        <v>69.705710389799208</v>
      </c>
      <c r="I129">
        <f t="shared" si="19"/>
        <v>-104.22861002196245</v>
      </c>
      <c r="J129">
        <f t="shared" si="20"/>
        <v>-178.97094606221114</v>
      </c>
      <c r="K129">
        <f t="shared" si="21"/>
        <v>69.705710389799208</v>
      </c>
      <c r="L129">
        <f t="shared" si="22"/>
        <v>207.10915644054276</v>
      </c>
      <c r="M129">
        <f t="shared" si="25"/>
        <v>239.78445099780117</v>
      </c>
      <c r="N129">
        <f t="shared" si="23"/>
        <v>8.2808953471329647E-2</v>
      </c>
      <c r="O129">
        <f t="shared" si="24"/>
        <v>0.27083047470791044</v>
      </c>
      <c r="P129">
        <f>VLOOKUP($A129,ciexyz31_1[],2,FALSE)</f>
        <v>9.5640000000000003E-2</v>
      </c>
      <c r="Q129">
        <f>VLOOKUP($A129,ciexyz31_1[],3,FALSE)</f>
        <v>0.13902</v>
      </c>
      <c r="R129">
        <f>VLOOKUP($A129,ciexyz31_1[],4,FALSE)</f>
        <v>0.81295010000000001</v>
      </c>
    </row>
    <row r="130" spans="1:20" x14ac:dyDescent="0.45">
      <c r="A130" s="6">
        <v>481</v>
      </c>
      <c r="B130" s="7">
        <f t="shared" si="13"/>
        <v>8.7082431727096427E-2</v>
      </c>
      <c r="C130" s="7">
        <f t="shared" si="14"/>
        <v>0.14431658268023254</v>
      </c>
      <c r="D130">
        <f t="shared" si="15"/>
        <v>0.60341251233787951</v>
      </c>
      <c r="E130" s="10">
        <v>1</v>
      </c>
      <c r="F130">
        <f t="shared" si="16"/>
        <v>5.3257981260246998</v>
      </c>
      <c r="G130">
        <f t="shared" si="17"/>
        <v>0.43862556282363546</v>
      </c>
      <c r="H130">
        <f t="shared" si="18"/>
        <v>72.13653420216167</v>
      </c>
      <c r="I130">
        <f t="shared" si="19"/>
        <v>-113.84747098791388</v>
      </c>
      <c r="J130">
        <f t="shared" si="20"/>
        <v>-171.94005090796213</v>
      </c>
      <c r="K130">
        <f t="shared" si="21"/>
        <v>72.13653420216167</v>
      </c>
      <c r="L130">
        <f t="shared" si="22"/>
        <v>206.21500371354287</v>
      </c>
      <c r="M130">
        <f t="shared" si="25"/>
        <v>236.49007577528403</v>
      </c>
      <c r="N130">
        <f t="shared" si="23"/>
        <v>7.642775112514015E-2</v>
      </c>
      <c r="O130">
        <f t="shared" si="24"/>
        <v>0.28498321880219046</v>
      </c>
      <c r="P130">
        <f>VLOOKUP($A130,ciexyz31_1[],2,FALSE)</f>
        <v>8.7299550000000004E-2</v>
      </c>
      <c r="Q130">
        <f>VLOOKUP($A130,ciexyz31_1[],3,FALSE)</f>
        <v>0.14467640000000001</v>
      </c>
      <c r="R130">
        <f>VLOOKUP($A130,ciexyz31_1[],4,FALSE)</f>
        <v>0.77051729999999996</v>
      </c>
    </row>
    <row r="131" spans="1:20" x14ac:dyDescent="0.45">
      <c r="A131" s="6">
        <v>482</v>
      </c>
      <c r="B131" s="7">
        <f t="shared" si="13"/>
        <v>8.2679534481970976E-2</v>
      </c>
      <c r="C131" s="7">
        <f t="shared" si="14"/>
        <v>0.15686595807723955</v>
      </c>
      <c r="D131">
        <f t="shared" si="15"/>
        <v>0.52707123645820109</v>
      </c>
      <c r="E131" s="10">
        <v>1</v>
      </c>
      <c r="F131">
        <f t="shared" si="16"/>
        <v>4.847798188733516</v>
      </c>
      <c r="G131">
        <f t="shared" si="17"/>
        <v>0.47676724234769791</v>
      </c>
      <c r="H131">
        <f t="shared" si="18"/>
        <v>74.620570511518352</v>
      </c>
      <c r="I131">
        <f t="shared" si="19"/>
        <v>-123.89503803619834</v>
      </c>
      <c r="J131">
        <f t="shared" si="20"/>
        <v>-163.97551553853117</v>
      </c>
      <c r="K131">
        <f t="shared" si="21"/>
        <v>74.620570511518352</v>
      </c>
      <c r="L131">
        <f t="shared" si="22"/>
        <v>205.51873429475503</v>
      </c>
      <c r="M131">
        <f t="shared" si="25"/>
        <v>232.92638699107198</v>
      </c>
      <c r="N131">
        <f t="shared" si="23"/>
        <v>7.011148279739636E-2</v>
      </c>
      <c r="O131">
        <f t="shared" si="24"/>
        <v>0.29929699323793801</v>
      </c>
      <c r="P131">
        <f>VLOOKUP($A131,ciexyz31_1[],2,FALSE)</f>
        <v>7.9308039999999996E-2</v>
      </c>
      <c r="Q131">
        <f>VLOOKUP($A131,ciexyz31_1[],3,FALSE)</f>
        <v>0.1504693</v>
      </c>
      <c r="R131">
        <f>VLOOKUP($A131,ciexyz31_1[],4,FALSE)</f>
        <v>0.7294448</v>
      </c>
    </row>
    <row r="132" spans="1:20" x14ac:dyDescent="0.45">
      <c r="A132" s="6">
        <v>483</v>
      </c>
      <c r="B132" s="7">
        <f t="shared" si="13"/>
        <v>7.811598573330121E-2</v>
      </c>
      <c r="C132" s="7">
        <f t="shared" si="14"/>
        <v>0.17042048647650457</v>
      </c>
      <c r="D132">
        <f t="shared" si="15"/>
        <v>0.4583720381767063</v>
      </c>
      <c r="E132" s="10">
        <v>1</v>
      </c>
      <c r="F132">
        <f t="shared" si="16"/>
        <v>4.4094670971015946</v>
      </c>
      <c r="G132">
        <f t="shared" si="17"/>
        <v>0.51796391245670348</v>
      </c>
      <c r="H132">
        <f t="shared" si="18"/>
        <v>77.158929661381833</v>
      </c>
      <c r="I132">
        <f t="shared" si="19"/>
        <v>-134.32598553275767</v>
      </c>
      <c r="J132">
        <f t="shared" si="20"/>
        <v>-155.07274394337787</v>
      </c>
      <c r="K132">
        <f t="shared" si="21"/>
        <v>77.158929661381833</v>
      </c>
      <c r="L132">
        <f t="shared" si="22"/>
        <v>205.16097656102892</v>
      </c>
      <c r="M132">
        <f t="shared" si="25"/>
        <v>229.10047263782138</v>
      </c>
      <c r="N132">
        <f t="shared" si="23"/>
        <v>6.391406003206862E-2</v>
      </c>
      <c r="O132">
        <f t="shared" si="24"/>
        <v>0.31373343724059305</v>
      </c>
      <c r="P132">
        <f>VLOOKUP($A132,ciexyz31_1[],2,FALSE)</f>
        <v>7.1717760000000005E-2</v>
      </c>
      <c r="Q132">
        <f>VLOOKUP($A132,ciexyz31_1[],3,FALSE)</f>
        <v>0.15646189999999999</v>
      </c>
      <c r="R132">
        <f>VLOOKUP($A132,ciexyz31_1[],4,FALSE)</f>
        <v>0.68991360000000002</v>
      </c>
    </row>
    <row r="133" spans="1:20" x14ac:dyDescent="0.45">
      <c r="A133" s="6">
        <v>484</v>
      </c>
      <c r="B133" s="7">
        <f t="shared" si="13"/>
        <v>7.3437259904749766E-2</v>
      </c>
      <c r="C133" s="7">
        <f t="shared" si="14"/>
        <v>0.18503188052711952</v>
      </c>
      <c r="D133">
        <f t="shared" si="15"/>
        <v>0.39688976675555271</v>
      </c>
      <c r="E133" s="10">
        <v>1</v>
      </c>
      <c r="F133">
        <f t="shared" si="16"/>
        <v>4.0075843009088743</v>
      </c>
      <c r="G133">
        <f t="shared" si="17"/>
        <v>0.56237274490036937</v>
      </c>
      <c r="H133">
        <f t="shared" si="18"/>
        <v>79.748668680537619</v>
      </c>
      <c r="I133">
        <f t="shared" si="19"/>
        <v>-145.07088098986708</v>
      </c>
      <c r="J133">
        <f t="shared" si="20"/>
        <v>-145.24658170179194</v>
      </c>
      <c r="K133">
        <f t="shared" si="21"/>
        <v>79.748668680537619</v>
      </c>
      <c r="L133">
        <f t="shared" si="22"/>
        <v>205.28548416103729</v>
      </c>
      <c r="M133">
        <f t="shared" si="25"/>
        <v>225.03467551668555</v>
      </c>
      <c r="N133">
        <f t="shared" si="23"/>
        <v>5.7898605250211753E-2</v>
      </c>
      <c r="O133">
        <f t="shared" si="24"/>
        <v>0.32823184855056198</v>
      </c>
      <c r="P133">
        <f>VLOOKUP($A133,ciexyz31_1[],2,FALSE)</f>
        <v>6.4580990000000005E-2</v>
      </c>
      <c r="Q133">
        <f>VLOOKUP($A133,ciexyz31_1[],3,FALSE)</f>
        <v>0.16271769999999999</v>
      </c>
      <c r="R133">
        <f>VLOOKUP($A133,ciexyz31_1[],4,FALSE)</f>
        <v>0.65210489999999999</v>
      </c>
    </row>
    <row r="134" spans="1:20" x14ac:dyDescent="0.45">
      <c r="A134" s="6">
        <v>485</v>
      </c>
      <c r="B134" s="7">
        <f t="shared" si="13"/>
        <v>6.870592129105553E-2</v>
      </c>
      <c r="C134" s="7">
        <f t="shared" si="14"/>
        <v>0.20072321772810223</v>
      </c>
      <c r="D134">
        <f t="shared" si="15"/>
        <v>0.34229184878913171</v>
      </c>
      <c r="E134" s="10">
        <v>1</v>
      </c>
      <c r="F134">
        <f t="shared" si="16"/>
        <v>3.6396928529238037</v>
      </c>
      <c r="G134">
        <f t="shared" si="17"/>
        <v>0.61006387978877341</v>
      </c>
      <c r="H134">
        <f t="shared" si="18"/>
        <v>82.382176612222551</v>
      </c>
      <c r="I134">
        <f t="shared" si="19"/>
        <v>-156.03287827541888</v>
      </c>
      <c r="J134">
        <f t="shared" si="20"/>
        <v>-134.53875630661486</v>
      </c>
      <c r="K134">
        <f t="shared" si="21"/>
        <v>82.382176612222551</v>
      </c>
      <c r="L134">
        <f t="shared" si="22"/>
        <v>206.02654210426962</v>
      </c>
      <c r="M134">
        <f t="shared" si="25"/>
        <v>220.76943017304293</v>
      </c>
      <c r="N134">
        <f t="shared" si="23"/>
        <v>5.2136174689586992E-2</v>
      </c>
      <c r="O134">
        <f t="shared" si="24"/>
        <v>0.34270869571257928</v>
      </c>
      <c r="P134">
        <f>VLOOKUP($A134,ciexyz31_1[],2,FALSE)</f>
        <v>5.7950010000000003E-2</v>
      </c>
      <c r="Q134">
        <f>VLOOKUP($A134,ciexyz31_1[],3,FALSE)</f>
        <v>0.16930000000000001</v>
      </c>
      <c r="R134">
        <f>VLOOKUP($A134,ciexyz31_1[],4,FALSE)</f>
        <v>0.61619999999999997</v>
      </c>
    </row>
    <row r="135" spans="1:20" x14ac:dyDescent="0.45">
      <c r="A135" s="6">
        <v>486</v>
      </c>
      <c r="B135" s="7">
        <f t="shared" si="13"/>
        <v>6.3993023686906653E-2</v>
      </c>
      <c r="C135" s="7">
        <f t="shared" si="14"/>
        <v>0.21746760540506083</v>
      </c>
      <c r="D135">
        <f t="shared" si="15"/>
        <v>0.29426462653005986</v>
      </c>
      <c r="E135" s="10">
        <v>1</v>
      </c>
      <c r="F135">
        <f t="shared" si="16"/>
        <v>3.3041214095757501</v>
      </c>
      <c r="G135">
        <f t="shared" si="17"/>
        <v>0.66095558143900324</v>
      </c>
      <c r="H135">
        <f t="shared" si="18"/>
        <v>85.045136289142434</v>
      </c>
      <c r="I135">
        <f t="shared" si="19"/>
        <v>-167.09071425075771</v>
      </c>
      <c r="J135">
        <f t="shared" si="20"/>
        <v>-123.03327005117532</v>
      </c>
      <c r="K135">
        <f t="shared" si="21"/>
        <v>85.045136289142434</v>
      </c>
      <c r="L135">
        <f t="shared" si="22"/>
        <v>207.50058392282611</v>
      </c>
      <c r="M135">
        <f t="shared" si="25"/>
        <v>216.36518920144502</v>
      </c>
      <c r="N135">
        <f t="shared" si="23"/>
        <v>4.6696387401869571E-2</v>
      </c>
      <c r="O135">
        <f t="shared" si="24"/>
        <v>0.35704893548757444</v>
      </c>
      <c r="P135">
        <f>VLOOKUP($A135,ciexyz31_1[],2,FALSE)</f>
        <v>5.1862110000000003E-2</v>
      </c>
      <c r="Q135">
        <f>VLOOKUP($A135,ciexyz31_1[],3,FALSE)</f>
        <v>0.17624310000000001</v>
      </c>
      <c r="R135">
        <f>VLOOKUP($A135,ciexyz31_1[],4,FALSE)</f>
        <v>0.58232859999999997</v>
      </c>
    </row>
    <row r="136" spans="1:20" x14ac:dyDescent="0.45">
      <c r="A136" s="6">
        <v>487</v>
      </c>
      <c r="B136" s="7">
        <f t="shared" si="13"/>
        <v>5.931582798062307E-2</v>
      </c>
      <c r="C136" s="7">
        <f t="shared" si="14"/>
        <v>0.23525374024124548</v>
      </c>
      <c r="D136">
        <f t="shared" si="15"/>
        <v>0.2521355363778553</v>
      </c>
      <c r="E136" s="10">
        <v>1</v>
      </c>
      <c r="F136">
        <f t="shared" si="16"/>
        <v>2.9985939056898063</v>
      </c>
      <c r="G136">
        <f t="shared" si="17"/>
        <v>0.71501349535361225</v>
      </c>
      <c r="H136">
        <f t="shared" si="18"/>
        <v>87.72801542696034</v>
      </c>
      <c r="I136">
        <f t="shared" si="19"/>
        <v>-178.18214695572632</v>
      </c>
      <c r="J136">
        <f t="shared" si="20"/>
        <v>-110.81465186496807</v>
      </c>
      <c r="K136">
        <f t="shared" si="21"/>
        <v>87.72801542696034</v>
      </c>
      <c r="L136">
        <f t="shared" si="22"/>
        <v>209.83032326550452</v>
      </c>
      <c r="M136">
        <f t="shared" si="25"/>
        <v>211.87821682188996</v>
      </c>
      <c r="N136">
        <f t="shared" si="23"/>
        <v>4.1592939095337719E-2</v>
      </c>
      <c r="O136">
        <f t="shared" si="24"/>
        <v>0.37116589874210698</v>
      </c>
      <c r="P136">
        <f>VLOOKUP($A136,ciexyz31_1[],2,FALSE)</f>
        <v>4.628152E-2</v>
      </c>
      <c r="Q136">
        <f>VLOOKUP($A136,ciexyz31_1[],3,FALSE)</f>
        <v>0.1835581</v>
      </c>
      <c r="R136">
        <f>VLOOKUP($A136,ciexyz31_1[],4,FALSE)</f>
        <v>0.55041620000000002</v>
      </c>
    </row>
    <row r="137" spans="1:20" x14ac:dyDescent="0.45">
      <c r="A137" s="6">
        <v>488</v>
      </c>
      <c r="B137" s="7">
        <f t="shared" ref="B137:B200" si="26">P137/(P137+Q137+R137)</f>
        <v>5.4666522876195216E-2</v>
      </c>
      <c r="C137" s="7">
        <f t="shared" ref="C137:C200" si="27">Q137/(P137+Q137+R137)</f>
        <v>0.25409559074702476</v>
      </c>
      <c r="D137">
        <f t="shared" ref="D137:D200" si="28">IF(C137=0,0,B137/C137)</f>
        <v>0.21514156430451681</v>
      </c>
      <c r="E137" s="10">
        <v>1</v>
      </c>
      <c r="F137">
        <f t="shared" ref="F137:F200" si="29">IF(C137=0,0,(1-B137-C137)/C137)</f>
        <v>2.7203852075692656</v>
      </c>
      <c r="G137">
        <f t="shared" ref="G137:G200" si="30">C137/$C$5</f>
        <v>0.77228007643007957</v>
      </c>
      <c r="H137">
        <f t="shared" ref="H137:H200" si="31">IF($C$5&gt;$B$1,116*POWER(G137,1/3)-16,B$2*G137)</f>
        <v>90.426455787908068</v>
      </c>
      <c r="I137">
        <f t="shared" ref="I137:I200" si="32">13*H137*(N137-$N$5)</f>
        <v>-189.28117344011471</v>
      </c>
      <c r="J137">
        <f t="shared" ref="J137:J200" si="33">13*H137*(O137-$O$5)</f>
        <v>-97.95430885332533</v>
      </c>
      <c r="K137">
        <f t="shared" ref="K137:K200" si="34">H137</f>
        <v>90.426455787908068</v>
      </c>
      <c r="L137">
        <f t="shared" ref="L137:L200" si="35">SQRT(I137^2+J137^2)</f>
        <v>213.12533693064142</v>
      </c>
      <c r="M137">
        <f t="shared" si="25"/>
        <v>207.36187558949234</v>
      </c>
      <c r="N137">
        <f t="shared" ref="N137:N200" si="36">4*B137/(12*C137-2*B137+3)</f>
        <v>3.6813625799392687E-2</v>
      </c>
      <c r="O137">
        <f t="shared" ref="O137:O200" si="37">9*C137/(12*C137-2*B137+3)</f>
        <v>0.38500537223664011</v>
      </c>
      <c r="P137">
        <f>VLOOKUP($A137,ciexyz31_1[],2,FALSE)</f>
        <v>4.1150880000000001E-2</v>
      </c>
      <c r="Q137">
        <f>VLOOKUP($A137,ciexyz31_1[],3,FALSE)</f>
        <v>0.19127350000000001</v>
      </c>
      <c r="R137">
        <f>VLOOKUP($A137,ciexyz31_1[],4,FALSE)</f>
        <v>0.52033759999999996</v>
      </c>
    </row>
    <row r="138" spans="1:20" x14ac:dyDescent="0.45">
      <c r="A138" s="6">
        <v>489</v>
      </c>
      <c r="B138" s="7">
        <f t="shared" si="26"/>
        <v>5.003149705811967E-2</v>
      </c>
      <c r="C138" s="7">
        <f t="shared" si="27"/>
        <v>0.27400180321980216</v>
      </c>
      <c r="D138">
        <f t="shared" si="28"/>
        <v>0.1825955029134782</v>
      </c>
      <c r="E138" s="10">
        <v>1</v>
      </c>
      <c r="F138">
        <f t="shared" si="29"/>
        <v>2.4670155151490838</v>
      </c>
      <c r="G138">
        <f t="shared" si="30"/>
        <v>0.83278160361012155</v>
      </c>
      <c r="H138">
        <f t="shared" si="31"/>
        <v>93.13608326539071</v>
      </c>
      <c r="I138">
        <f t="shared" si="32"/>
        <v>-200.3680599150733</v>
      </c>
      <c r="J138">
        <f t="shared" si="33"/>
        <v>-84.528185664004766</v>
      </c>
      <c r="K138">
        <f t="shared" si="34"/>
        <v>93.13608326539071</v>
      </c>
      <c r="L138">
        <f t="shared" si="35"/>
        <v>217.46809790352899</v>
      </c>
      <c r="M138">
        <f t="shared" ref="M138:M201" si="38">IF(ATAN2(I138,J138)&gt;=0,DEGREES(ATAN2(I138,J138)),DEGREES(ATAN2(I138,J138))+360)</f>
        <v>202.87315793814105</v>
      </c>
      <c r="N138">
        <f t="shared" si="36"/>
        <v>3.234119678703147E-2</v>
      </c>
      <c r="O138">
        <f t="shared" si="37"/>
        <v>0.39851853747625615</v>
      </c>
      <c r="P138">
        <f>VLOOKUP($A138,ciexyz31_1[],2,FALSE)</f>
        <v>3.641283E-2</v>
      </c>
      <c r="Q138">
        <f>VLOOKUP($A138,ciexyz31_1[],3,FALSE)</f>
        <v>0.19941800000000001</v>
      </c>
      <c r="R138">
        <f>VLOOKUP($A138,ciexyz31_1[],4,FALSE)</f>
        <v>0.4919673</v>
      </c>
    </row>
    <row r="139" spans="1:20" x14ac:dyDescent="0.45">
      <c r="A139" s="6">
        <v>490</v>
      </c>
      <c r="B139" s="7">
        <f t="shared" si="26"/>
        <v>4.5390734674777722E-2</v>
      </c>
      <c r="C139" s="7">
        <f t="shared" si="27"/>
        <v>0.2949759646062875</v>
      </c>
      <c r="D139">
        <f t="shared" si="28"/>
        <v>0.15387943466974327</v>
      </c>
      <c r="E139" s="10">
        <v>1</v>
      </c>
      <c r="F139">
        <f t="shared" si="29"/>
        <v>2.2362272858379</v>
      </c>
      <c r="G139">
        <f t="shared" si="30"/>
        <v>0.89652897880459403</v>
      </c>
      <c r="H139">
        <f t="shared" si="31"/>
        <v>95.85260417529328</v>
      </c>
      <c r="I139">
        <f t="shared" si="32"/>
        <v>-211.42988438919903</v>
      </c>
      <c r="J139">
        <f t="shared" si="33"/>
        <v>-70.614966998336911</v>
      </c>
      <c r="K139">
        <f t="shared" si="34"/>
        <v>95.85260417529328</v>
      </c>
      <c r="L139">
        <f t="shared" si="35"/>
        <v>222.9104519240995</v>
      </c>
      <c r="M139">
        <f t="shared" si="38"/>
        <v>198.46868203520791</v>
      </c>
      <c r="N139">
        <f t="shared" si="36"/>
        <v>2.8153962861571947E-2</v>
      </c>
      <c r="O139">
        <f t="shared" si="37"/>
        <v>0.41166265378145717</v>
      </c>
      <c r="P139">
        <f>VLOOKUP($A139,ciexyz31_1[],2,FALSE)</f>
        <v>3.2009999999999997E-2</v>
      </c>
      <c r="Q139">
        <f>VLOOKUP($A139,ciexyz31_1[],3,FALSE)</f>
        <v>0.20802000000000001</v>
      </c>
      <c r="R139">
        <f>VLOOKUP($A139,ciexyz31_1[],4,FALSE)</f>
        <v>0.46517999999999998</v>
      </c>
    </row>
    <row r="140" spans="1:20" x14ac:dyDescent="0.45">
      <c r="A140" s="6">
        <v>491</v>
      </c>
      <c r="B140" s="7">
        <f t="shared" si="26"/>
        <v>4.0757315336025356E-2</v>
      </c>
      <c r="C140" s="7">
        <f t="shared" si="27"/>
        <v>0.31698108083999443</v>
      </c>
      <c r="D140">
        <f t="shared" si="28"/>
        <v>0.12857964654552623</v>
      </c>
      <c r="E140" s="10">
        <v>1</v>
      </c>
      <c r="F140">
        <f t="shared" si="29"/>
        <v>2.0261827681387103</v>
      </c>
      <c r="G140">
        <f t="shared" si="30"/>
        <v>0.96340976487749819</v>
      </c>
      <c r="H140">
        <f t="shared" si="31"/>
        <v>98.567561770680413</v>
      </c>
      <c r="I140">
        <f t="shared" si="32"/>
        <v>-222.41817715764998</v>
      </c>
      <c r="J140">
        <f t="shared" si="33"/>
        <v>-56.312162103103496</v>
      </c>
      <c r="K140">
        <f t="shared" si="34"/>
        <v>98.567561770680413</v>
      </c>
      <c r="L140">
        <f t="shared" si="35"/>
        <v>229.43605891589488</v>
      </c>
      <c r="M140">
        <f t="shared" si="38"/>
        <v>194.2076770478823</v>
      </c>
      <c r="N140">
        <f t="shared" si="36"/>
        <v>2.4252156509424118E-2</v>
      </c>
      <c r="O140">
        <f t="shared" si="37"/>
        <v>0.42438561321510238</v>
      </c>
      <c r="P140">
        <f>VLOOKUP($A140,ciexyz31_1[],2,FALSE)</f>
        <v>2.79172E-2</v>
      </c>
      <c r="Q140">
        <f>VLOOKUP($A140,ciexyz31_1[],3,FALSE)</f>
        <v>0.2171199</v>
      </c>
      <c r="R140">
        <f>VLOOKUP($A140,ciexyz31_1[],4,FALSE)</f>
        <v>0.4399246</v>
      </c>
    </row>
    <row r="141" spans="1:20" x14ac:dyDescent="0.45">
      <c r="A141" s="6">
        <v>492</v>
      </c>
      <c r="B141" s="7">
        <f t="shared" si="26"/>
        <v>3.619510915393985E-2</v>
      </c>
      <c r="C141" s="7">
        <f t="shared" si="27"/>
        <v>0.33989993441394173</v>
      </c>
      <c r="D141">
        <f t="shared" si="28"/>
        <v>0.10648754380123007</v>
      </c>
      <c r="E141" s="10">
        <v>1</v>
      </c>
      <c r="F141">
        <f t="shared" si="29"/>
        <v>1.8355548008794427</v>
      </c>
      <c r="G141">
        <f t="shared" si="30"/>
        <v>1.033067699270384</v>
      </c>
      <c r="H141">
        <f t="shared" si="31"/>
        <v>101.26477739732537</v>
      </c>
      <c r="I141">
        <f t="shared" si="32"/>
        <v>-233.22805728679717</v>
      </c>
      <c r="J141">
        <f t="shared" si="33"/>
        <v>-41.754539795577053</v>
      </c>
      <c r="K141">
        <f t="shared" si="34"/>
        <v>101.26477739732537</v>
      </c>
      <c r="L141">
        <f t="shared" si="35"/>
        <v>236.93621145640438</v>
      </c>
      <c r="M141">
        <f t="shared" si="38"/>
        <v>190.15006542277777</v>
      </c>
      <c r="N141">
        <f t="shared" si="36"/>
        <v>2.0664000164152152E-2</v>
      </c>
      <c r="O141">
        <f t="shared" si="37"/>
        <v>0.4366144500067366</v>
      </c>
      <c r="P141">
        <f>VLOOKUP($A141,ciexyz31_1[],2,FALSE)</f>
        <v>2.41444E-2</v>
      </c>
      <c r="Q141">
        <f>VLOOKUP($A141,ciexyz31_1[],3,FALSE)</f>
        <v>0.22673450000000001</v>
      </c>
      <c r="R141">
        <f>VLOOKUP($A141,ciexyz31_1[],4,FALSE)</f>
        <v>0.41618359999999999</v>
      </c>
    </row>
    <row r="142" spans="1:20" x14ac:dyDescent="0.45">
      <c r="A142" s="6">
        <v>493</v>
      </c>
      <c r="B142" s="7">
        <f t="shared" si="26"/>
        <v>3.1756470378920841E-2</v>
      </c>
      <c r="C142" s="7">
        <f t="shared" si="27"/>
        <v>0.36359769324634267</v>
      </c>
      <c r="D142">
        <f t="shared" si="28"/>
        <v>8.7339581545159514E-2</v>
      </c>
      <c r="E142" s="10">
        <v>1</v>
      </c>
      <c r="F142">
        <f t="shared" si="29"/>
        <v>1.6629528943823089</v>
      </c>
      <c r="G142">
        <f t="shared" si="30"/>
        <v>1.105092982938249</v>
      </c>
      <c r="H142">
        <f t="shared" si="31"/>
        <v>103.92901395850856</v>
      </c>
      <c r="I142">
        <f t="shared" si="32"/>
        <v>-243.77192652937111</v>
      </c>
      <c r="J142">
        <f t="shared" si="33"/>
        <v>-27.075751603513272</v>
      </c>
      <c r="K142">
        <f t="shared" si="34"/>
        <v>103.92901395850856</v>
      </c>
      <c r="L142">
        <f t="shared" si="35"/>
        <v>245.27096951888998</v>
      </c>
      <c r="M142">
        <f t="shared" si="38"/>
        <v>186.33786583237361</v>
      </c>
      <c r="N142">
        <f t="shared" si="36"/>
        <v>1.7401617655622224E-2</v>
      </c>
      <c r="O142">
        <f t="shared" si="37"/>
        <v>0.44829204620021396</v>
      </c>
      <c r="P142">
        <f>VLOOKUP($A142,ciexyz31_1[],2,FALSE)</f>
        <v>2.0687000000000001E-2</v>
      </c>
      <c r="Q142">
        <f>VLOOKUP($A142,ciexyz31_1[],3,FALSE)</f>
        <v>0.23685709999999999</v>
      </c>
      <c r="R142">
        <f>VLOOKUP($A142,ciexyz31_1[],4,FALSE)</f>
        <v>0.39388220000000002</v>
      </c>
    </row>
    <row r="143" spans="1:20" x14ac:dyDescent="0.45">
      <c r="A143" s="6">
        <v>494</v>
      </c>
      <c r="B143" s="7">
        <f t="shared" si="26"/>
        <v>2.7494190534784295E-2</v>
      </c>
      <c r="C143" s="7">
        <f t="shared" si="27"/>
        <v>0.38792132828082937</v>
      </c>
      <c r="D143">
        <f t="shared" si="28"/>
        <v>7.0875686718829545E-2</v>
      </c>
      <c r="E143" s="10">
        <v>1</v>
      </c>
      <c r="F143">
        <f t="shared" si="29"/>
        <v>1.5069665897854059</v>
      </c>
      <c r="G143">
        <f t="shared" si="30"/>
        <v>1.1790205102450593</v>
      </c>
      <c r="H143">
        <f t="shared" si="31"/>
        <v>106.54580318807953</v>
      </c>
      <c r="I143">
        <f t="shared" si="32"/>
        <v>-253.96964794336776</v>
      </c>
      <c r="J143">
        <f t="shared" si="33"/>
        <v>-12.404542765810151</v>
      </c>
      <c r="K143">
        <f t="shared" si="34"/>
        <v>106.54580318807953</v>
      </c>
      <c r="L143">
        <f t="shared" si="35"/>
        <v>254.27240266632748</v>
      </c>
      <c r="M143">
        <f t="shared" si="38"/>
        <v>182.79625376262658</v>
      </c>
      <c r="N143">
        <f t="shared" si="36"/>
        <v>1.4470497965380122E-2</v>
      </c>
      <c r="O143">
        <f t="shared" si="37"/>
        <v>0.45937643682054691</v>
      </c>
      <c r="P143">
        <f>VLOOKUP($A143,ciexyz31_1[],2,FALSE)</f>
        <v>1.7540400000000001E-2</v>
      </c>
      <c r="Q143">
        <f>VLOOKUP($A143,ciexyz31_1[],3,FALSE)</f>
        <v>0.24748120000000001</v>
      </c>
      <c r="R143">
        <f>VLOOKUP($A143,ciexyz31_1[],4,FALSE)</f>
        <v>0.3729459</v>
      </c>
      <c r="S143">
        <f>ATAN2(I143,J143)</f>
        <v>-3.0927888187106793</v>
      </c>
      <c r="T143">
        <f>ATAN2(J143,I143)</f>
        <v>-1.6196001616740103</v>
      </c>
    </row>
    <row r="144" spans="1:20" x14ac:dyDescent="0.45">
      <c r="A144" s="6">
        <v>495</v>
      </c>
      <c r="B144" s="7">
        <f t="shared" si="26"/>
        <v>2.3459942547079473E-2</v>
      </c>
      <c r="C144" s="7">
        <f t="shared" si="27"/>
        <v>0.41270347909352056</v>
      </c>
      <c r="D144">
        <f t="shared" si="28"/>
        <v>5.6844547563805102E-2</v>
      </c>
      <c r="E144" s="10">
        <v>1</v>
      </c>
      <c r="F144">
        <f t="shared" si="29"/>
        <v>1.3662026295436969</v>
      </c>
      <c r="G144">
        <f t="shared" si="30"/>
        <v>1.254341617815089</v>
      </c>
      <c r="H144">
        <f t="shared" si="31"/>
        <v>109.10171590467756</v>
      </c>
      <c r="I144">
        <f t="shared" si="32"/>
        <v>-263.75021550909435</v>
      </c>
      <c r="J144">
        <f t="shared" si="33"/>
        <v>2.1387563392830957</v>
      </c>
      <c r="K144">
        <f t="shared" si="34"/>
        <v>109.10171590467756</v>
      </c>
      <c r="L144">
        <f t="shared" si="35"/>
        <v>263.75888697780886</v>
      </c>
      <c r="M144">
        <f t="shared" si="38"/>
        <v>179.53539743822969</v>
      </c>
      <c r="N144">
        <f t="shared" si="36"/>
        <v>1.1870155038759688E-2</v>
      </c>
      <c r="O144">
        <f t="shared" si="37"/>
        <v>0.46984011627906969</v>
      </c>
      <c r="P144">
        <f>VLOOKUP($A144,ciexyz31_1[],2,FALSE)</f>
        <v>1.47E-2</v>
      </c>
      <c r="Q144">
        <f>VLOOKUP($A144,ciexyz31_1[],3,FALSE)</f>
        <v>0.2586</v>
      </c>
      <c r="R144">
        <f>VLOOKUP($A144,ciexyz31_1[],4,FALSE)</f>
        <v>0.3533</v>
      </c>
      <c r="S144">
        <f>ATAN2(I144,J144)</f>
        <v>3.133483809173701</v>
      </c>
      <c r="T144">
        <f>ATAN2(J144,I144)</f>
        <v>-1.5626874823788044</v>
      </c>
    </row>
    <row r="145" spans="1:18" x14ac:dyDescent="0.45">
      <c r="A145" s="6">
        <v>496</v>
      </c>
      <c r="B145" s="7">
        <f t="shared" si="26"/>
        <v>1.9704636302953663E-2</v>
      </c>
      <c r="C145" s="7">
        <f t="shared" si="27"/>
        <v>0.43775588865207382</v>
      </c>
      <c r="D145">
        <f t="shared" si="28"/>
        <v>4.5012841206151788E-2</v>
      </c>
      <c r="E145" s="10">
        <v>1</v>
      </c>
      <c r="F145">
        <f t="shared" si="29"/>
        <v>1.2393653383294179</v>
      </c>
      <c r="G145">
        <f t="shared" si="30"/>
        <v>1.3304841306062667</v>
      </c>
      <c r="H145">
        <f t="shared" si="31"/>
        <v>111.58351278722225</v>
      </c>
      <c r="I145">
        <f t="shared" si="32"/>
        <v>-273.0486995360352</v>
      </c>
      <c r="J145">
        <f t="shared" si="33"/>
        <v>16.438732322514987</v>
      </c>
      <c r="K145">
        <f t="shared" si="34"/>
        <v>111.58351278722225</v>
      </c>
      <c r="L145">
        <f t="shared" si="35"/>
        <v>273.54309393346296</v>
      </c>
      <c r="M145">
        <f t="shared" si="38"/>
        <v>176.5547007003326</v>
      </c>
      <c r="N145">
        <f t="shared" si="36"/>
        <v>9.5960304981743717E-3</v>
      </c>
      <c r="O145">
        <f t="shared" si="37"/>
        <v>0.47966464773926648</v>
      </c>
      <c r="P145">
        <f>VLOOKUP($A145,ciexyz31_1[],2,FALSE)</f>
        <v>1.216179E-2</v>
      </c>
      <c r="Q145">
        <f>VLOOKUP($A145,ciexyz31_1[],3,FALSE)</f>
        <v>0.27018490000000001</v>
      </c>
      <c r="R145">
        <f>VLOOKUP($A145,ciexyz31_1[],4,FALSE)</f>
        <v>0.33485779999999998</v>
      </c>
    </row>
    <row r="146" spans="1:18" x14ac:dyDescent="0.45">
      <c r="A146" s="6">
        <v>497</v>
      </c>
      <c r="B146" s="7">
        <f t="shared" si="26"/>
        <v>1.6268471267238335E-2</v>
      </c>
      <c r="C146" s="7">
        <f t="shared" si="27"/>
        <v>0.46295450798860593</v>
      </c>
      <c r="D146">
        <f t="shared" si="28"/>
        <v>3.5140539699936843E-2</v>
      </c>
      <c r="E146" s="10">
        <v>1</v>
      </c>
      <c r="F146">
        <f t="shared" si="29"/>
        <v>1.1248989085488568</v>
      </c>
      <c r="G146">
        <f t="shared" si="30"/>
        <v>1.4070710230034829</v>
      </c>
      <c r="H146">
        <f t="shared" si="31"/>
        <v>113.98602476045204</v>
      </c>
      <c r="I146">
        <f t="shared" si="32"/>
        <v>-281.83337441726604</v>
      </c>
      <c r="J146">
        <f t="shared" si="33"/>
        <v>30.431955468615357</v>
      </c>
      <c r="K146">
        <f t="shared" si="34"/>
        <v>113.98602476045204</v>
      </c>
      <c r="L146">
        <f t="shared" si="35"/>
        <v>283.47161206912176</v>
      </c>
      <c r="M146">
        <f t="shared" si="38"/>
        <v>173.8371631166948</v>
      </c>
      <c r="N146">
        <f t="shared" si="36"/>
        <v>7.6351657417598438E-3</v>
      </c>
      <c r="O146">
        <f t="shared" si="37"/>
        <v>0.48886906876363434</v>
      </c>
      <c r="P146">
        <f>VLOOKUP($A146,ciexyz31_1[],2,FALSE)</f>
        <v>9.9199600000000002E-3</v>
      </c>
      <c r="Q146">
        <f>VLOOKUP($A146,ciexyz31_1[],3,FALSE)</f>
        <v>0.28229389999999999</v>
      </c>
      <c r="R146">
        <f>VLOOKUP($A146,ciexyz31_1[],4,FALSE)</f>
        <v>0.3175521</v>
      </c>
    </row>
    <row r="147" spans="1:18" x14ac:dyDescent="0.45">
      <c r="A147" s="6">
        <v>498</v>
      </c>
      <c r="B147" s="7">
        <f t="shared" si="26"/>
        <v>1.3183041153080763E-2</v>
      </c>
      <c r="C147" s="7">
        <f t="shared" si="27"/>
        <v>0.48820706841228018</v>
      </c>
      <c r="D147">
        <f t="shared" si="28"/>
        <v>2.7002970677900907E-2</v>
      </c>
      <c r="E147" s="10">
        <v>1</v>
      </c>
      <c r="F147">
        <f t="shared" si="29"/>
        <v>1.0213082167290006</v>
      </c>
      <c r="G147">
        <f t="shared" si="30"/>
        <v>1.4838218601066202</v>
      </c>
      <c r="H147">
        <f t="shared" si="31"/>
        <v>116.30773788600465</v>
      </c>
      <c r="I147">
        <f t="shared" si="32"/>
        <v>-290.09084540499646</v>
      </c>
      <c r="J147">
        <f t="shared" si="33"/>
        <v>44.082013463553956</v>
      </c>
      <c r="K147">
        <f t="shared" si="34"/>
        <v>116.30773788600465</v>
      </c>
      <c r="L147">
        <f t="shared" si="35"/>
        <v>293.42106689668094</v>
      </c>
      <c r="M147">
        <f t="shared" si="38"/>
        <v>171.35947446069875</v>
      </c>
      <c r="N147">
        <f t="shared" si="36"/>
        <v>5.9704999641383627E-3</v>
      </c>
      <c r="O147">
        <f t="shared" si="37"/>
        <v>0.49748692762553437</v>
      </c>
      <c r="P147">
        <f>VLOOKUP($A147,ciexyz31_1[],2,FALSE)</f>
        <v>7.9672400000000004E-3</v>
      </c>
      <c r="Q147">
        <f>VLOOKUP($A147,ciexyz31_1[],3,FALSE)</f>
        <v>0.29505049999999999</v>
      </c>
      <c r="R147">
        <f>VLOOKUP($A147,ciexyz31_1[],4,FALSE)</f>
        <v>0.30133749999999998</v>
      </c>
    </row>
    <row r="148" spans="1:18" x14ac:dyDescent="0.45">
      <c r="A148" s="6">
        <v>499</v>
      </c>
      <c r="B148" s="7">
        <f t="shared" si="26"/>
        <v>1.0475700683125562E-2</v>
      </c>
      <c r="C148" s="7">
        <f t="shared" si="27"/>
        <v>0.51340424516021199</v>
      </c>
      <c r="D148">
        <f t="shared" si="28"/>
        <v>2.0404390462054972E-2</v>
      </c>
      <c r="E148" s="10">
        <v>1</v>
      </c>
      <c r="F148">
        <f t="shared" si="29"/>
        <v>0.92737849101361702</v>
      </c>
      <c r="G148">
        <f t="shared" si="30"/>
        <v>1.5604043680025896</v>
      </c>
      <c r="H148">
        <f t="shared" si="31"/>
        <v>118.54587116027216</v>
      </c>
      <c r="I148">
        <f t="shared" si="32"/>
        <v>-297.80892417914981</v>
      </c>
      <c r="J148">
        <f t="shared" si="33"/>
        <v>57.34985543655845</v>
      </c>
      <c r="K148">
        <f t="shared" si="34"/>
        <v>118.54587116027216</v>
      </c>
      <c r="L148">
        <f t="shared" si="35"/>
        <v>303.28066413692903</v>
      </c>
      <c r="M148">
        <f t="shared" si="38"/>
        <v>169.09983379314198</v>
      </c>
      <c r="N148">
        <f t="shared" si="36"/>
        <v>4.5846021114967165E-3</v>
      </c>
      <c r="O148">
        <f t="shared" si="37"/>
        <v>0.50554584171727956</v>
      </c>
      <c r="P148">
        <f>VLOOKUP($A148,ciexyz31_1[],2,FALSE)</f>
        <v>6.2963460000000004E-3</v>
      </c>
      <c r="Q148">
        <f>VLOOKUP($A148,ciexyz31_1[],3,FALSE)</f>
        <v>0.30857800000000002</v>
      </c>
      <c r="R148">
        <f>VLOOKUP($A148,ciexyz31_1[],4,FALSE)</f>
        <v>0.2861686</v>
      </c>
    </row>
    <row r="149" spans="1:18" x14ac:dyDescent="0.45">
      <c r="A149" s="6">
        <v>500</v>
      </c>
      <c r="B149" s="7">
        <f t="shared" si="26"/>
        <v>8.1680280046674426E-3</v>
      </c>
      <c r="C149" s="7">
        <f t="shared" si="27"/>
        <v>0.53842307051175187</v>
      </c>
      <c r="D149">
        <f t="shared" si="28"/>
        <v>1.5170278637770897E-2</v>
      </c>
      <c r="E149" s="10">
        <v>1</v>
      </c>
      <c r="F149">
        <f t="shared" si="29"/>
        <v>0.84210526315789513</v>
      </c>
      <c r="G149">
        <f t="shared" si="30"/>
        <v>1.6364448073422646</v>
      </c>
      <c r="H149">
        <f t="shared" si="31"/>
        <v>120.69682998580382</v>
      </c>
      <c r="I149">
        <f t="shared" si="32"/>
        <v>-304.97820483526192</v>
      </c>
      <c r="J149">
        <f t="shared" si="33"/>
        <v>70.195370688403273</v>
      </c>
      <c r="K149">
        <f t="shared" si="34"/>
        <v>120.69682998580382</v>
      </c>
      <c r="L149">
        <f t="shared" si="35"/>
        <v>312.95222557224497</v>
      </c>
      <c r="M149">
        <f t="shared" si="38"/>
        <v>167.03824589386628</v>
      </c>
      <c r="N149">
        <f t="shared" si="36"/>
        <v>3.4592915512098692E-3</v>
      </c>
      <c r="O149">
        <f t="shared" si="37"/>
        <v>0.5130694152738311</v>
      </c>
      <c r="P149">
        <f>VLOOKUP($A149,ciexyz31_1[],2,FALSE)</f>
        <v>4.8999999999999998E-3</v>
      </c>
      <c r="Q149">
        <f>VLOOKUP($A149,ciexyz31_1[],3,FALSE)</f>
        <v>0.32300000000000001</v>
      </c>
      <c r="R149">
        <f>VLOOKUP($A149,ciexyz31_1[],4,FALSE)</f>
        <v>0.27200000000000002</v>
      </c>
    </row>
    <row r="150" spans="1:18" x14ac:dyDescent="0.45">
      <c r="A150" s="6">
        <v>501</v>
      </c>
      <c r="B150" s="7">
        <f t="shared" si="26"/>
        <v>6.2848515726400224E-3</v>
      </c>
      <c r="C150" s="7">
        <f t="shared" si="27"/>
        <v>0.56306845632161562</v>
      </c>
      <c r="D150">
        <f t="shared" si="28"/>
        <v>1.1161789480620837E-2</v>
      </c>
      <c r="E150" s="10">
        <v>1</v>
      </c>
      <c r="F150">
        <f t="shared" si="29"/>
        <v>0.76482119939563076</v>
      </c>
      <c r="G150">
        <f t="shared" si="30"/>
        <v>1.7113502410844801</v>
      </c>
      <c r="H150">
        <f t="shared" si="31"/>
        <v>122.75147950106489</v>
      </c>
      <c r="I150">
        <f t="shared" si="32"/>
        <v>-311.57318940017694</v>
      </c>
      <c r="J150">
        <f t="shared" si="33"/>
        <v>82.549044532314923</v>
      </c>
      <c r="K150">
        <f t="shared" si="34"/>
        <v>122.75147950106489</v>
      </c>
      <c r="L150">
        <f t="shared" si="35"/>
        <v>322.32312530471131</v>
      </c>
      <c r="M150">
        <f t="shared" si="38"/>
        <v>165.16084018286151</v>
      </c>
      <c r="N150">
        <f t="shared" si="36"/>
        <v>2.5799216683784335E-3</v>
      </c>
      <c r="O150">
        <f t="shared" si="37"/>
        <v>0.5200621068807868</v>
      </c>
      <c r="P150">
        <f>VLOOKUP($A150,ciexyz31_1[],2,FALSE)</f>
        <v>3.777173E-3</v>
      </c>
      <c r="Q150">
        <f>VLOOKUP($A150,ciexyz31_1[],3,FALSE)</f>
        <v>0.33840209999999998</v>
      </c>
      <c r="R150">
        <f>VLOOKUP($A150,ciexyz31_1[],4,FALSE)</f>
        <v>0.25881710000000002</v>
      </c>
    </row>
    <row r="151" spans="1:18" x14ac:dyDescent="0.45">
      <c r="A151" s="6">
        <v>502</v>
      </c>
      <c r="B151" s="7">
        <f t="shared" si="26"/>
        <v>4.8754299926907947E-3</v>
      </c>
      <c r="C151" s="7">
        <f t="shared" si="27"/>
        <v>0.58711643804460245</v>
      </c>
      <c r="D151">
        <f t="shared" si="28"/>
        <v>8.3040257038765018E-3</v>
      </c>
      <c r="E151" s="10">
        <v>1</v>
      </c>
      <c r="F151">
        <f t="shared" si="29"/>
        <v>0.69493563035227257</v>
      </c>
      <c r="G151">
        <f t="shared" si="30"/>
        <v>1.7844399673108093</v>
      </c>
      <c r="H151">
        <f t="shared" si="31"/>
        <v>124.6993107198133</v>
      </c>
      <c r="I151">
        <f t="shared" si="32"/>
        <v>-317.54937083086861</v>
      </c>
      <c r="J151">
        <f t="shared" si="33"/>
        <v>94.340598680223991</v>
      </c>
      <c r="K151">
        <f t="shared" si="34"/>
        <v>124.6993107198133</v>
      </c>
      <c r="L151">
        <f t="shared" si="35"/>
        <v>331.26688858747053</v>
      </c>
      <c r="M151">
        <f t="shared" si="38"/>
        <v>163.45386583147877</v>
      </c>
      <c r="N151">
        <f t="shared" si="36"/>
        <v>1.9432450287873507E-3</v>
      </c>
      <c r="O151">
        <f t="shared" si="37"/>
        <v>0.52652791196569304</v>
      </c>
      <c r="P151">
        <f>VLOOKUP($A151,ciexyz31_1[],2,FALSE)</f>
        <v>2.94532E-3</v>
      </c>
      <c r="Q151">
        <f>VLOOKUP($A151,ciexyz31_1[],3,FALSE)</f>
        <v>0.3546858</v>
      </c>
      <c r="R151">
        <f>VLOOKUP($A151,ciexyz31_1[],4,FALSE)</f>
        <v>0.2464838</v>
      </c>
    </row>
    <row r="152" spans="1:18" x14ac:dyDescent="0.45">
      <c r="A152" s="6">
        <v>503</v>
      </c>
      <c r="B152" s="7">
        <f t="shared" si="26"/>
        <v>3.9824253523528703E-3</v>
      </c>
      <c r="C152" s="7">
        <f t="shared" si="27"/>
        <v>0.61044749763867434</v>
      </c>
      <c r="D152">
        <f t="shared" si="28"/>
        <v>6.5237802886532262E-3</v>
      </c>
      <c r="E152" s="10">
        <v>1</v>
      </c>
      <c r="F152">
        <f t="shared" si="29"/>
        <v>0.63161873625566545</v>
      </c>
      <c r="G152">
        <f t="shared" si="30"/>
        <v>1.8553507313800814</v>
      </c>
      <c r="H152">
        <f t="shared" si="31"/>
        <v>126.53887578220886</v>
      </c>
      <c r="I152">
        <f t="shared" si="32"/>
        <v>-322.89068081414814</v>
      </c>
      <c r="J152">
        <f t="shared" si="33"/>
        <v>105.55790390892975</v>
      </c>
      <c r="K152">
        <f t="shared" si="34"/>
        <v>126.53887578220886</v>
      </c>
      <c r="L152">
        <f t="shared" si="35"/>
        <v>339.70702499988272</v>
      </c>
      <c r="M152">
        <f t="shared" si="38"/>
        <v>161.89663950644274</v>
      </c>
      <c r="N152">
        <f t="shared" si="36"/>
        <v>1.5439639349870003E-3</v>
      </c>
      <c r="O152">
        <f t="shared" si="37"/>
        <v>0.5325008967213255</v>
      </c>
      <c r="P152">
        <f>VLOOKUP($A152,ciexyz31_1[],2,FALSE)</f>
        <v>2.4248799999999999E-3</v>
      </c>
      <c r="Q152">
        <f>VLOOKUP($A152,ciexyz31_1[],3,FALSE)</f>
        <v>0.37169859999999999</v>
      </c>
      <c r="R152">
        <f>VLOOKUP($A152,ciexyz31_1[],4,FALSE)</f>
        <v>0.2347718</v>
      </c>
    </row>
    <row r="153" spans="1:18" x14ac:dyDescent="0.45">
      <c r="A153" s="6">
        <v>504</v>
      </c>
      <c r="B153" s="7">
        <f t="shared" si="26"/>
        <v>3.6363842254527679E-3</v>
      </c>
      <c r="C153" s="7">
        <f t="shared" si="27"/>
        <v>0.63301138275080437</v>
      </c>
      <c r="D153">
        <f t="shared" si="28"/>
        <v>5.7445795202774293E-3</v>
      </c>
      <c r="E153" s="10">
        <v>1</v>
      </c>
      <c r="F153">
        <f t="shared" si="29"/>
        <v>0.57400584400988985</v>
      </c>
      <c r="G153">
        <f t="shared" si="30"/>
        <v>1.9239297998626357</v>
      </c>
      <c r="H153">
        <f t="shared" si="31"/>
        <v>128.27388603528743</v>
      </c>
      <c r="I153">
        <f t="shared" si="32"/>
        <v>-327.60191220341733</v>
      </c>
      <c r="J153">
        <f t="shared" si="33"/>
        <v>116.22157937634914</v>
      </c>
      <c r="K153">
        <f t="shared" si="34"/>
        <v>128.27388603528743</v>
      </c>
      <c r="L153">
        <f t="shared" si="35"/>
        <v>347.60677264988465</v>
      </c>
      <c r="M153">
        <f t="shared" si="38"/>
        <v>160.46711367103592</v>
      </c>
      <c r="N153">
        <f t="shared" si="36"/>
        <v>1.3736636095060186E-3</v>
      </c>
      <c r="O153">
        <f t="shared" si="37"/>
        <v>0.53802773736158094</v>
      </c>
      <c r="P153">
        <f>VLOOKUP($A153,ciexyz31_1[],2,FALSE)</f>
        <v>2.2362929999999999E-3</v>
      </c>
      <c r="Q153">
        <f>VLOOKUP($A153,ciexyz31_1[],3,FALSE)</f>
        <v>0.38928750000000001</v>
      </c>
      <c r="R153">
        <f>VLOOKUP($A153,ciexyz31_1[],4,FALSE)</f>
        <v>0.22345329999999999</v>
      </c>
    </row>
    <row r="154" spans="1:18" x14ac:dyDescent="0.45">
      <c r="A154" s="6">
        <v>505</v>
      </c>
      <c r="B154" s="7">
        <f t="shared" si="26"/>
        <v>3.8585209003215433E-3</v>
      </c>
      <c r="C154" s="7">
        <f t="shared" si="27"/>
        <v>0.6548231511254019</v>
      </c>
      <c r="D154">
        <f t="shared" si="28"/>
        <v>5.8924625583108275E-3</v>
      </c>
      <c r="E154" s="10">
        <v>1</v>
      </c>
      <c r="F154">
        <f t="shared" si="29"/>
        <v>0.52123741713724525</v>
      </c>
      <c r="G154">
        <f t="shared" si="30"/>
        <v>1.9902229381964682</v>
      </c>
      <c r="H154">
        <f t="shared" si="31"/>
        <v>129.91229835338331</v>
      </c>
      <c r="I154">
        <f t="shared" si="32"/>
        <v>-331.70385895892974</v>
      </c>
      <c r="J154">
        <f t="shared" si="33"/>
        <v>126.37917621908275</v>
      </c>
      <c r="K154">
        <f t="shared" si="34"/>
        <v>129.91229835338331</v>
      </c>
      <c r="L154">
        <f t="shared" si="35"/>
        <v>354.96358437177685</v>
      </c>
      <c r="M154">
        <f t="shared" si="38"/>
        <v>159.14315850305499</v>
      </c>
      <c r="N154">
        <f t="shared" si="36"/>
        <v>1.4224751066856331E-3</v>
      </c>
      <c r="O154">
        <f t="shared" si="37"/>
        <v>0.54316322901849223</v>
      </c>
      <c r="P154">
        <f>VLOOKUP($A154,ciexyz31_1[],2,FALSE)</f>
        <v>2.3999999999999998E-3</v>
      </c>
      <c r="Q154">
        <f>VLOOKUP($A154,ciexyz31_1[],3,FALSE)</f>
        <v>0.4073</v>
      </c>
      <c r="R154">
        <f>VLOOKUP($A154,ciexyz31_1[],4,FALSE)</f>
        <v>0.21229999999999999</v>
      </c>
    </row>
    <row r="155" spans="1:18" x14ac:dyDescent="0.45">
      <c r="A155" s="6">
        <v>506</v>
      </c>
      <c r="B155" s="7">
        <f t="shared" si="26"/>
        <v>4.6457132325555262E-3</v>
      </c>
      <c r="C155" s="7">
        <f t="shared" si="27"/>
        <v>0.67589845859925257</v>
      </c>
      <c r="D155">
        <f t="shared" si="28"/>
        <v>6.8733892990130623E-3</v>
      </c>
      <c r="E155" s="10">
        <v>1</v>
      </c>
      <c r="F155">
        <f t="shared" si="29"/>
        <v>0.47263878782952029</v>
      </c>
      <c r="G155">
        <f t="shared" si="30"/>
        <v>2.0542777296190282</v>
      </c>
      <c r="H155">
        <f t="shared" si="31"/>
        <v>131.46118125916368</v>
      </c>
      <c r="I155">
        <f t="shared" si="32"/>
        <v>-335.22891267745979</v>
      </c>
      <c r="J155">
        <f t="shared" si="33"/>
        <v>136.0702978893265</v>
      </c>
      <c r="K155">
        <f t="shared" si="34"/>
        <v>131.46118125916368</v>
      </c>
      <c r="L155">
        <f t="shared" si="35"/>
        <v>361.79213626418419</v>
      </c>
      <c r="M155">
        <f t="shared" si="38"/>
        <v>157.90763704561778</v>
      </c>
      <c r="N155">
        <f t="shared" si="36"/>
        <v>1.6739061875288915E-3</v>
      </c>
      <c r="O155">
        <f t="shared" si="37"/>
        <v>0.54795221950847461</v>
      </c>
      <c r="P155">
        <f>VLOOKUP($A155,ciexyz31_1[],2,FALSE)</f>
        <v>2.92552E-3</v>
      </c>
      <c r="Q155">
        <f>VLOOKUP($A155,ciexyz31_1[],3,FALSE)</f>
        <v>0.42562990000000001</v>
      </c>
      <c r="R155">
        <f>VLOOKUP($A155,ciexyz31_1[],4,FALSE)</f>
        <v>0.20116919999999999</v>
      </c>
    </row>
    <row r="156" spans="1:18" x14ac:dyDescent="0.45">
      <c r="A156" s="6">
        <v>507</v>
      </c>
      <c r="B156" s="7">
        <f t="shared" si="26"/>
        <v>6.0109130716960281E-3</v>
      </c>
      <c r="C156" s="7">
        <f t="shared" si="27"/>
        <v>0.69612006133620585</v>
      </c>
      <c r="D156">
        <f t="shared" si="28"/>
        <v>8.6348798225381572E-3</v>
      </c>
      <c r="E156" s="10">
        <v>1</v>
      </c>
      <c r="F156">
        <f t="shared" si="29"/>
        <v>0.42789892453370343</v>
      </c>
      <c r="G156">
        <f t="shared" si="30"/>
        <v>2.1157378315488597</v>
      </c>
      <c r="H156">
        <f t="shared" si="31"/>
        <v>132.91734103191027</v>
      </c>
      <c r="I156">
        <f t="shared" si="32"/>
        <v>-338.17135911867655</v>
      </c>
      <c r="J156">
        <f t="shared" si="33"/>
        <v>145.27524674067047</v>
      </c>
      <c r="K156">
        <f t="shared" si="34"/>
        <v>132.91734103191027</v>
      </c>
      <c r="L156">
        <f t="shared" si="35"/>
        <v>368.05538366356711</v>
      </c>
      <c r="M156">
        <f t="shared" si="38"/>
        <v>156.75209326335732</v>
      </c>
      <c r="N156">
        <f t="shared" si="36"/>
        <v>2.1199862625491386E-3</v>
      </c>
      <c r="O156">
        <f t="shared" si="37"/>
        <v>0.55240711958553534</v>
      </c>
      <c r="P156">
        <f>VLOOKUP($A156,ciexyz31_1[],2,FALSE)</f>
        <v>3.8365600000000001E-3</v>
      </c>
      <c r="Q156">
        <f>VLOOKUP($A156,ciexyz31_1[],3,FALSE)</f>
        <v>0.44430960000000003</v>
      </c>
      <c r="R156">
        <f>VLOOKUP($A156,ciexyz31_1[],4,FALSE)</f>
        <v>0.1901196</v>
      </c>
    </row>
    <row r="157" spans="1:18" x14ac:dyDescent="0.45">
      <c r="A157" s="6">
        <v>508</v>
      </c>
      <c r="B157" s="7">
        <f t="shared" si="26"/>
        <v>7.9883958286533531E-3</v>
      </c>
      <c r="C157" s="7">
        <f t="shared" si="27"/>
        <v>0.71534151625583076</v>
      </c>
      <c r="D157">
        <f t="shared" si="28"/>
        <v>1.116724759729509E-2</v>
      </c>
      <c r="E157" s="10">
        <v>1</v>
      </c>
      <c r="F157">
        <f t="shared" si="29"/>
        <v>0.38676643481233247</v>
      </c>
      <c r="G157">
        <f t="shared" si="30"/>
        <v>2.1741581552970359</v>
      </c>
      <c r="H157">
        <f t="shared" si="31"/>
        <v>134.27556408948254</v>
      </c>
      <c r="I157">
        <f t="shared" si="32"/>
        <v>-340.50592667481618</v>
      </c>
      <c r="J157">
        <f t="shared" si="33"/>
        <v>153.9666932543582</v>
      </c>
      <c r="K157">
        <f t="shared" si="34"/>
        <v>134.27556408948254</v>
      </c>
      <c r="L157">
        <f t="shared" si="35"/>
        <v>373.69777726440509</v>
      </c>
      <c r="M157">
        <f t="shared" si="38"/>
        <v>155.66892628891432</v>
      </c>
      <c r="N157">
        <f t="shared" si="36"/>
        <v>2.7622102327856724E-3</v>
      </c>
      <c r="O157">
        <f t="shared" si="37"/>
        <v>0.5565357953801563</v>
      </c>
      <c r="P157">
        <f>VLOOKUP($A157,ciexyz31_1[],2,FALSE)</f>
        <v>5.17484E-3</v>
      </c>
      <c r="Q157">
        <f>VLOOKUP($A157,ciexyz31_1[],3,FALSE)</f>
        <v>0.46339439999999998</v>
      </c>
      <c r="R157">
        <f>VLOOKUP($A157,ciexyz31_1[],4,FALSE)</f>
        <v>0.17922540000000001</v>
      </c>
    </row>
    <row r="158" spans="1:18" x14ac:dyDescent="0.45">
      <c r="A158" s="6">
        <v>509</v>
      </c>
      <c r="B158" s="7">
        <f t="shared" si="26"/>
        <v>1.0603290554259022E-2</v>
      </c>
      <c r="C158" s="7">
        <f t="shared" si="27"/>
        <v>0.73341294265155588</v>
      </c>
      <c r="D158">
        <f t="shared" si="28"/>
        <v>1.4457463098379817E-2</v>
      </c>
      <c r="E158" s="10">
        <v>1</v>
      </c>
      <c r="F158">
        <f t="shared" si="29"/>
        <v>0.34903088275032373</v>
      </c>
      <c r="G158">
        <f t="shared" si="30"/>
        <v>2.229083164098097</v>
      </c>
      <c r="H158">
        <f t="shared" si="31"/>
        <v>135.53050821383943</v>
      </c>
      <c r="I158">
        <f t="shared" si="32"/>
        <v>-342.21130063306202</v>
      </c>
      <c r="J158">
        <f t="shared" si="33"/>
        <v>162.11607619110222</v>
      </c>
      <c r="K158">
        <f t="shared" si="34"/>
        <v>135.53050821383943</v>
      </c>
      <c r="L158">
        <f t="shared" si="35"/>
        <v>378.66898003476757</v>
      </c>
      <c r="M158">
        <f t="shared" si="38"/>
        <v>154.65163802602339</v>
      </c>
      <c r="N158">
        <f t="shared" si="36"/>
        <v>3.6005150183266409E-3</v>
      </c>
      <c r="O158">
        <f t="shared" si="37"/>
        <v>0.5603444211552443</v>
      </c>
      <c r="P158">
        <f>VLOOKUP($A158,ciexyz31_1[],2,FALSE)</f>
        <v>6.9820799999999999E-3</v>
      </c>
      <c r="Q158">
        <f>VLOOKUP($A158,ciexyz31_1[],3,FALSE)</f>
        <v>0.48293950000000002</v>
      </c>
      <c r="R158">
        <f>VLOOKUP($A158,ciexyz31_1[],4,FALSE)</f>
        <v>0.16856080000000001</v>
      </c>
    </row>
    <row r="159" spans="1:18" x14ac:dyDescent="0.45">
      <c r="A159" s="6">
        <v>510</v>
      </c>
      <c r="B159" s="7">
        <f t="shared" si="26"/>
        <v>1.3870246085011185E-2</v>
      </c>
      <c r="C159" s="7">
        <f t="shared" si="27"/>
        <v>0.750186428038777</v>
      </c>
      <c r="D159">
        <f t="shared" si="28"/>
        <v>1.8489065606361828E-2</v>
      </c>
      <c r="E159" s="10">
        <v>1</v>
      </c>
      <c r="F159">
        <f t="shared" si="29"/>
        <v>0.31451292246520879</v>
      </c>
      <c r="G159">
        <f t="shared" si="30"/>
        <v>2.2800633032605222</v>
      </c>
      <c r="H159">
        <f t="shared" si="31"/>
        <v>136.67700225213216</v>
      </c>
      <c r="I159">
        <f t="shared" si="32"/>
        <v>-343.27118423036723</v>
      </c>
      <c r="J159">
        <f t="shared" si="33"/>
        <v>169.69509957380569</v>
      </c>
      <c r="K159">
        <f t="shared" si="34"/>
        <v>136.67700225213216</v>
      </c>
      <c r="L159">
        <f t="shared" si="35"/>
        <v>382.92497012114859</v>
      </c>
      <c r="M159">
        <f t="shared" si="38"/>
        <v>153.69464610449327</v>
      </c>
      <c r="N159">
        <f t="shared" si="36"/>
        <v>4.6332623397974818E-3</v>
      </c>
      <c r="O159">
        <f t="shared" si="37"/>
        <v>0.56383813473825806</v>
      </c>
      <c r="P159">
        <f>VLOOKUP($A159,ciexyz31_1[],2,FALSE)</f>
        <v>9.2999999999999992E-3</v>
      </c>
      <c r="Q159">
        <f>VLOOKUP($A159,ciexyz31_1[],3,FALSE)</f>
        <v>0.503</v>
      </c>
      <c r="R159">
        <f>VLOOKUP($A159,ciexyz31_1[],4,FALSE)</f>
        <v>0.15820000000000001</v>
      </c>
    </row>
    <row r="160" spans="1:18" x14ac:dyDescent="0.45">
      <c r="A160" s="6">
        <v>511</v>
      </c>
      <c r="B160" s="7">
        <f t="shared" si="26"/>
        <v>1.7766124205862953E-2</v>
      </c>
      <c r="C160" s="7">
        <f t="shared" si="27"/>
        <v>0.76561215443419617</v>
      </c>
      <c r="D160">
        <f t="shared" si="28"/>
        <v>2.3205122989449534E-2</v>
      </c>
      <c r="E160" s="10">
        <v>1</v>
      </c>
      <c r="F160">
        <f t="shared" si="29"/>
        <v>0.28293924032597023</v>
      </c>
      <c r="G160">
        <f t="shared" si="30"/>
        <v>2.3269471595471285</v>
      </c>
      <c r="H160">
        <f t="shared" si="31"/>
        <v>137.71638520132876</v>
      </c>
      <c r="I160">
        <f t="shared" si="32"/>
        <v>-343.70678450889079</v>
      </c>
      <c r="J160">
        <f t="shared" si="33"/>
        <v>176.70981257032642</v>
      </c>
      <c r="K160">
        <f t="shared" si="34"/>
        <v>137.71638520132876</v>
      </c>
      <c r="L160">
        <f t="shared" si="35"/>
        <v>386.47213557523264</v>
      </c>
      <c r="M160">
        <f t="shared" si="38"/>
        <v>152.79096515966532</v>
      </c>
      <c r="N160">
        <f t="shared" si="36"/>
        <v>5.8480568526322E-3</v>
      </c>
      <c r="O160">
        <f t="shared" si="37"/>
        <v>0.56703547420993794</v>
      </c>
      <c r="P160">
        <f>VLOOKUP($A160,ciexyz31_1[],2,FALSE)</f>
        <v>1.2149490000000001E-2</v>
      </c>
      <c r="Q160">
        <f>VLOOKUP($A160,ciexyz31_1[],3,FALSE)</f>
        <v>0.52356930000000002</v>
      </c>
      <c r="R160">
        <f>VLOOKUP($A160,ciexyz31_1[],4,FALSE)</f>
        <v>0.1481383</v>
      </c>
    </row>
    <row r="161" spans="1:18" x14ac:dyDescent="0.45">
      <c r="A161" s="6">
        <v>512</v>
      </c>
      <c r="B161" s="7">
        <f t="shared" si="26"/>
        <v>2.2244205694743918E-2</v>
      </c>
      <c r="C161" s="7">
        <f t="shared" si="27"/>
        <v>0.77962992320077129</v>
      </c>
      <c r="D161">
        <f t="shared" si="28"/>
        <v>2.853174952985426E-2</v>
      </c>
      <c r="E161" s="10">
        <v>1</v>
      </c>
      <c r="F161">
        <f t="shared" si="29"/>
        <v>0.25412810002350711</v>
      </c>
      <c r="G161">
        <f t="shared" si="30"/>
        <v>2.3695517694996395</v>
      </c>
      <c r="H161">
        <f t="shared" si="31"/>
        <v>138.64886004774868</v>
      </c>
      <c r="I161">
        <f t="shared" si="32"/>
        <v>-343.54787020114583</v>
      </c>
      <c r="J161">
        <f t="shared" si="33"/>
        <v>183.1558335703042</v>
      </c>
      <c r="K161">
        <f t="shared" si="34"/>
        <v>138.64886004774868</v>
      </c>
      <c r="L161">
        <f t="shared" si="35"/>
        <v>389.32145906766596</v>
      </c>
      <c r="M161">
        <f t="shared" si="38"/>
        <v>151.93656355186715</v>
      </c>
      <c r="N161">
        <f t="shared" si="36"/>
        <v>7.2273829941807127E-3</v>
      </c>
      <c r="O161">
        <f t="shared" si="37"/>
        <v>0.56994793536552069</v>
      </c>
      <c r="P161">
        <f>VLOOKUP($A161,ciexyz31_1[],2,FALSE)</f>
        <v>1.553588E-2</v>
      </c>
      <c r="Q161">
        <f>VLOOKUP($A161,ciexyz31_1[],3,FALSE)</f>
        <v>0.544512</v>
      </c>
      <c r="R161">
        <f>VLOOKUP($A161,ciexyz31_1[],4,FALSE)</f>
        <v>0.13837579999999999</v>
      </c>
    </row>
    <row r="162" spans="1:18" x14ac:dyDescent="0.45">
      <c r="A162" s="6">
        <v>513</v>
      </c>
      <c r="B162" s="7">
        <f t="shared" si="26"/>
        <v>2.7273262420170041E-2</v>
      </c>
      <c r="C162" s="7">
        <f t="shared" si="27"/>
        <v>0.79210350283126341</v>
      </c>
      <c r="D162">
        <f t="shared" si="28"/>
        <v>3.4431437713235168E-2</v>
      </c>
      <c r="E162" s="10">
        <v>1</v>
      </c>
      <c r="F162">
        <f t="shared" si="29"/>
        <v>0.22802983966483423</v>
      </c>
      <c r="G162">
        <f t="shared" si="30"/>
        <v>2.4074630807588093</v>
      </c>
      <c r="H162">
        <f t="shared" si="31"/>
        <v>139.46926110009397</v>
      </c>
      <c r="I162">
        <f t="shared" si="32"/>
        <v>-342.79825916928763</v>
      </c>
      <c r="J162">
        <f t="shared" si="33"/>
        <v>188.99901244962243</v>
      </c>
      <c r="K162">
        <f t="shared" si="34"/>
        <v>139.46926110009397</v>
      </c>
      <c r="L162">
        <f t="shared" si="35"/>
        <v>391.44766341929625</v>
      </c>
      <c r="M162">
        <f t="shared" si="38"/>
        <v>151.13021474103485</v>
      </c>
      <c r="N162">
        <f t="shared" si="36"/>
        <v>8.7620044679946451E-3</v>
      </c>
      <c r="O162">
        <f t="shared" si="37"/>
        <v>0.57257295548276954</v>
      </c>
      <c r="P162">
        <f>VLOOKUP($A162,ciexyz31_1[],2,FALSE)</f>
        <v>1.9477520000000002E-2</v>
      </c>
      <c r="Q162">
        <f>VLOOKUP($A162,ciexyz31_1[],3,FALSE)</f>
        <v>0.56569000000000003</v>
      </c>
      <c r="R162">
        <f>VLOOKUP($A162,ciexyz31_1[],4,FALSE)</f>
        <v>0.1289942</v>
      </c>
    </row>
    <row r="163" spans="1:18" x14ac:dyDescent="0.45">
      <c r="A163" s="6">
        <v>514</v>
      </c>
      <c r="B163" s="7">
        <f t="shared" si="26"/>
        <v>3.2820357522217493E-2</v>
      </c>
      <c r="C163" s="7">
        <f t="shared" si="27"/>
        <v>0.80292567298964013</v>
      </c>
      <c r="D163">
        <f t="shared" si="28"/>
        <v>4.0875959788423608E-2</v>
      </c>
      <c r="E163" s="10">
        <v>1</v>
      </c>
      <c r="F163">
        <f t="shared" si="29"/>
        <v>0.20456933314456582</v>
      </c>
      <c r="G163">
        <f t="shared" si="30"/>
        <v>2.4403552154569335</v>
      </c>
      <c r="H163">
        <f t="shared" si="31"/>
        <v>140.17409741495669</v>
      </c>
      <c r="I163">
        <f t="shared" si="32"/>
        <v>-341.46476407766278</v>
      </c>
      <c r="J163">
        <f t="shared" si="33"/>
        <v>194.21556095950962</v>
      </c>
      <c r="K163">
        <f t="shared" si="34"/>
        <v>140.17409741495669</v>
      </c>
      <c r="L163">
        <f t="shared" si="35"/>
        <v>392.83313152715476</v>
      </c>
      <c r="M163">
        <f t="shared" si="38"/>
        <v>150.36999772371178</v>
      </c>
      <c r="N163">
        <f t="shared" si="36"/>
        <v>1.0444470423461765E-2</v>
      </c>
      <c r="O163">
        <f t="shared" si="37"/>
        <v>0.57491147790600317</v>
      </c>
      <c r="P163">
        <f>VLOOKUP($A163,ciexyz31_1[],2,FALSE)</f>
        <v>2.399277E-2</v>
      </c>
      <c r="Q163">
        <f>VLOOKUP($A163,ciexyz31_1[],3,FALSE)</f>
        <v>0.58696530000000002</v>
      </c>
      <c r="R163">
        <f>VLOOKUP($A163,ciexyz31_1[],4,FALSE)</f>
        <v>0.1200751</v>
      </c>
    </row>
    <row r="164" spans="1:18" x14ac:dyDescent="0.45">
      <c r="A164" s="6">
        <v>515</v>
      </c>
      <c r="B164" s="7">
        <f t="shared" si="26"/>
        <v>3.8851802403204273E-2</v>
      </c>
      <c r="C164" s="7">
        <f t="shared" si="27"/>
        <v>0.81201602136181572</v>
      </c>
      <c r="D164">
        <f t="shared" si="28"/>
        <v>4.784610325550806E-2</v>
      </c>
      <c r="E164" s="10">
        <v>1</v>
      </c>
      <c r="F164">
        <f t="shared" si="29"/>
        <v>0.18365669187767183</v>
      </c>
      <c r="G164">
        <f t="shared" si="30"/>
        <v>2.4679837741225938</v>
      </c>
      <c r="H164">
        <f t="shared" si="31"/>
        <v>140.76126374368937</v>
      </c>
      <c r="I164">
        <f t="shared" si="32"/>
        <v>-339.55610622132747</v>
      </c>
      <c r="J164">
        <f t="shared" si="33"/>
        <v>198.79023559878306</v>
      </c>
      <c r="K164">
        <f t="shared" si="34"/>
        <v>140.76126374368937</v>
      </c>
      <c r="L164">
        <f t="shared" si="35"/>
        <v>393.46652594802663</v>
      </c>
      <c r="M164">
        <f t="shared" si="38"/>
        <v>149.65352319476045</v>
      </c>
      <c r="N164">
        <f t="shared" si="36"/>
        <v>1.2269162661269923E-2</v>
      </c>
      <c r="O164">
        <f t="shared" si="37"/>
        <v>0.57696686061219327</v>
      </c>
      <c r="P164">
        <f>VLOOKUP($A164,ciexyz31_1[],2,FALSE)</f>
        <v>2.9100000000000001E-2</v>
      </c>
      <c r="Q164">
        <f>VLOOKUP($A164,ciexyz31_1[],3,FALSE)</f>
        <v>0.60819999999999996</v>
      </c>
      <c r="R164">
        <f>VLOOKUP($A164,ciexyz31_1[],4,FALSE)</f>
        <v>0.11169999999999999</v>
      </c>
    </row>
    <row r="165" spans="1:18" x14ac:dyDescent="0.45">
      <c r="A165" s="6">
        <v>516</v>
      </c>
      <c r="B165" s="7">
        <f t="shared" si="26"/>
        <v>4.5327984829413914E-2</v>
      </c>
      <c r="C165" s="7">
        <f t="shared" si="27"/>
        <v>0.81939080045608104</v>
      </c>
      <c r="D165">
        <f t="shared" si="28"/>
        <v>5.5319128313600675E-2</v>
      </c>
      <c r="E165" s="10">
        <v>1</v>
      </c>
      <c r="F165">
        <f t="shared" si="29"/>
        <v>0.16509974805575822</v>
      </c>
      <c r="G165">
        <f t="shared" si="30"/>
        <v>2.4903981534741995</v>
      </c>
      <c r="H165">
        <f t="shared" si="31"/>
        <v>141.23440604255401</v>
      </c>
      <c r="I165">
        <f t="shared" si="32"/>
        <v>-337.09830700792264</v>
      </c>
      <c r="J165">
        <f t="shared" si="33"/>
        <v>202.7417598018142</v>
      </c>
      <c r="K165">
        <f t="shared" si="34"/>
        <v>141.23440604255401</v>
      </c>
      <c r="L165">
        <f t="shared" si="35"/>
        <v>393.36940622669704</v>
      </c>
      <c r="M165">
        <f t="shared" si="38"/>
        <v>148.97594615097435</v>
      </c>
      <c r="N165">
        <f t="shared" si="36"/>
        <v>1.4229434994429824E-2</v>
      </c>
      <c r="O165">
        <f t="shared" si="37"/>
        <v>0.57875511985599459</v>
      </c>
      <c r="P165">
        <f>VLOOKUP($A165,ciexyz31_1[],2,FALSE)</f>
        <v>3.4814850000000001E-2</v>
      </c>
      <c r="Q165">
        <f>VLOOKUP($A165,ciexyz31_1[],3,FALSE)</f>
        <v>0.62934559999999995</v>
      </c>
      <c r="R165">
        <f>VLOOKUP($A165,ciexyz31_1[],4,FALSE)</f>
        <v>0.10390480000000001</v>
      </c>
    </row>
    <row r="166" spans="1:18" x14ac:dyDescent="0.45">
      <c r="A166" s="6">
        <v>517</v>
      </c>
      <c r="B166" s="7">
        <f t="shared" si="26"/>
        <v>5.2176690905216899E-2</v>
      </c>
      <c r="C166" s="7">
        <f t="shared" si="27"/>
        <v>0.82516354258253621</v>
      </c>
      <c r="D166">
        <f t="shared" si="28"/>
        <v>6.3231939140110494E-2</v>
      </c>
      <c r="E166" s="10">
        <v>1</v>
      </c>
      <c r="F166">
        <f t="shared" si="29"/>
        <v>0.1486490376542271</v>
      </c>
      <c r="G166">
        <f t="shared" si="30"/>
        <v>2.5079434155447577</v>
      </c>
      <c r="H166">
        <f t="shared" si="31"/>
        <v>141.60278964864696</v>
      </c>
      <c r="I166">
        <f t="shared" si="32"/>
        <v>-334.15078478775683</v>
      </c>
      <c r="J166">
        <f t="shared" si="33"/>
        <v>206.11722222016414</v>
      </c>
      <c r="K166">
        <f t="shared" si="34"/>
        <v>141.60278964864696</v>
      </c>
      <c r="L166">
        <f t="shared" si="35"/>
        <v>392.6080186012893</v>
      </c>
      <c r="M166">
        <f t="shared" si="38"/>
        <v>148.33209754523412</v>
      </c>
      <c r="N166">
        <f t="shared" si="36"/>
        <v>1.6308262075686659E-2</v>
      </c>
      <c r="O166">
        <f t="shared" si="37"/>
        <v>0.58030150853018525</v>
      </c>
      <c r="P166">
        <f>VLOOKUP($A166,ciexyz31_1[],2,FALSE)</f>
        <v>4.1120160000000003E-2</v>
      </c>
      <c r="Q166">
        <f>VLOOKUP($A166,ciexyz31_1[],3,FALSE)</f>
        <v>0.65030679999999996</v>
      </c>
      <c r="R166">
        <f>VLOOKUP($A166,ciexyz31_1[],4,FALSE)</f>
        <v>9.666748E-2</v>
      </c>
    </row>
    <row r="167" spans="1:18" x14ac:dyDescent="0.45">
      <c r="A167" s="6">
        <v>518</v>
      </c>
      <c r="B167" s="7">
        <f t="shared" si="26"/>
        <v>5.9325533351987141E-2</v>
      </c>
      <c r="C167" s="7">
        <f t="shared" si="27"/>
        <v>0.82942577629655079</v>
      </c>
      <c r="D167">
        <f t="shared" si="28"/>
        <v>7.1526030474818564E-2</v>
      </c>
      <c r="E167" s="10">
        <v>1</v>
      </c>
      <c r="F167">
        <f t="shared" si="29"/>
        <v>0.1341273607967623</v>
      </c>
      <c r="G167">
        <f t="shared" si="30"/>
        <v>2.5208977457192598</v>
      </c>
      <c r="H167">
        <f t="shared" si="31"/>
        <v>141.87368004897493</v>
      </c>
      <c r="I167">
        <f t="shared" si="32"/>
        <v>-330.76712572321259</v>
      </c>
      <c r="J167">
        <f t="shared" si="33"/>
        <v>208.9511153501447</v>
      </c>
      <c r="K167">
        <f t="shared" si="34"/>
        <v>141.87368004897493</v>
      </c>
      <c r="L167">
        <f t="shared" si="35"/>
        <v>391.23836732261447</v>
      </c>
      <c r="M167">
        <f t="shared" si="38"/>
        <v>147.71871418815269</v>
      </c>
      <c r="N167">
        <f t="shared" si="36"/>
        <v>1.8489454623386671E-2</v>
      </c>
      <c r="O167">
        <f t="shared" si="37"/>
        <v>0.58162423702886945</v>
      </c>
      <c r="P167">
        <f>VLOOKUP($A167,ciexyz31_1[],2,FALSE)</f>
        <v>4.798504E-2</v>
      </c>
      <c r="Q167">
        <f>VLOOKUP($A167,ciexyz31_1[],3,FALSE)</f>
        <v>0.6708752</v>
      </c>
      <c r="R167">
        <f>VLOOKUP($A167,ciexyz31_1[],4,FALSE)</f>
        <v>8.9982720000000002E-2</v>
      </c>
    </row>
    <row r="168" spans="1:18" x14ac:dyDescent="0.45">
      <c r="A168" s="6">
        <v>519</v>
      </c>
      <c r="B168" s="7">
        <f t="shared" si="26"/>
        <v>6.6715886027034557E-2</v>
      </c>
      <c r="C168" s="7">
        <f t="shared" si="27"/>
        <v>0.83227373928386827</v>
      </c>
      <c r="D168">
        <f t="shared" si="28"/>
        <v>8.0160988960723892E-2</v>
      </c>
      <c r="E168" s="10">
        <v>1</v>
      </c>
      <c r="F168">
        <f t="shared" si="29"/>
        <v>0.12136676903444259</v>
      </c>
      <c r="G168">
        <f t="shared" si="30"/>
        <v>2.5295536419788109</v>
      </c>
      <c r="H168">
        <f t="shared" si="31"/>
        <v>142.0541682767101</v>
      </c>
      <c r="I168">
        <f t="shared" si="32"/>
        <v>-326.99237198265337</v>
      </c>
      <c r="J168">
        <f t="shared" si="33"/>
        <v>211.27875790274305</v>
      </c>
      <c r="K168">
        <f t="shared" si="34"/>
        <v>142.0541682767101</v>
      </c>
      <c r="L168">
        <f t="shared" si="35"/>
        <v>389.31057637285926</v>
      </c>
      <c r="M168">
        <f t="shared" si="38"/>
        <v>147.13238672030229</v>
      </c>
      <c r="N168">
        <f t="shared" si="36"/>
        <v>2.0761365642305674E-2</v>
      </c>
      <c r="O168">
        <f t="shared" si="37"/>
        <v>0.58274072339695759</v>
      </c>
      <c r="P168">
        <f>VLOOKUP($A168,ciexyz31_1[],2,FALSE)</f>
        <v>5.5378610000000002E-2</v>
      </c>
      <c r="Q168">
        <f>VLOOKUP($A168,ciexyz31_1[],3,FALSE)</f>
        <v>0.69084239999999997</v>
      </c>
      <c r="R168">
        <f>VLOOKUP($A168,ciexyz31_1[],4,FALSE)</f>
        <v>8.3845310000000006E-2</v>
      </c>
    </row>
    <row r="169" spans="1:18" x14ac:dyDescent="0.45">
      <c r="A169" s="6">
        <v>520</v>
      </c>
      <c r="B169" s="7">
        <f t="shared" si="26"/>
        <v>7.4302424773374967E-2</v>
      </c>
      <c r="C169" s="7">
        <f t="shared" si="27"/>
        <v>0.8338030913402279</v>
      </c>
      <c r="D169">
        <f t="shared" si="28"/>
        <v>8.9112676056338047E-2</v>
      </c>
      <c r="E169" s="10">
        <v>1</v>
      </c>
      <c r="F169">
        <f t="shared" si="29"/>
        <v>0.11021125352112679</v>
      </c>
      <c r="G169">
        <f t="shared" si="30"/>
        <v>2.5342018459067166</v>
      </c>
      <c r="H169">
        <f t="shared" si="31"/>
        <v>142.15092032205888</v>
      </c>
      <c r="I169">
        <f t="shared" si="32"/>
        <v>-322.86286909414071</v>
      </c>
      <c r="J169">
        <f t="shared" si="33"/>
        <v>213.13472457907574</v>
      </c>
      <c r="K169">
        <f t="shared" si="34"/>
        <v>142.15092032205888</v>
      </c>
      <c r="L169">
        <f t="shared" si="35"/>
        <v>386.86799177639227</v>
      </c>
      <c r="M169">
        <f t="shared" si="38"/>
        <v>146.56959795147336</v>
      </c>
      <c r="N169">
        <f t="shared" si="36"/>
        <v>2.3116508801910785E-2</v>
      </c>
      <c r="O169">
        <f t="shared" si="37"/>
        <v>0.58366718525450401</v>
      </c>
      <c r="P169">
        <f>VLOOKUP($A169,ciexyz31_1[],2,FALSE)</f>
        <v>6.3270000000000007E-2</v>
      </c>
      <c r="Q169">
        <f>VLOOKUP($A169,ciexyz31_1[],3,FALSE)</f>
        <v>0.71</v>
      </c>
      <c r="R169">
        <f>VLOOKUP($A169,ciexyz31_1[],4,FALSE)</f>
        <v>7.8249990000000005E-2</v>
      </c>
    </row>
    <row r="170" spans="1:18" x14ac:dyDescent="0.45">
      <c r="A170" s="6">
        <v>521</v>
      </c>
      <c r="B170" s="7">
        <f t="shared" si="26"/>
        <v>8.2053395235806542E-2</v>
      </c>
      <c r="C170" s="7">
        <f t="shared" si="27"/>
        <v>0.83409031450494431</v>
      </c>
      <c r="D170">
        <f t="shared" si="28"/>
        <v>9.83747129164394E-2</v>
      </c>
      <c r="E170" s="10">
        <v>1</v>
      </c>
      <c r="F170">
        <f t="shared" si="29"/>
        <v>0.1005362234772144</v>
      </c>
      <c r="G170">
        <f t="shared" si="30"/>
        <v>2.5350748115766346</v>
      </c>
      <c r="H170">
        <f t="shared" si="31"/>
        <v>142.16907784367993</v>
      </c>
      <c r="I170">
        <f t="shared" si="32"/>
        <v>-318.40302257490373</v>
      </c>
      <c r="J170">
        <f t="shared" si="33"/>
        <v>214.54630444535132</v>
      </c>
      <c r="K170">
        <f t="shared" si="34"/>
        <v>142.16907784367993</v>
      </c>
      <c r="L170">
        <f t="shared" si="35"/>
        <v>383.94088286608923</v>
      </c>
      <c r="M170">
        <f t="shared" si="38"/>
        <v>146.02712466104649</v>
      </c>
      <c r="N170">
        <f t="shared" si="36"/>
        <v>2.5551901055376837E-2</v>
      </c>
      <c r="O170">
        <f t="shared" si="37"/>
        <v>0.58441621500265073</v>
      </c>
      <c r="P170">
        <f>VLOOKUP($A170,ciexyz31_1[],2,FALSE)</f>
        <v>7.1635009999999999E-2</v>
      </c>
      <c r="Q170">
        <f>VLOOKUP($A170,ciexyz31_1[],3,FALSE)</f>
        <v>0.72818519999999998</v>
      </c>
      <c r="R170">
        <f>VLOOKUP($A170,ciexyz31_1[],4,FALSE)</f>
        <v>7.3208990000000002E-2</v>
      </c>
    </row>
    <row r="171" spans="1:18" x14ac:dyDescent="0.45">
      <c r="A171" s="6">
        <v>522</v>
      </c>
      <c r="B171" s="7">
        <f t="shared" si="26"/>
        <v>8.9941739585336078E-2</v>
      </c>
      <c r="C171" s="7">
        <f t="shared" si="27"/>
        <v>0.83328891889595835</v>
      </c>
      <c r="D171">
        <f t="shared" si="28"/>
        <v>0.10793584019394106</v>
      </c>
      <c r="E171" s="10">
        <v>1</v>
      </c>
      <c r="F171">
        <f t="shared" si="29"/>
        <v>9.2128120004786332E-2</v>
      </c>
      <c r="G171">
        <f t="shared" si="30"/>
        <v>2.532639106728948</v>
      </c>
      <c r="H171">
        <f t="shared" si="31"/>
        <v>142.11840522476197</v>
      </c>
      <c r="I171">
        <f t="shared" si="32"/>
        <v>-313.64859868256218</v>
      </c>
      <c r="J171">
        <f t="shared" si="33"/>
        <v>215.56913837113098</v>
      </c>
      <c r="K171">
        <f t="shared" si="34"/>
        <v>142.11840522476197</v>
      </c>
      <c r="L171">
        <f t="shared" si="35"/>
        <v>380.58572867831862</v>
      </c>
      <c r="M171">
        <f t="shared" si="38"/>
        <v>145.49945052193402</v>
      </c>
      <c r="N171">
        <f t="shared" si="36"/>
        <v>2.8063856911267261E-2</v>
      </c>
      <c r="O171">
        <f t="shared" si="37"/>
        <v>0.58501122460244559</v>
      </c>
      <c r="P171">
        <f>VLOOKUP($A171,ciexyz31_1[],2,FALSE)</f>
        <v>8.0462240000000004E-2</v>
      </c>
      <c r="Q171">
        <f>VLOOKUP($A171,ciexyz31_1[],3,FALSE)</f>
        <v>0.7454636</v>
      </c>
      <c r="R171">
        <f>VLOOKUP($A171,ciexyz31_1[],4,FALSE)</f>
        <v>6.8678160000000002E-2</v>
      </c>
    </row>
    <row r="172" spans="1:18" x14ac:dyDescent="0.45">
      <c r="A172" s="6">
        <v>523</v>
      </c>
      <c r="B172" s="7">
        <f t="shared" si="26"/>
        <v>9.7939750110556056E-2</v>
      </c>
      <c r="C172" s="7">
        <f t="shared" si="27"/>
        <v>0.83159266649874075</v>
      </c>
      <c r="D172">
        <f t="shared" si="28"/>
        <v>0.11777370587322797</v>
      </c>
      <c r="E172" s="10">
        <v>1</v>
      </c>
      <c r="F172">
        <f t="shared" si="29"/>
        <v>8.4738101031353721E-2</v>
      </c>
      <c r="G172">
        <f t="shared" si="30"/>
        <v>2.5274836377689525</v>
      </c>
      <c r="H172">
        <f t="shared" si="31"/>
        <v>142.0110431348204</v>
      </c>
      <c r="I172">
        <f t="shared" si="32"/>
        <v>-308.64406283757569</v>
      </c>
      <c r="J172">
        <f t="shared" si="33"/>
        <v>216.2727313468109</v>
      </c>
      <c r="K172">
        <f t="shared" si="34"/>
        <v>142.0110431348204</v>
      </c>
      <c r="L172">
        <f t="shared" si="35"/>
        <v>376.87537973326835</v>
      </c>
      <c r="M172">
        <f t="shared" si="38"/>
        <v>144.98034449326809</v>
      </c>
      <c r="N172">
        <f t="shared" si="36"/>
        <v>3.064631739356663E-2</v>
      </c>
      <c r="O172">
        <f t="shared" si="37"/>
        <v>0.58548055038488367</v>
      </c>
      <c r="P172">
        <f>VLOOKUP($A172,ciexyz31_1[],2,FALSE)</f>
        <v>8.9739959999999994E-2</v>
      </c>
      <c r="Q172">
        <f>VLOOKUP($A172,ciexyz31_1[],3,FALSE)</f>
        <v>0.76196940000000002</v>
      </c>
      <c r="R172">
        <f>VLOOKUP($A172,ciexyz31_1[],4,FALSE)</f>
        <v>6.4567840000000001E-2</v>
      </c>
    </row>
    <row r="173" spans="1:18" x14ac:dyDescent="0.45">
      <c r="A173" s="6">
        <v>524</v>
      </c>
      <c r="B173" s="7">
        <f t="shared" si="26"/>
        <v>0.1060211073322406</v>
      </c>
      <c r="C173" s="7">
        <f t="shared" si="27"/>
        <v>0.82917818663109899</v>
      </c>
      <c r="D173">
        <f t="shared" si="28"/>
        <v>0.12786287560578261</v>
      </c>
      <c r="E173" s="10">
        <v>1</v>
      </c>
      <c r="F173">
        <f t="shared" si="29"/>
        <v>7.8150519492006659E-2</v>
      </c>
      <c r="G173">
        <f t="shared" si="30"/>
        <v>2.5201452392897061</v>
      </c>
      <c r="H173">
        <f t="shared" si="31"/>
        <v>141.85796966928422</v>
      </c>
      <c r="I173">
        <f t="shared" si="32"/>
        <v>-303.43121075647463</v>
      </c>
      <c r="J173">
        <f t="shared" si="33"/>
        <v>216.71950330291662</v>
      </c>
      <c r="K173">
        <f t="shared" si="34"/>
        <v>141.85796966928422</v>
      </c>
      <c r="L173">
        <f t="shared" si="35"/>
        <v>372.87778530371452</v>
      </c>
      <c r="M173">
        <f t="shared" si="38"/>
        <v>144.4644573147425</v>
      </c>
      <c r="N173">
        <f t="shared" si="36"/>
        <v>3.3292607348828787E-2</v>
      </c>
      <c r="O173">
        <f t="shared" si="37"/>
        <v>0.58584922464763522</v>
      </c>
      <c r="P173">
        <f>VLOOKUP($A173,ciexyz31_1[],2,FALSE)</f>
        <v>9.9456450000000002E-2</v>
      </c>
      <c r="Q173">
        <f>VLOOKUP($A173,ciexyz31_1[],3,FALSE)</f>
        <v>0.77783679999999999</v>
      </c>
      <c r="R173">
        <f>VLOOKUP($A173,ciexyz31_1[],4,FALSE)</f>
        <v>6.0788349999999998E-2</v>
      </c>
    </row>
    <row r="174" spans="1:18" x14ac:dyDescent="0.45">
      <c r="A174" s="6">
        <v>525</v>
      </c>
      <c r="B174" s="7">
        <f t="shared" si="26"/>
        <v>0.11416071960667966</v>
      </c>
      <c r="C174" s="7">
        <f t="shared" si="27"/>
        <v>0.82620695978118885</v>
      </c>
      <c r="D174">
        <f t="shared" si="28"/>
        <v>0.13817448310640446</v>
      </c>
      <c r="E174" s="10">
        <v>1</v>
      </c>
      <c r="F174">
        <f t="shared" si="29"/>
        <v>7.2176008572869488E-2</v>
      </c>
      <c r="G174">
        <f t="shared" si="30"/>
        <v>2.5111147036082575</v>
      </c>
      <c r="H174">
        <f t="shared" si="31"/>
        <v>141.66919111042668</v>
      </c>
      <c r="I174">
        <f t="shared" si="32"/>
        <v>-298.04977267136951</v>
      </c>
      <c r="J174">
        <f t="shared" si="33"/>
        <v>216.9659838897023</v>
      </c>
      <c r="K174">
        <f t="shared" si="34"/>
        <v>141.66919111042668</v>
      </c>
      <c r="L174">
        <f t="shared" si="35"/>
        <v>368.65689354016098</v>
      </c>
      <c r="M174">
        <f t="shared" si="38"/>
        <v>143.94717239996714</v>
      </c>
      <c r="N174">
        <f t="shared" si="36"/>
        <v>3.599535270109977E-2</v>
      </c>
      <c r="O174">
        <f t="shared" si="37"/>
        <v>0.58613965297128423</v>
      </c>
      <c r="P174">
        <f>VLOOKUP($A174,ciexyz31_1[],2,FALSE)</f>
        <v>0.1096</v>
      </c>
      <c r="Q174">
        <f>VLOOKUP($A174,ciexyz31_1[],3,FALSE)</f>
        <v>0.79320000000000002</v>
      </c>
      <c r="R174">
        <f>VLOOKUP($A174,ciexyz31_1[],4,FALSE)</f>
        <v>5.7250009999999997E-2</v>
      </c>
    </row>
    <row r="175" spans="1:18" x14ac:dyDescent="0.45">
      <c r="A175" s="6">
        <v>526</v>
      </c>
      <c r="B175" s="7">
        <f t="shared" si="26"/>
        <v>0.12234736703370142</v>
      </c>
      <c r="C175" s="7">
        <f t="shared" si="27"/>
        <v>0.82277039956386899</v>
      </c>
      <c r="D175">
        <f t="shared" si="28"/>
        <v>0.14870171204330496</v>
      </c>
      <c r="E175" s="10">
        <v>1</v>
      </c>
      <c r="F175">
        <f t="shared" si="29"/>
        <v>6.6704190417547049E-2</v>
      </c>
      <c r="G175">
        <f t="shared" si="30"/>
        <v>2.5006698667675797</v>
      </c>
      <c r="H175">
        <f t="shared" si="31"/>
        <v>141.45028201250969</v>
      </c>
      <c r="I175">
        <f t="shared" si="32"/>
        <v>-292.51900147985884</v>
      </c>
      <c r="J175">
        <f t="shared" si="33"/>
        <v>217.04420840529369</v>
      </c>
      <c r="K175">
        <f t="shared" si="34"/>
        <v>141.45028201250969</v>
      </c>
      <c r="L175">
        <f t="shared" si="35"/>
        <v>364.24655747042306</v>
      </c>
      <c r="M175">
        <f t="shared" si="38"/>
        <v>143.42520278223452</v>
      </c>
      <c r="N175">
        <f t="shared" si="36"/>
        <v>3.8752625264385783E-2</v>
      </c>
      <c r="O175">
        <f t="shared" si="37"/>
        <v>0.58636451219522967</v>
      </c>
      <c r="P175">
        <f>VLOOKUP($A175,ciexyz31_1[],2,FALSE)</f>
        <v>0.12016739999999999</v>
      </c>
      <c r="Q175">
        <f>VLOOKUP($A175,ciexyz31_1[],3,FALSE)</f>
        <v>0.80811040000000001</v>
      </c>
      <c r="R175">
        <f>VLOOKUP($A175,ciexyz31_1[],4,FALSE)</f>
        <v>5.3904349999999997E-2</v>
      </c>
    </row>
    <row r="176" spans="1:18" x14ac:dyDescent="0.45">
      <c r="A176" s="6">
        <v>527</v>
      </c>
      <c r="B176" s="7">
        <f t="shared" si="26"/>
        <v>0.13054566813839383</v>
      </c>
      <c r="C176" s="7">
        <f t="shared" si="27"/>
        <v>0.81892785290940362</v>
      </c>
      <c r="D176">
        <f t="shared" si="28"/>
        <v>0.15941046292979832</v>
      </c>
      <c r="E176" s="10">
        <v>1</v>
      </c>
      <c r="F176">
        <f t="shared" si="29"/>
        <v>6.1698327603215822E-2</v>
      </c>
      <c r="G176">
        <f t="shared" si="30"/>
        <v>2.4889911036089103</v>
      </c>
      <c r="H176">
        <f t="shared" si="31"/>
        <v>141.20478851223956</v>
      </c>
      <c r="I176">
        <f t="shared" si="32"/>
        <v>-286.86699671512804</v>
      </c>
      <c r="J176">
        <f t="shared" si="33"/>
        <v>216.96976910734065</v>
      </c>
      <c r="K176">
        <f t="shared" si="34"/>
        <v>141.20478851223956</v>
      </c>
      <c r="L176">
        <f t="shared" si="35"/>
        <v>359.67840428756631</v>
      </c>
      <c r="M176">
        <f t="shared" si="38"/>
        <v>142.89822589989296</v>
      </c>
      <c r="N176">
        <f t="shared" si="36"/>
        <v>4.1555060472557678E-2</v>
      </c>
      <c r="O176">
        <f t="shared" si="37"/>
        <v>0.58652916718791615</v>
      </c>
      <c r="P176">
        <f>VLOOKUP($A176,ciexyz31_1[],2,FALSE)</f>
        <v>0.13111449999999999</v>
      </c>
      <c r="Q176">
        <f>VLOOKUP($A176,ciexyz31_1[],3,FALSE)</f>
        <v>0.82249620000000001</v>
      </c>
      <c r="R176">
        <f>VLOOKUP($A176,ciexyz31_1[],4,FALSE)</f>
        <v>5.0746640000000003E-2</v>
      </c>
    </row>
    <row r="177" spans="1:18" x14ac:dyDescent="0.45">
      <c r="A177" s="6">
        <v>528</v>
      </c>
      <c r="B177" s="7">
        <f t="shared" si="26"/>
        <v>0.13870234921423477</v>
      </c>
      <c r="C177" s="7">
        <f t="shared" si="27"/>
        <v>0.81477438259494728</v>
      </c>
      <c r="D177">
        <f t="shared" si="28"/>
        <v>0.17023405764487387</v>
      </c>
      <c r="E177" s="10">
        <v>1</v>
      </c>
      <c r="F177">
        <f t="shared" si="29"/>
        <v>5.7099571592626172E-2</v>
      </c>
      <c r="G177">
        <f t="shared" si="30"/>
        <v>2.4763673411797074</v>
      </c>
      <c r="H177">
        <f t="shared" si="31"/>
        <v>140.93856545850878</v>
      </c>
      <c r="I177">
        <f t="shared" si="32"/>
        <v>-281.14085320263047</v>
      </c>
      <c r="J177">
        <f t="shared" si="33"/>
        <v>216.76893016468352</v>
      </c>
      <c r="K177">
        <f t="shared" si="34"/>
        <v>140.93856545850878</v>
      </c>
      <c r="L177">
        <f t="shared" si="35"/>
        <v>355.00556111734988</v>
      </c>
      <c r="M177">
        <f t="shared" si="38"/>
        <v>142.36658394217594</v>
      </c>
      <c r="N177">
        <f t="shared" si="36"/>
        <v>4.4385149820460948E-2</v>
      </c>
      <c r="O177">
        <f t="shared" si="37"/>
        <v>0.58664281682323127</v>
      </c>
      <c r="P177">
        <f>VLOOKUP($A177,ciexyz31_1[],2,FALSE)</f>
        <v>0.14236789999999999</v>
      </c>
      <c r="Q177">
        <f>VLOOKUP($A177,ciexyz31_1[],3,FALSE)</f>
        <v>0.83630680000000002</v>
      </c>
      <c r="R177">
        <f>VLOOKUP($A177,ciexyz31_1[],4,FALSE)</f>
        <v>4.7752759999999998E-2</v>
      </c>
    </row>
    <row r="178" spans="1:18" x14ac:dyDescent="0.45">
      <c r="A178" s="6">
        <v>529</v>
      </c>
      <c r="B178" s="7">
        <f t="shared" si="26"/>
        <v>0.14677321573836422</v>
      </c>
      <c r="C178" s="7">
        <f t="shared" si="27"/>
        <v>0.81039460654781081</v>
      </c>
      <c r="D178">
        <f t="shared" si="28"/>
        <v>0.18111326821830848</v>
      </c>
      <c r="E178" s="10">
        <v>1</v>
      </c>
      <c r="F178">
        <f t="shared" si="29"/>
        <v>5.2853483189239367E-2</v>
      </c>
      <c r="G178">
        <f t="shared" si="30"/>
        <v>2.4630557611932735</v>
      </c>
      <c r="H178">
        <f t="shared" si="31"/>
        <v>140.65685513044733</v>
      </c>
      <c r="I178">
        <f t="shared" si="32"/>
        <v>-275.38171877027889</v>
      </c>
      <c r="J178">
        <f t="shared" si="33"/>
        <v>216.46565205407936</v>
      </c>
      <c r="K178">
        <f t="shared" si="34"/>
        <v>140.65685513044733</v>
      </c>
      <c r="L178">
        <f t="shared" si="35"/>
        <v>350.27484858617913</v>
      </c>
      <c r="M178">
        <f t="shared" si="38"/>
        <v>141.83064424189388</v>
      </c>
      <c r="N178">
        <f t="shared" si="36"/>
        <v>4.722741084337706E-2</v>
      </c>
      <c r="O178">
        <f t="shared" si="37"/>
        <v>0.58671391357983649</v>
      </c>
      <c r="P178">
        <f>VLOOKUP($A178,ciexyz31_1[],2,FALSE)</f>
        <v>0.1538542</v>
      </c>
      <c r="Q178">
        <f>VLOOKUP($A178,ciexyz31_1[],3,FALSE)</f>
        <v>0.84949160000000001</v>
      </c>
      <c r="R178">
        <f>VLOOKUP($A178,ciexyz31_1[],4,FALSE)</f>
        <v>4.4898590000000002E-2</v>
      </c>
    </row>
    <row r="179" spans="1:18" x14ac:dyDescent="0.45">
      <c r="A179" s="6">
        <v>530</v>
      </c>
      <c r="B179" s="7">
        <f t="shared" si="26"/>
        <v>0.15472206121571341</v>
      </c>
      <c r="C179" s="7">
        <f t="shared" si="27"/>
        <v>0.8058635454256492</v>
      </c>
      <c r="D179">
        <f t="shared" si="28"/>
        <v>0.19199535962877032</v>
      </c>
      <c r="E179" s="10">
        <v>1</v>
      </c>
      <c r="F179">
        <f t="shared" si="29"/>
        <v>4.8909512761020971E-2</v>
      </c>
      <c r="G179">
        <f t="shared" si="30"/>
        <v>2.44928437610373</v>
      </c>
      <c r="H179">
        <f t="shared" si="31"/>
        <v>140.36434379576991</v>
      </c>
      <c r="I179">
        <f t="shared" si="32"/>
        <v>-269.62544274381588</v>
      </c>
      <c r="J179">
        <f t="shared" si="33"/>
        <v>216.08178268596166</v>
      </c>
      <c r="K179">
        <f t="shared" si="34"/>
        <v>140.36434379576991</v>
      </c>
      <c r="L179">
        <f t="shared" si="35"/>
        <v>345.52744635345812</v>
      </c>
      <c r="M179">
        <f t="shared" si="38"/>
        <v>141.29080261985428</v>
      </c>
      <c r="N179">
        <f t="shared" si="36"/>
        <v>5.0068144105497064E-2</v>
      </c>
      <c r="O179">
        <f t="shared" si="37"/>
        <v>0.58675024466834769</v>
      </c>
      <c r="P179">
        <f>VLOOKUP($A179,ciexyz31_1[],2,FALSE)</f>
        <v>0.16550000000000001</v>
      </c>
      <c r="Q179">
        <f>VLOOKUP($A179,ciexyz31_1[],3,FALSE)</f>
        <v>0.86199999999999999</v>
      </c>
      <c r="R179">
        <f>VLOOKUP($A179,ciexyz31_1[],4,FALSE)</f>
        <v>4.2160000000000003E-2</v>
      </c>
    </row>
    <row r="180" spans="1:18" x14ac:dyDescent="0.45">
      <c r="A180" s="6">
        <v>531</v>
      </c>
      <c r="B180" s="7">
        <f t="shared" si="26"/>
        <v>0.16253542465545565</v>
      </c>
      <c r="C180" s="7">
        <f t="shared" si="27"/>
        <v>0.80123848041361068</v>
      </c>
      <c r="D180">
        <f t="shared" si="28"/>
        <v>0.20285524051659695</v>
      </c>
      <c r="E180" s="10">
        <v>1</v>
      </c>
      <c r="F180">
        <f t="shared" si="29"/>
        <v>4.5212624975566856E-2</v>
      </c>
      <c r="G180">
        <f t="shared" si="30"/>
        <v>2.4352272822734506</v>
      </c>
      <c r="H180">
        <f t="shared" si="31"/>
        <v>140.06463084616851</v>
      </c>
      <c r="I180">
        <f t="shared" si="32"/>
        <v>-263.89162576468931</v>
      </c>
      <c r="J180">
        <f t="shared" si="33"/>
        <v>215.63646887048608</v>
      </c>
      <c r="K180">
        <f t="shared" si="34"/>
        <v>140.06463084616851</v>
      </c>
      <c r="L180">
        <f t="shared" si="35"/>
        <v>340.79007740200268</v>
      </c>
      <c r="M180">
        <f t="shared" si="38"/>
        <v>140.74635880354523</v>
      </c>
      <c r="N180">
        <f t="shared" si="36"/>
        <v>5.290095682537567E-2</v>
      </c>
      <c r="O180">
        <f t="shared" si="37"/>
        <v>0.5867590728934452</v>
      </c>
      <c r="P180">
        <f>VLOOKUP($A180,ciexyz31_1[],2,FALSE)</f>
        <v>0.1772571</v>
      </c>
      <c r="Q180">
        <f>VLOOKUP($A180,ciexyz31_1[],3,FALSE)</f>
        <v>0.8738108</v>
      </c>
      <c r="R180">
        <f>VLOOKUP($A180,ciexyz31_1[],4,FALSE)</f>
        <v>3.9507279999999999E-2</v>
      </c>
    </row>
    <row r="181" spans="1:18" x14ac:dyDescent="0.45">
      <c r="A181" s="6">
        <v>532</v>
      </c>
      <c r="B181" s="7">
        <f t="shared" si="26"/>
        <v>0.17023719547892346</v>
      </c>
      <c r="C181" s="7">
        <f t="shared" si="27"/>
        <v>0.79651854224541219</v>
      </c>
      <c r="D181">
        <f t="shared" si="28"/>
        <v>0.21372659448582221</v>
      </c>
      <c r="E181" s="10">
        <v>1</v>
      </c>
      <c r="F181">
        <f t="shared" si="29"/>
        <v>4.1736959671959013E-2</v>
      </c>
      <c r="G181">
        <f t="shared" si="30"/>
        <v>2.4208818377162853</v>
      </c>
      <c r="H181">
        <f t="shared" si="31"/>
        <v>139.7575784529098</v>
      </c>
      <c r="I181">
        <f t="shared" si="32"/>
        <v>-258.16519209992276</v>
      </c>
      <c r="J181">
        <f t="shared" si="33"/>
        <v>215.13286365705238</v>
      </c>
      <c r="K181">
        <f t="shared" si="34"/>
        <v>139.7575784529098</v>
      </c>
      <c r="L181">
        <f t="shared" si="35"/>
        <v>336.0526974110964</v>
      </c>
      <c r="M181">
        <f t="shared" si="38"/>
        <v>140.19505713871291</v>
      </c>
      <c r="N181">
        <f t="shared" si="36"/>
        <v>5.5734393560189915E-2</v>
      </c>
      <c r="O181">
        <f t="shared" si="37"/>
        <v>0.58674207490236319</v>
      </c>
      <c r="P181">
        <f>VLOOKUP($A181,ciexyz31_1[],2,FALSE)</f>
        <v>0.18914</v>
      </c>
      <c r="Q181">
        <f>VLOOKUP($A181,ciexyz31_1[],3,FALSE)</f>
        <v>0.88496240000000004</v>
      </c>
      <c r="R181">
        <f>VLOOKUP($A181,ciexyz31_1[],4,FALSE)</f>
        <v>3.6935639999999999E-2</v>
      </c>
    </row>
    <row r="182" spans="1:18" x14ac:dyDescent="0.45">
      <c r="A182" s="6">
        <v>533</v>
      </c>
      <c r="B182" s="7">
        <f t="shared" si="26"/>
        <v>0.17784952801174228</v>
      </c>
      <c r="C182" s="7">
        <f t="shared" si="27"/>
        <v>0.79168657905991635</v>
      </c>
      <c r="D182">
        <f t="shared" si="28"/>
        <v>0.2246463849657887</v>
      </c>
      <c r="E182" s="10">
        <v>1</v>
      </c>
      <c r="F182">
        <f t="shared" si="29"/>
        <v>3.8479738995342794E-2</v>
      </c>
      <c r="G182">
        <f t="shared" si="30"/>
        <v>2.4061959122847134</v>
      </c>
      <c r="H182">
        <f t="shared" si="31"/>
        <v>139.44197922500749</v>
      </c>
      <c r="I182">
        <f t="shared" si="32"/>
        <v>-252.42817887565806</v>
      </c>
      <c r="J182">
        <f t="shared" si="33"/>
        <v>214.56744649420463</v>
      </c>
      <c r="K182">
        <f t="shared" si="34"/>
        <v>139.44197922500749</v>
      </c>
      <c r="L182">
        <f t="shared" si="35"/>
        <v>331.29922213238683</v>
      </c>
      <c r="M182">
        <f t="shared" si="38"/>
        <v>139.63500295682005</v>
      </c>
      <c r="N182">
        <f t="shared" si="36"/>
        <v>5.8577609224607065E-2</v>
      </c>
      <c r="O182">
        <f t="shared" si="37"/>
        <v>0.58669816020158794</v>
      </c>
      <c r="P182">
        <f>VLOOKUP($A182,ciexyz31_1[],2,FALSE)</f>
        <v>0.2011694</v>
      </c>
      <c r="Q182">
        <f>VLOOKUP($A182,ciexyz31_1[],3,FALSE)</f>
        <v>0.8954936</v>
      </c>
      <c r="R182">
        <f>VLOOKUP($A182,ciexyz31_1[],4,FALSE)</f>
        <v>3.445836E-2</v>
      </c>
    </row>
    <row r="183" spans="1:18" x14ac:dyDescent="0.45">
      <c r="A183" s="6">
        <v>534</v>
      </c>
      <c r="B183" s="7">
        <f t="shared" si="26"/>
        <v>0.185390757399363</v>
      </c>
      <c r="C183" s="7">
        <f t="shared" si="27"/>
        <v>0.78672777282068129</v>
      </c>
      <c r="D183">
        <f t="shared" si="28"/>
        <v>0.23564791253609282</v>
      </c>
      <c r="E183" s="10">
        <v>1</v>
      </c>
      <c r="F183">
        <f t="shared" si="29"/>
        <v>3.543979346247228E-2</v>
      </c>
      <c r="G183">
        <f t="shared" si="30"/>
        <v>2.3911244690920959</v>
      </c>
      <c r="H183">
        <f t="shared" si="31"/>
        <v>139.1167572489442</v>
      </c>
      <c r="I183">
        <f t="shared" si="32"/>
        <v>-246.66497176756894</v>
      </c>
      <c r="J183">
        <f t="shared" si="33"/>
        <v>213.93687041744965</v>
      </c>
      <c r="K183">
        <f t="shared" si="34"/>
        <v>139.1167572489442</v>
      </c>
      <c r="L183">
        <f t="shared" si="35"/>
        <v>326.51583854555696</v>
      </c>
      <c r="M183">
        <f t="shared" si="38"/>
        <v>139.06432543504374</v>
      </c>
      <c r="N183">
        <f t="shared" si="36"/>
        <v>6.1438773277736169E-2</v>
      </c>
      <c r="O183">
        <f t="shared" si="37"/>
        <v>0.58662620172259483</v>
      </c>
      <c r="P183">
        <f>VLOOKUP($A183,ciexyz31_1[],2,FALSE)</f>
        <v>0.21336579999999999</v>
      </c>
      <c r="Q183">
        <f>VLOOKUP($A183,ciexyz31_1[],3,FALSE)</f>
        <v>0.9054432</v>
      </c>
      <c r="R183">
        <f>VLOOKUP($A183,ciexyz31_1[],4,FALSE)</f>
        <v>3.2088720000000001E-2</v>
      </c>
    </row>
    <row r="184" spans="1:18" x14ac:dyDescent="0.45">
      <c r="A184" s="6">
        <v>535</v>
      </c>
      <c r="B184" s="7">
        <f t="shared" si="26"/>
        <v>0.19287609787772117</v>
      </c>
      <c r="C184" s="7">
        <f t="shared" si="27"/>
        <v>0.78162921636307703</v>
      </c>
      <c r="D184">
        <f t="shared" si="28"/>
        <v>0.24676162794320075</v>
      </c>
      <c r="E184" s="10">
        <v>1</v>
      </c>
      <c r="F184">
        <f t="shared" si="29"/>
        <v>3.261736540226659E-2</v>
      </c>
      <c r="G184">
        <f t="shared" si="30"/>
        <v>2.3756282790197467</v>
      </c>
      <c r="H184">
        <f t="shared" si="31"/>
        <v>138.78094172716817</v>
      </c>
      <c r="I184">
        <f t="shared" si="32"/>
        <v>-240.86185416376367</v>
      </c>
      <c r="J184">
        <f t="shared" si="33"/>
        <v>213.23791365666062</v>
      </c>
      <c r="K184">
        <f t="shared" si="34"/>
        <v>138.78094172716817</v>
      </c>
      <c r="L184">
        <f t="shared" si="35"/>
        <v>321.69059764290841</v>
      </c>
      <c r="M184">
        <f t="shared" si="38"/>
        <v>138.48114511147128</v>
      </c>
      <c r="N184">
        <f t="shared" si="36"/>
        <v>6.4325275925281034E-2</v>
      </c>
      <c r="O184">
        <f t="shared" si="37"/>
        <v>0.58652502837757459</v>
      </c>
      <c r="P184">
        <f>VLOOKUP($A184,ciexyz31_1[],2,FALSE)</f>
        <v>0.2257499</v>
      </c>
      <c r="Q184">
        <f>VLOOKUP($A184,ciexyz31_1[],3,FALSE)</f>
        <v>0.9148501</v>
      </c>
      <c r="R184">
        <f>VLOOKUP($A184,ciexyz31_1[],4,FALSE)</f>
        <v>2.9839999999999998E-2</v>
      </c>
    </row>
    <row r="185" spans="1:18" x14ac:dyDescent="0.45">
      <c r="A185" s="6">
        <v>536</v>
      </c>
      <c r="B185" s="7">
        <f t="shared" si="26"/>
        <v>0.20030879814494176</v>
      </c>
      <c r="C185" s="7">
        <f t="shared" si="27"/>
        <v>0.7763994160506198</v>
      </c>
      <c r="D185">
        <f t="shared" si="28"/>
        <v>0.25799710046649754</v>
      </c>
      <c r="E185" s="10">
        <v>1</v>
      </c>
      <c r="F185">
        <f t="shared" si="29"/>
        <v>2.9999746680540895E-2</v>
      </c>
      <c r="G185">
        <f t="shared" si="30"/>
        <v>2.3597331957042726</v>
      </c>
      <c r="H185">
        <f t="shared" si="31"/>
        <v>138.43496117397839</v>
      </c>
      <c r="I185">
        <f t="shared" si="32"/>
        <v>-235.01716468080477</v>
      </c>
      <c r="J185">
        <f t="shared" si="33"/>
        <v>212.4736761480053</v>
      </c>
      <c r="K185">
        <f t="shared" si="34"/>
        <v>138.43496117397839</v>
      </c>
      <c r="L185">
        <f t="shared" si="35"/>
        <v>316.8250791058876</v>
      </c>
      <c r="M185">
        <f t="shared" si="38"/>
        <v>137.88398242571506</v>
      </c>
      <c r="N185">
        <f t="shared" si="36"/>
        <v>6.7239291629373976E-2</v>
      </c>
      <c r="O185">
        <f t="shared" si="37"/>
        <v>0.58639576139630745</v>
      </c>
      <c r="P185">
        <f>VLOOKUP($A185,ciexyz31_1[],2,FALSE)</f>
        <v>0.2383209</v>
      </c>
      <c r="Q185">
        <f>VLOOKUP($A185,ciexyz31_1[],3,FALSE)</f>
        <v>0.92373479999999997</v>
      </c>
      <c r="R185">
        <f>VLOOKUP($A185,ciexyz31_1[],4,FALSE)</f>
        <v>2.771181E-2</v>
      </c>
    </row>
    <row r="186" spans="1:18" x14ac:dyDescent="0.45">
      <c r="A186" s="6">
        <v>537</v>
      </c>
      <c r="B186" s="7">
        <f t="shared" si="26"/>
        <v>0.20768998966657368</v>
      </c>
      <c r="C186" s="7">
        <f t="shared" si="27"/>
        <v>0.77105479866032411</v>
      </c>
      <c r="D186">
        <f t="shared" si="28"/>
        <v>0.26935827392219913</v>
      </c>
      <c r="E186" s="10">
        <v>1</v>
      </c>
      <c r="F186">
        <f t="shared" si="29"/>
        <v>2.7566408652189487E-2</v>
      </c>
      <c r="G186">
        <f t="shared" si="30"/>
        <v>2.3434891455240536</v>
      </c>
      <c r="H186">
        <f t="shared" si="31"/>
        <v>138.07977585497545</v>
      </c>
      <c r="I186">
        <f t="shared" si="32"/>
        <v>-229.13249089717249</v>
      </c>
      <c r="J186">
        <f t="shared" si="33"/>
        <v>211.6500779315229</v>
      </c>
      <c r="K186">
        <f t="shared" si="34"/>
        <v>138.07977585497545</v>
      </c>
      <c r="L186">
        <f t="shared" si="35"/>
        <v>311.92539792899606</v>
      </c>
      <c r="M186">
        <f t="shared" si="38"/>
        <v>137.27128703804328</v>
      </c>
      <c r="N186">
        <f t="shared" si="36"/>
        <v>7.01816740653365E-2</v>
      </c>
      <c r="O186">
        <f t="shared" si="37"/>
        <v>0.58624063908509139</v>
      </c>
      <c r="P186">
        <f>VLOOKUP($A186,ciexyz31_1[],2,FALSE)</f>
        <v>0.25106679999999998</v>
      </c>
      <c r="Q186">
        <f>VLOOKUP($A186,ciexyz31_1[],3,FALSE)</f>
        <v>0.93209240000000004</v>
      </c>
      <c r="R186">
        <f>VLOOKUP($A186,ciexyz31_1[],4,FALSE)</f>
        <v>2.5694439999999999E-2</v>
      </c>
    </row>
    <row r="187" spans="1:18" x14ac:dyDescent="0.45">
      <c r="A187" s="6">
        <v>538</v>
      </c>
      <c r="B187" s="7">
        <f t="shared" si="26"/>
        <v>0.21502955000576848</v>
      </c>
      <c r="C187" s="7">
        <f t="shared" si="27"/>
        <v>0.7655950960606106</v>
      </c>
      <c r="D187">
        <f t="shared" si="28"/>
        <v>0.2808658925745588</v>
      </c>
      <c r="E187" s="10">
        <v>1</v>
      </c>
      <c r="F187">
        <f t="shared" si="29"/>
        <v>2.5307573198048515E-2</v>
      </c>
      <c r="G187">
        <f t="shared" si="30"/>
        <v>2.3268953135390271</v>
      </c>
      <c r="H187">
        <f t="shared" si="31"/>
        <v>137.71524355670513</v>
      </c>
      <c r="I187">
        <f t="shared" si="32"/>
        <v>-223.2000433459601</v>
      </c>
      <c r="J187">
        <f t="shared" si="33"/>
        <v>210.7679756333699</v>
      </c>
      <c r="K187">
        <f t="shared" si="34"/>
        <v>137.71524355670513</v>
      </c>
      <c r="L187">
        <f t="shared" si="35"/>
        <v>306.98762011232191</v>
      </c>
      <c r="M187">
        <f t="shared" si="38"/>
        <v>136.64092794467356</v>
      </c>
      <c r="N187">
        <f t="shared" si="36"/>
        <v>7.3157454899652891E-2</v>
      </c>
      <c r="O187">
        <f t="shared" si="37"/>
        <v>0.58606003034178689</v>
      </c>
      <c r="P187">
        <f>VLOOKUP($A187,ciexyz31_1[],2,FALSE)</f>
        <v>0.26399220000000001</v>
      </c>
      <c r="Q187">
        <f>VLOOKUP($A187,ciexyz31_1[],3,FALSE)</f>
        <v>0.93992260000000005</v>
      </c>
      <c r="R187">
        <f>VLOOKUP($A187,ciexyz31_1[],4,FALSE)</f>
        <v>2.3787160000000002E-2</v>
      </c>
    </row>
    <row r="188" spans="1:18" x14ac:dyDescent="0.45">
      <c r="A188" s="6">
        <v>539</v>
      </c>
      <c r="B188" s="7">
        <f t="shared" si="26"/>
        <v>0.22233660375820374</v>
      </c>
      <c r="C188" s="7">
        <f t="shared" si="27"/>
        <v>0.76001999974083623</v>
      </c>
      <c r="D188">
        <f t="shared" si="28"/>
        <v>0.29254046450622306</v>
      </c>
      <c r="E188" s="10">
        <v>1</v>
      </c>
      <c r="F188">
        <f t="shared" si="29"/>
        <v>2.3214384499061019E-2</v>
      </c>
      <c r="G188">
        <f t="shared" si="30"/>
        <v>2.309950762083874</v>
      </c>
      <c r="H188">
        <f t="shared" si="31"/>
        <v>137.34121385028473</v>
      </c>
      <c r="I188">
        <f t="shared" si="32"/>
        <v>-217.21230623626113</v>
      </c>
      <c r="J188">
        <f t="shared" si="33"/>
        <v>209.82806441407544</v>
      </c>
      <c r="K188">
        <f t="shared" si="34"/>
        <v>137.34121385028473</v>
      </c>
      <c r="L188">
        <f t="shared" si="35"/>
        <v>302.00828233052266</v>
      </c>
      <c r="M188">
        <f t="shared" si="38"/>
        <v>135.99064107312671</v>
      </c>
      <c r="N188">
        <f t="shared" si="36"/>
        <v>7.6171583879100641E-2</v>
      </c>
      <c r="O188">
        <f t="shared" si="37"/>
        <v>0.58585421342397115</v>
      </c>
      <c r="P188">
        <f>VLOOKUP($A188,ciexyz31_1[],2,FALSE)</f>
        <v>0.27710170000000001</v>
      </c>
      <c r="Q188">
        <f>VLOOKUP($A188,ciexyz31_1[],3,FALSE)</f>
        <v>0.94722519999999999</v>
      </c>
      <c r="R188">
        <f>VLOOKUP($A188,ciexyz31_1[],4,FALSE)</f>
        <v>2.1989249999999998E-2</v>
      </c>
    </row>
    <row r="189" spans="1:18" x14ac:dyDescent="0.45">
      <c r="A189" s="6">
        <v>540</v>
      </c>
      <c r="B189" s="7">
        <f t="shared" si="26"/>
        <v>0.22961967264964023</v>
      </c>
      <c r="C189" s="7">
        <f t="shared" si="27"/>
        <v>0.75432908990274372</v>
      </c>
      <c r="D189">
        <f t="shared" si="28"/>
        <v>0.30440251572327043</v>
      </c>
      <c r="E189" s="10">
        <v>1</v>
      </c>
      <c r="F189">
        <f t="shared" si="29"/>
        <v>2.127882599580715E-2</v>
      </c>
      <c r="G189">
        <f t="shared" si="30"/>
        <v>2.2926542152536129</v>
      </c>
      <c r="H189">
        <f t="shared" si="31"/>
        <v>136.95752297373477</v>
      </c>
      <c r="I189">
        <f t="shared" si="32"/>
        <v>-211.16192598593906</v>
      </c>
      <c r="J189">
        <f t="shared" si="33"/>
        <v>208.83087234630457</v>
      </c>
      <c r="K189">
        <f t="shared" si="34"/>
        <v>136.95752297373477</v>
      </c>
      <c r="L189">
        <f t="shared" si="35"/>
        <v>296.98432994185026</v>
      </c>
      <c r="M189">
        <f t="shared" si="38"/>
        <v>135.31800108119162</v>
      </c>
      <c r="N189">
        <f t="shared" si="36"/>
        <v>7.9228990607927E-2</v>
      </c>
      <c r="O189">
        <f t="shared" si="37"/>
        <v>0.58562337582615454</v>
      </c>
      <c r="P189">
        <f>VLOOKUP($A189,ciexyz31_1[],2,FALSE)</f>
        <v>0.29039999999999999</v>
      </c>
      <c r="Q189">
        <f>VLOOKUP($A189,ciexyz31_1[],3,FALSE)</f>
        <v>0.95399999999999996</v>
      </c>
      <c r="R189">
        <f>VLOOKUP($A189,ciexyz31_1[],4,FALSE)</f>
        <v>2.0299999999999999E-2</v>
      </c>
    </row>
    <row r="190" spans="1:18" x14ac:dyDescent="0.45">
      <c r="A190" s="6">
        <v>541</v>
      </c>
      <c r="B190" s="7">
        <f t="shared" si="26"/>
        <v>0.23688472059830754</v>
      </c>
      <c r="C190" s="7">
        <f t="shared" si="27"/>
        <v>0.74852446517477467</v>
      </c>
      <c r="D190">
        <f t="shared" si="28"/>
        <v>0.3164689086588463</v>
      </c>
      <c r="E190" s="10">
        <v>1</v>
      </c>
      <c r="F190">
        <f t="shared" si="29"/>
        <v>1.949276864786367E-2</v>
      </c>
      <c r="G190">
        <f t="shared" si="30"/>
        <v>2.2750120514703505</v>
      </c>
      <c r="H190">
        <f t="shared" si="31"/>
        <v>136.56417202286701</v>
      </c>
      <c r="I190">
        <f t="shared" si="32"/>
        <v>-205.04363411144365</v>
      </c>
      <c r="J190">
        <f t="shared" si="33"/>
        <v>207.7774763800611</v>
      </c>
      <c r="K190">
        <f t="shared" si="34"/>
        <v>136.56417202286701</v>
      </c>
      <c r="L190">
        <f t="shared" si="35"/>
        <v>291.91500746020995</v>
      </c>
      <c r="M190">
        <f t="shared" si="38"/>
        <v>134.6205733424874</v>
      </c>
      <c r="N190">
        <f t="shared" si="36"/>
        <v>8.2333657278062924E-2</v>
      </c>
      <c r="O190">
        <f t="shared" si="37"/>
        <v>0.5853678633414886</v>
      </c>
      <c r="P190">
        <f>VLOOKUP($A190,ciexyz31_1[],2,FALSE)</f>
        <v>0.30389119999999997</v>
      </c>
      <c r="Q190">
        <f>VLOOKUP($A190,ciexyz31_1[],3,FALSE)</f>
        <v>0.96025609999999995</v>
      </c>
      <c r="R190">
        <f>VLOOKUP($A190,ciexyz31_1[],4,FALSE)</f>
        <v>1.871805E-2</v>
      </c>
    </row>
    <row r="191" spans="1:18" x14ac:dyDescent="0.45">
      <c r="A191" s="6">
        <v>542</v>
      </c>
      <c r="B191" s="7">
        <f t="shared" si="26"/>
        <v>0.24413255647382395</v>
      </c>
      <c r="C191" s="7">
        <f t="shared" si="27"/>
        <v>0.74261399168137254</v>
      </c>
      <c r="D191">
        <f t="shared" si="28"/>
        <v>0.32874758516342628</v>
      </c>
      <c r="E191" s="10">
        <v>1</v>
      </c>
      <c r="F191">
        <f t="shared" si="29"/>
        <v>1.7847026844721888E-2</v>
      </c>
      <c r="G191">
        <f t="shared" si="30"/>
        <v>2.2570481784735659</v>
      </c>
      <c r="H191">
        <f t="shared" si="31"/>
        <v>136.16155309387781</v>
      </c>
      <c r="I191">
        <f t="shared" si="32"/>
        <v>-198.85685852779466</v>
      </c>
      <c r="J191">
        <f t="shared" si="33"/>
        <v>206.67038181273017</v>
      </c>
      <c r="K191">
        <f t="shared" si="34"/>
        <v>136.16155309387781</v>
      </c>
      <c r="L191">
        <f t="shared" si="35"/>
        <v>286.80428327025209</v>
      </c>
      <c r="M191">
        <f t="shared" si="38"/>
        <v>133.89618630723962</v>
      </c>
      <c r="N191">
        <f t="shared" si="36"/>
        <v>8.5487300962315535E-2</v>
      </c>
      <c r="O191">
        <f t="shared" si="37"/>
        <v>0.58508848686931381</v>
      </c>
      <c r="P191">
        <f>VLOOKUP($A191,ciexyz31_1[],2,FALSE)</f>
        <v>0.31757259999999998</v>
      </c>
      <c r="Q191">
        <f>VLOOKUP($A191,ciexyz31_1[],3,FALSE)</f>
        <v>0.96600739999999996</v>
      </c>
      <c r="R191">
        <f>VLOOKUP($A191,ciexyz31_1[],4,FALSE)</f>
        <v>1.724036E-2</v>
      </c>
    </row>
    <row r="192" spans="1:18" x14ac:dyDescent="0.45">
      <c r="A192" s="6">
        <v>543</v>
      </c>
      <c r="B192" s="7">
        <f t="shared" si="26"/>
        <v>0.25136340887073821</v>
      </c>
      <c r="C192" s="7">
        <f t="shared" si="27"/>
        <v>0.73660558136244469</v>
      </c>
      <c r="D192">
        <f t="shared" si="28"/>
        <v>0.34124559361308393</v>
      </c>
      <c r="E192" s="10">
        <v>1</v>
      </c>
      <c r="F192">
        <f t="shared" si="29"/>
        <v>1.6333041822143516E-2</v>
      </c>
      <c r="G192">
        <f t="shared" si="30"/>
        <v>2.2387866432510024</v>
      </c>
      <c r="H192">
        <f t="shared" si="31"/>
        <v>135.75006704756959</v>
      </c>
      <c r="I192">
        <f t="shared" si="32"/>
        <v>-192.60146526414408</v>
      </c>
      <c r="J192">
        <f t="shared" si="33"/>
        <v>205.51204142860777</v>
      </c>
      <c r="K192">
        <f t="shared" si="34"/>
        <v>135.75006704756959</v>
      </c>
      <c r="L192">
        <f t="shared" si="35"/>
        <v>281.65674782268059</v>
      </c>
      <c r="M192">
        <f t="shared" si="38"/>
        <v>133.14258405380173</v>
      </c>
      <c r="N192">
        <f t="shared" si="36"/>
        <v>8.8691401557776856E-2</v>
      </c>
      <c r="O192">
        <f t="shared" si="37"/>
        <v>0.584786022852682</v>
      </c>
      <c r="P192">
        <f>VLOOKUP($A192,ciexyz31_1[],2,FALSE)</f>
        <v>0.33143840000000002</v>
      </c>
      <c r="Q192">
        <f>VLOOKUP($A192,ciexyz31_1[],3,FALSE)</f>
        <v>0.97126060000000003</v>
      </c>
      <c r="R192">
        <f>VLOOKUP($A192,ciexyz31_1[],4,FALSE)</f>
        <v>1.5863639999999998E-2</v>
      </c>
    </row>
    <row r="193" spans="1:18" x14ac:dyDescent="0.45">
      <c r="A193" s="6">
        <v>544</v>
      </c>
      <c r="B193" s="7">
        <f t="shared" si="26"/>
        <v>0.25857750845525057</v>
      </c>
      <c r="C193" s="7">
        <f t="shared" si="27"/>
        <v>0.73050660190974714</v>
      </c>
      <c r="D193">
        <f t="shared" si="28"/>
        <v>0.35397011851673504</v>
      </c>
      <c r="E193" s="10">
        <v>1</v>
      </c>
      <c r="F193">
        <f t="shared" si="29"/>
        <v>1.4942903467901676E-2</v>
      </c>
      <c r="G193">
        <f t="shared" si="30"/>
        <v>2.2202498386412595</v>
      </c>
      <c r="H193">
        <f t="shared" si="31"/>
        <v>135.33008346874945</v>
      </c>
      <c r="I193">
        <f t="shared" si="32"/>
        <v>-186.2772362665641</v>
      </c>
      <c r="J193">
        <f t="shared" si="33"/>
        <v>204.30471978311735</v>
      </c>
      <c r="K193">
        <f t="shared" si="34"/>
        <v>135.33008346874945</v>
      </c>
      <c r="L193">
        <f t="shared" si="35"/>
        <v>276.47717315678602</v>
      </c>
      <c r="M193">
        <f t="shared" si="38"/>
        <v>132.35736336289872</v>
      </c>
      <c r="N193">
        <f t="shared" si="36"/>
        <v>9.1947462253210224E-2</v>
      </c>
      <c r="O193">
        <f t="shared" si="37"/>
        <v>0.58446117128935571</v>
      </c>
      <c r="P193">
        <f>VLOOKUP($A193,ciexyz31_1[],2,FALSE)</f>
        <v>0.34548279999999998</v>
      </c>
      <c r="Q193">
        <f>VLOOKUP($A193,ciexyz31_1[],3,FALSE)</f>
        <v>0.97602250000000002</v>
      </c>
      <c r="R193">
        <f>VLOOKUP($A193,ciexyz31_1[],4,FALSE)</f>
        <v>1.458461E-2</v>
      </c>
    </row>
    <row r="194" spans="1:18" x14ac:dyDescent="0.45">
      <c r="A194" s="6">
        <v>545</v>
      </c>
      <c r="B194" s="7">
        <f t="shared" si="26"/>
        <v>0.26577508497118374</v>
      </c>
      <c r="C194" s="7">
        <f t="shared" si="27"/>
        <v>0.72432392492980646</v>
      </c>
      <c r="D194">
        <f t="shared" si="28"/>
        <v>0.36692849127818022</v>
      </c>
      <c r="E194" s="10">
        <v>1</v>
      </c>
      <c r="F194">
        <f t="shared" si="29"/>
        <v>1.366928491278166E-2</v>
      </c>
      <c r="G194">
        <f t="shared" si="30"/>
        <v>2.2014586497167543</v>
      </c>
      <c r="H194">
        <f t="shared" si="31"/>
        <v>134.90194356719886</v>
      </c>
      <c r="I194">
        <f t="shared" si="32"/>
        <v>-179.8838767078673</v>
      </c>
      <c r="J194">
        <f t="shared" si="33"/>
        <v>203.05051046509195</v>
      </c>
      <c r="K194">
        <f t="shared" si="34"/>
        <v>134.90194356719886</v>
      </c>
      <c r="L194">
        <f t="shared" si="35"/>
        <v>271.2705640123632</v>
      </c>
      <c r="M194">
        <f t="shared" si="38"/>
        <v>131.53795903855146</v>
      </c>
      <c r="N194">
        <f t="shared" si="36"/>
        <v>9.5257011202033864E-2</v>
      </c>
      <c r="O194">
        <f t="shared" si="37"/>
        <v>0.58411456264399775</v>
      </c>
      <c r="P194">
        <f>VLOOKUP($A194,ciexyz31_1[],2,FALSE)</f>
        <v>0.35970000000000002</v>
      </c>
      <c r="Q194">
        <f>VLOOKUP($A194,ciexyz31_1[],3,FALSE)</f>
        <v>0.98029999999999995</v>
      </c>
      <c r="R194">
        <f>VLOOKUP($A194,ciexyz31_1[],4,FALSE)</f>
        <v>1.34E-2</v>
      </c>
    </row>
    <row r="195" spans="1:18" x14ac:dyDescent="0.45">
      <c r="A195" s="6">
        <v>546</v>
      </c>
      <c r="B195" s="7">
        <f t="shared" si="26"/>
        <v>0.27295760351093018</v>
      </c>
      <c r="C195" s="7">
        <f t="shared" si="27"/>
        <v>0.71806218641678965</v>
      </c>
      <c r="D195">
        <f t="shared" si="28"/>
        <v>0.38013086982482541</v>
      </c>
      <c r="E195" s="10">
        <v>1</v>
      </c>
      <c r="F195">
        <f t="shared" si="29"/>
        <v>1.25061732008092E-2</v>
      </c>
      <c r="G195">
        <f t="shared" si="30"/>
        <v>2.1824271667886137</v>
      </c>
      <c r="H195">
        <f t="shared" si="31"/>
        <v>134.465838244015</v>
      </c>
      <c r="I195">
        <f t="shared" si="32"/>
        <v>-173.41970671164526</v>
      </c>
      <c r="J195">
        <f t="shared" si="33"/>
        <v>201.75083144720509</v>
      </c>
      <c r="K195">
        <f t="shared" si="34"/>
        <v>134.465838244015</v>
      </c>
      <c r="L195">
        <f t="shared" si="35"/>
        <v>266.04096050343753</v>
      </c>
      <c r="M195">
        <f t="shared" si="38"/>
        <v>130.68148706732109</v>
      </c>
      <c r="N195">
        <f t="shared" si="36"/>
        <v>9.8622263413384523E-2</v>
      </c>
      <c r="O195">
        <f t="shared" si="37"/>
        <v>0.58374657333768432</v>
      </c>
      <c r="P195">
        <f>VLOOKUP($A195,ciexyz31_1[],2,FALSE)</f>
        <v>0.37408390000000002</v>
      </c>
      <c r="Q195">
        <f>VLOOKUP($A195,ciexyz31_1[],3,FALSE)</f>
        <v>0.98409239999999998</v>
      </c>
      <c r="R195">
        <f>VLOOKUP($A195,ciexyz31_1[],4,FALSE)</f>
        <v>1.2307230000000001E-2</v>
      </c>
    </row>
    <row r="196" spans="1:18" x14ac:dyDescent="0.45">
      <c r="A196" s="6">
        <v>547</v>
      </c>
      <c r="B196" s="7">
        <f t="shared" si="26"/>
        <v>0.28012894248159209</v>
      </c>
      <c r="C196" s="7">
        <f t="shared" si="27"/>
        <v>0.71172473456919272</v>
      </c>
      <c r="D196">
        <f t="shared" si="28"/>
        <v>0.39359169194977361</v>
      </c>
      <c r="E196" s="10">
        <v>1</v>
      </c>
      <c r="F196">
        <f t="shared" si="29"/>
        <v>1.144588989751244E-2</v>
      </c>
      <c r="G196">
        <f t="shared" si="30"/>
        <v>2.1631655661333435</v>
      </c>
      <c r="H196">
        <f t="shared" si="31"/>
        <v>134.02187058162602</v>
      </c>
      <c r="I196">
        <f t="shared" si="32"/>
        <v>-166.88106599028444</v>
      </c>
      <c r="J196">
        <f t="shared" si="33"/>
        <v>200.40702333536902</v>
      </c>
      <c r="K196">
        <f t="shared" si="34"/>
        <v>134.02187058162602</v>
      </c>
      <c r="L196">
        <f t="shared" si="35"/>
        <v>260.79161257256112</v>
      </c>
      <c r="M196">
        <f t="shared" si="38"/>
        <v>129.78450985088222</v>
      </c>
      <c r="N196">
        <f t="shared" si="36"/>
        <v>0.10204653721797327</v>
      </c>
      <c r="O196">
        <f t="shared" si="37"/>
        <v>0.58335761002226594</v>
      </c>
      <c r="P196">
        <f>VLOOKUP($A196,ciexyz31_1[],2,FALSE)</f>
        <v>0.38863959999999997</v>
      </c>
      <c r="Q196">
        <f>VLOOKUP($A196,ciexyz31_1[],3,FALSE)</f>
        <v>0.98741820000000002</v>
      </c>
      <c r="R196">
        <f>VLOOKUP($A196,ciexyz31_1[],4,FALSE)</f>
        <v>1.130188E-2</v>
      </c>
    </row>
    <row r="197" spans="1:18" x14ac:dyDescent="0.45">
      <c r="A197" s="6">
        <v>548</v>
      </c>
      <c r="B197" s="7">
        <f t="shared" si="26"/>
        <v>0.28729240908025949</v>
      </c>
      <c r="C197" s="7">
        <f t="shared" si="27"/>
        <v>0.70531627388828255</v>
      </c>
      <c r="D197">
        <f t="shared" si="28"/>
        <v>0.4073242312933853</v>
      </c>
      <c r="E197" s="10">
        <v>1</v>
      </c>
      <c r="F197">
        <f t="shared" si="29"/>
        <v>1.0479436396257938E-2</v>
      </c>
      <c r="G197">
        <f t="shared" si="30"/>
        <v>2.1436881462776811</v>
      </c>
      <c r="H197">
        <f t="shared" si="31"/>
        <v>133.57024029800553</v>
      </c>
      <c r="I197">
        <f t="shared" si="32"/>
        <v>-160.26499139785679</v>
      </c>
      <c r="J197">
        <f t="shared" si="33"/>
        <v>199.02091298302346</v>
      </c>
      <c r="K197">
        <f t="shared" si="34"/>
        <v>133.57024029800553</v>
      </c>
      <c r="L197">
        <f t="shared" si="35"/>
        <v>255.52728087691793</v>
      </c>
      <c r="M197">
        <f t="shared" si="38"/>
        <v>128.84334947265296</v>
      </c>
      <c r="N197">
        <f t="shared" si="36"/>
        <v>0.10553287032567167</v>
      </c>
      <c r="O197">
        <f t="shared" si="37"/>
        <v>0.582948275575908</v>
      </c>
      <c r="P197">
        <f>VLOOKUP($A197,ciexyz31_1[],2,FALSE)</f>
        <v>0.40337840000000003</v>
      </c>
      <c r="Q197">
        <f>VLOOKUP($A197,ciexyz31_1[],3,FALSE)</f>
        <v>0.99031279999999999</v>
      </c>
      <c r="R197">
        <f>VLOOKUP($A197,ciexyz31_1[],4,FALSE)</f>
        <v>1.0377920000000001E-2</v>
      </c>
    </row>
    <row r="198" spans="1:18" x14ac:dyDescent="0.45">
      <c r="A198" s="6">
        <v>549</v>
      </c>
      <c r="B198" s="7">
        <f t="shared" si="26"/>
        <v>0.2944502808943964</v>
      </c>
      <c r="C198" s="7">
        <f t="shared" si="27"/>
        <v>0.69884202202238066</v>
      </c>
      <c r="D198">
        <f t="shared" si="28"/>
        <v>0.42134026234181798</v>
      </c>
      <c r="E198" s="10">
        <v>1</v>
      </c>
      <c r="F198">
        <f t="shared" si="29"/>
        <v>9.5983024372397058E-3</v>
      </c>
      <c r="G198">
        <f t="shared" si="30"/>
        <v>2.1240107653710436</v>
      </c>
      <c r="H198">
        <f t="shared" si="31"/>
        <v>133.11118688650575</v>
      </c>
      <c r="I198">
        <f t="shared" si="32"/>
        <v>-153.56932500574754</v>
      </c>
      <c r="J198">
        <f t="shared" si="33"/>
        <v>197.59438477806287</v>
      </c>
      <c r="K198">
        <f t="shared" si="34"/>
        <v>133.11118688650575</v>
      </c>
      <c r="L198">
        <f t="shared" si="35"/>
        <v>250.25402789673953</v>
      </c>
      <c r="M198">
        <f t="shared" si="38"/>
        <v>127.85416504543537</v>
      </c>
      <c r="N198">
        <f t="shared" si="36"/>
        <v>0.10908390320607568</v>
      </c>
      <c r="O198">
        <f t="shared" si="37"/>
        <v>0.58251917547474907</v>
      </c>
      <c r="P198">
        <f>VLOOKUP($A198,ciexyz31_1[],2,FALSE)</f>
        <v>0.4183115</v>
      </c>
      <c r="Q198">
        <f>VLOOKUP($A198,ciexyz31_1[],3,FALSE)</f>
        <v>0.99281160000000002</v>
      </c>
      <c r="R198">
        <f>VLOOKUP($A198,ciexyz31_1[],4,FALSE)</f>
        <v>9.5293059999999995E-3</v>
      </c>
    </row>
    <row r="199" spans="1:18" x14ac:dyDescent="0.45">
      <c r="A199" s="6">
        <v>550</v>
      </c>
      <c r="B199" s="7">
        <f t="shared" si="26"/>
        <v>0.30160379939575122</v>
      </c>
      <c r="C199" s="7">
        <f t="shared" si="27"/>
        <v>0.69230776237157421</v>
      </c>
      <c r="D199">
        <f t="shared" si="28"/>
        <v>0.43564988837128615</v>
      </c>
      <c r="E199" s="10">
        <v>1</v>
      </c>
      <c r="F199">
        <f t="shared" si="29"/>
        <v>8.7944098905058925E-3</v>
      </c>
      <c r="G199">
        <f t="shared" si="30"/>
        <v>2.1041510010685496</v>
      </c>
      <c r="H199">
        <f t="shared" si="31"/>
        <v>132.64499483341581</v>
      </c>
      <c r="I199">
        <f t="shared" si="32"/>
        <v>-146.79277046146257</v>
      </c>
      <c r="J199">
        <f t="shared" si="33"/>
        <v>196.12940742271255</v>
      </c>
      <c r="K199">
        <f t="shared" si="34"/>
        <v>132.64499483341581</v>
      </c>
      <c r="L199">
        <f t="shared" si="35"/>
        <v>244.97930915841854</v>
      </c>
      <c r="M199">
        <f t="shared" si="38"/>
        <v>126.81296465751329</v>
      </c>
      <c r="N199">
        <f t="shared" si="36"/>
        <v>0.11270183812060833</v>
      </c>
      <c r="O199">
        <f t="shared" si="37"/>
        <v>0.582070930212781</v>
      </c>
      <c r="P199">
        <f>VLOOKUP($A199,ciexyz31_1[],2,FALSE)</f>
        <v>0.4334499</v>
      </c>
      <c r="Q199">
        <f>VLOOKUP($A199,ciexyz31_1[],3,FALSE)</f>
        <v>0.99495009999999995</v>
      </c>
      <c r="R199">
        <f>VLOOKUP($A199,ciexyz31_1[],4,FALSE)</f>
        <v>8.7499989999999996E-3</v>
      </c>
    </row>
    <row r="200" spans="1:18" x14ac:dyDescent="0.45">
      <c r="A200" s="6">
        <v>551</v>
      </c>
      <c r="B200" s="7">
        <f t="shared" si="26"/>
        <v>0.30875992309265654</v>
      </c>
      <c r="C200" s="7">
        <f t="shared" si="27"/>
        <v>0.68571206060674028</v>
      </c>
      <c r="D200">
        <f t="shared" si="28"/>
        <v>0.45027634896702229</v>
      </c>
      <c r="E200" s="10">
        <v>1</v>
      </c>
      <c r="F200">
        <f t="shared" si="29"/>
        <v>8.0617165982348471E-3</v>
      </c>
      <c r="G200">
        <f t="shared" si="30"/>
        <v>2.0841044939722213</v>
      </c>
      <c r="H200">
        <f t="shared" si="31"/>
        <v>132.17143465569978</v>
      </c>
      <c r="I200">
        <f t="shared" si="32"/>
        <v>-139.92795100428935</v>
      </c>
      <c r="J200">
        <f t="shared" si="33"/>
        <v>194.62593999466304</v>
      </c>
      <c r="K200">
        <f t="shared" si="34"/>
        <v>132.17143465569978</v>
      </c>
      <c r="L200">
        <f t="shared" si="35"/>
        <v>239.70625355018376</v>
      </c>
      <c r="M200">
        <f t="shared" si="38"/>
        <v>125.7145631165516</v>
      </c>
      <c r="N200">
        <f t="shared" si="36"/>
        <v>0.11639212104487219</v>
      </c>
      <c r="O200">
        <f t="shared" si="37"/>
        <v>0.58160343742625131</v>
      </c>
      <c r="P200">
        <f>VLOOKUP($A200,ciexyz31_1[],2,FALSE)</f>
        <v>0.44879530000000001</v>
      </c>
      <c r="Q200">
        <f>VLOOKUP($A200,ciexyz31_1[],3,FALSE)</f>
        <v>0.99671080000000001</v>
      </c>
      <c r="R200">
        <f>VLOOKUP($A200,ciexyz31_1[],4,FALSE)</f>
        <v>8.0351999999999993E-3</v>
      </c>
    </row>
    <row r="201" spans="1:18" x14ac:dyDescent="0.45">
      <c r="A201" s="6">
        <v>552</v>
      </c>
      <c r="B201" s="7">
        <f t="shared" ref="B201:B264" si="39">P201/(P201+Q201+R201)</f>
        <v>0.31591439444899189</v>
      </c>
      <c r="C201" s="7">
        <f t="shared" ref="C201:C264" si="40">Q201/(P201+Q201+R201)</f>
        <v>0.67906347999092953</v>
      </c>
      <c r="D201">
        <f t="shared" ref="D201:D264" si="41">IF(C201=0,0,B201/C201)</f>
        <v>0.46522071022463418</v>
      </c>
      <c r="E201" s="10">
        <v>1</v>
      </c>
      <c r="F201">
        <f t="shared" ref="F201:F264" si="42">IF(C201=0,0,(1-B201-C201)/C201)</f>
        <v>7.395664334865438E-3</v>
      </c>
      <c r="G201">
        <f t="shared" ref="G201:G264" si="43">C201/$C$5</f>
        <v>2.0638972706550653</v>
      </c>
      <c r="H201">
        <f t="shared" ref="H201:H264" si="44">IF($C$5&gt;$B$1,116*POWER(G201,1/3)-16,B$2*G201)</f>
        <v>131.69099446981019</v>
      </c>
      <c r="I201">
        <f t="shared" ref="I201:I264" si="45">13*H201*(N201-$N$5)</f>
        <v>-132.9780645929126</v>
      </c>
      <c r="J201">
        <f t="shared" ref="J201:J264" si="46">13*H201*(O201-$O$5)</f>
        <v>193.08615948376843</v>
      </c>
      <c r="K201">
        <f t="shared" ref="K201:K264" si="47">H201</f>
        <v>131.69099446981019</v>
      </c>
      <c r="L201">
        <f t="shared" ref="L201:L264" si="48">SQRT(I201^2+J201^2)</f>
        <v>234.4470742983757</v>
      </c>
      <c r="M201">
        <f t="shared" si="38"/>
        <v>124.55510937467996</v>
      </c>
      <c r="N201">
        <f t="shared" ref="N201:N264" si="49">4*B201/(12*C201-2*B201+3)</f>
        <v>0.12015457180161467</v>
      </c>
      <c r="O201">
        <f t="shared" ref="O201:O264" si="50">9*C201/(12*C201-2*B201+3)</f>
        <v>0.58111726458414592</v>
      </c>
      <c r="P201">
        <f>VLOOKUP($A201,ciexyz31_1[],2,FALSE)</f>
        <v>0.46433600000000003</v>
      </c>
      <c r="Q201">
        <f>VLOOKUP($A201,ciexyz31_1[],3,FALSE)</f>
        <v>0.99809829999999999</v>
      </c>
      <c r="R201">
        <f>VLOOKUP($A201,ciexyz31_1[],4,FALSE)</f>
        <v>7.3816000000000003E-3</v>
      </c>
    </row>
    <row r="202" spans="1:18" x14ac:dyDescent="0.45">
      <c r="A202" s="6">
        <v>553</v>
      </c>
      <c r="B202" s="7">
        <f t="shared" si="39"/>
        <v>0.32306626538212901</v>
      </c>
      <c r="C202" s="7">
        <f t="shared" si="40"/>
        <v>0.67236739796874934</v>
      </c>
      <c r="D202">
        <f t="shared" si="41"/>
        <v>0.4804906757200394</v>
      </c>
      <c r="E202" s="10">
        <v>1</v>
      </c>
      <c r="F202">
        <f t="shared" si="42"/>
        <v>6.7914307905421172E-3</v>
      </c>
      <c r="G202">
        <f t="shared" si="43"/>
        <v>2.0435456749399714</v>
      </c>
      <c r="H202">
        <f t="shared" si="44"/>
        <v>131.20394155532509</v>
      </c>
      <c r="I202">
        <f t="shared" si="45"/>
        <v>-125.9431981685011</v>
      </c>
      <c r="J202">
        <f t="shared" si="46"/>
        <v>191.51153151972181</v>
      </c>
      <c r="K202">
        <f t="shared" si="47"/>
        <v>131.20394155532509</v>
      </c>
      <c r="L202">
        <f t="shared" si="48"/>
        <v>229.21246883609919</v>
      </c>
      <c r="M202">
        <f t="shared" ref="M202:M265" si="51">IF(ATAN2(I202,J202)&gt;=0,DEGREES(ATAN2(I202,J202)),DEGREES(ATAN2(I202,J202))+360)</f>
        <v>123.33000901555907</v>
      </c>
      <c r="N202">
        <f t="shared" si="49"/>
        <v>0.12399067450987372</v>
      </c>
      <c r="O202">
        <f t="shared" si="50"/>
        <v>0.58061276054764599</v>
      </c>
      <c r="P202">
        <f>VLOOKUP($A202,ciexyz31_1[],2,FALSE)</f>
        <v>0.48006399999999999</v>
      </c>
      <c r="Q202">
        <f>VLOOKUP($A202,ciexyz31_1[],3,FALSE)</f>
        <v>0.999112</v>
      </c>
      <c r="R202">
        <f>VLOOKUP($A202,ciexyz31_1[],4,FALSE)</f>
        <v>6.7853999999999996E-3</v>
      </c>
    </row>
    <row r="203" spans="1:18" x14ac:dyDescent="0.45">
      <c r="A203" s="6">
        <v>554</v>
      </c>
      <c r="B203" s="7">
        <f t="shared" si="39"/>
        <v>0.33021554535689746</v>
      </c>
      <c r="C203" s="7">
        <f t="shared" si="40"/>
        <v>0.66562802541714927</v>
      </c>
      <c r="D203">
        <f t="shared" si="41"/>
        <v>0.49609621702744755</v>
      </c>
      <c r="E203" s="10">
        <v>1</v>
      </c>
      <c r="F203">
        <f t="shared" si="42"/>
        <v>6.2443723329534354E-3</v>
      </c>
      <c r="G203">
        <f t="shared" si="43"/>
        <v>2.0230625050670152</v>
      </c>
      <c r="H203">
        <f t="shared" si="44"/>
        <v>130.71046364288136</v>
      </c>
      <c r="I203">
        <f t="shared" si="45"/>
        <v>-118.82245660862137</v>
      </c>
      <c r="J203">
        <f t="shared" si="46"/>
        <v>189.90322447839876</v>
      </c>
      <c r="K203">
        <f t="shared" si="47"/>
        <v>130.71046364288136</v>
      </c>
      <c r="L203">
        <f t="shared" si="48"/>
        <v>224.01341670043072</v>
      </c>
      <c r="M203">
        <f t="shared" si="51"/>
        <v>122.03421711931588</v>
      </c>
      <c r="N203">
        <f t="shared" si="49"/>
        <v>0.12790246192123697</v>
      </c>
      <c r="O203">
        <f t="shared" si="50"/>
        <v>0.58009017090904591</v>
      </c>
      <c r="P203">
        <f>VLOOKUP($A203,ciexyz31_1[],2,FALSE)</f>
        <v>0.4959713</v>
      </c>
      <c r="Q203">
        <f>VLOOKUP($A203,ciexyz31_1[],3,FALSE)</f>
        <v>0.99974819999999998</v>
      </c>
      <c r="R203">
        <f>VLOOKUP($A203,ciexyz31_1[],4,FALSE)</f>
        <v>6.2427999999999997E-3</v>
      </c>
    </row>
    <row r="204" spans="1:18" x14ac:dyDescent="0.45">
      <c r="A204" s="6">
        <v>555</v>
      </c>
      <c r="B204" s="7">
        <f t="shared" si="39"/>
        <v>0.33736333285085651</v>
      </c>
      <c r="C204" s="7">
        <f t="shared" si="40"/>
        <v>0.65884829013968849</v>
      </c>
      <c r="D204">
        <f t="shared" si="41"/>
        <v>0.51205010000000006</v>
      </c>
      <c r="E204" s="10">
        <v>1</v>
      </c>
      <c r="F204">
        <f t="shared" si="42"/>
        <v>5.7499990000001262E-3</v>
      </c>
      <c r="G204">
        <f t="shared" si="43"/>
        <v>2.0024566595942148</v>
      </c>
      <c r="H204">
        <f t="shared" si="44"/>
        <v>130.21065778117747</v>
      </c>
      <c r="I204">
        <f t="shared" si="45"/>
        <v>-111.61377800975954</v>
      </c>
      <c r="J204">
        <f t="shared" si="46"/>
        <v>188.26207141417578</v>
      </c>
      <c r="K204">
        <f t="shared" si="47"/>
        <v>130.21065778117747</v>
      </c>
      <c r="L204">
        <f t="shared" si="48"/>
        <v>218.86124137171504</v>
      </c>
      <c r="M204">
        <f t="shared" si="51"/>
        <v>120.66216952317308</v>
      </c>
      <c r="N204">
        <f t="shared" si="49"/>
        <v>0.13189264082775229</v>
      </c>
      <c r="O204">
        <f t="shared" si="50"/>
        <v>0.57954962192653148</v>
      </c>
      <c r="P204">
        <f>VLOOKUP($A204,ciexyz31_1[],2,FALSE)</f>
        <v>0.51205009999999995</v>
      </c>
      <c r="Q204">
        <f>VLOOKUP($A204,ciexyz31_1[],3,FALSE)</f>
        <v>1</v>
      </c>
      <c r="R204">
        <f>VLOOKUP($A204,ciexyz31_1[],4,FALSE)</f>
        <v>5.7499990000000004E-3</v>
      </c>
    </row>
    <row r="205" spans="1:18" x14ac:dyDescent="0.45">
      <c r="A205" s="6">
        <v>556</v>
      </c>
      <c r="B205" s="7">
        <f t="shared" si="39"/>
        <v>0.34451319835545352</v>
      </c>
      <c r="C205" s="7">
        <f t="shared" si="40"/>
        <v>0.65202820921784399</v>
      </c>
      <c r="D205">
        <f t="shared" si="41"/>
        <v>0.528371615652523</v>
      </c>
      <c r="E205" s="10">
        <v>1</v>
      </c>
      <c r="F205">
        <f t="shared" si="42"/>
        <v>5.3043601148045141E-3</v>
      </c>
      <c r="G205">
        <f t="shared" si="43"/>
        <v>1.9817281904377972</v>
      </c>
      <c r="H205">
        <f t="shared" si="44"/>
        <v>129.70440609225</v>
      </c>
      <c r="I205">
        <f t="shared" si="45"/>
        <v>-104.31234643722162</v>
      </c>
      <c r="J205">
        <f t="shared" si="46"/>
        <v>186.58809266596165</v>
      </c>
      <c r="K205">
        <f t="shared" si="47"/>
        <v>129.70440609225</v>
      </c>
      <c r="L205">
        <f t="shared" si="48"/>
        <v>213.76665302137383</v>
      </c>
      <c r="M205">
        <f t="shared" si="51"/>
        <v>119.20743697556858</v>
      </c>
      <c r="N205">
        <f t="shared" si="49"/>
        <v>0.13596550140093422</v>
      </c>
      <c r="O205">
        <f t="shared" si="50"/>
        <v>0.57899093950059588</v>
      </c>
      <c r="P205">
        <f>VLOOKUP($A205,ciexyz31_1[],2,FALSE)</f>
        <v>0.52829590000000004</v>
      </c>
      <c r="Q205">
        <f>VLOOKUP($A205,ciexyz31_1[],3,FALSE)</f>
        <v>0.99985670000000004</v>
      </c>
      <c r="R205">
        <f>VLOOKUP($A205,ciexyz31_1[],4,FALSE)</f>
        <v>5.3036000000000003E-3</v>
      </c>
    </row>
    <row r="206" spans="1:18" x14ac:dyDescent="0.45">
      <c r="A206" s="6">
        <v>557</v>
      </c>
      <c r="B206" s="7">
        <f t="shared" si="39"/>
        <v>0.35166441129682047</v>
      </c>
      <c r="C206" s="7">
        <f t="shared" si="40"/>
        <v>0.64517217424539797</v>
      </c>
      <c r="D206">
        <f t="shared" si="41"/>
        <v>0.54507064212453349</v>
      </c>
      <c r="E206" s="10">
        <v>1</v>
      </c>
      <c r="F206">
        <f t="shared" si="42"/>
        <v>4.9032096920198671E-3</v>
      </c>
      <c r="G206">
        <f t="shared" si="43"/>
        <v>1.9608904450957327</v>
      </c>
      <c r="H206">
        <f t="shared" si="44"/>
        <v>129.19191476044296</v>
      </c>
      <c r="I206">
        <f t="shared" si="45"/>
        <v>-96.917743585569738</v>
      </c>
      <c r="J206">
        <f t="shared" si="46"/>
        <v>184.88244125847112</v>
      </c>
      <c r="K206">
        <f t="shared" si="47"/>
        <v>129.19191476044296</v>
      </c>
      <c r="L206">
        <f t="shared" si="48"/>
        <v>208.74521816657327</v>
      </c>
      <c r="M206">
        <f t="shared" si="51"/>
        <v>117.66410393355771</v>
      </c>
      <c r="N206">
        <f t="shared" si="49"/>
        <v>0.14012296642347785</v>
      </c>
      <c r="O206">
        <f t="shared" si="50"/>
        <v>0.57841433767917605</v>
      </c>
      <c r="P206">
        <f>VLOOKUP($A206,ciexyz31_1[],2,FALSE)</f>
        <v>0.54469160000000005</v>
      </c>
      <c r="Q206">
        <f>VLOOKUP($A206,ciexyz31_1[],3,FALSE)</f>
        <v>0.99930459999999999</v>
      </c>
      <c r="R206">
        <f>VLOOKUP($A206,ciexyz31_1[],4,FALSE)</f>
        <v>4.8998000000000002E-3</v>
      </c>
    </row>
    <row r="207" spans="1:18" x14ac:dyDescent="0.45">
      <c r="A207" s="6">
        <v>558</v>
      </c>
      <c r="B207" s="7">
        <f t="shared" si="39"/>
        <v>0.35881368668430313</v>
      </c>
      <c r="C207" s="7">
        <f t="shared" si="40"/>
        <v>0.63828733653775271</v>
      </c>
      <c r="D207">
        <f t="shared" si="41"/>
        <v>0.56215072138295574</v>
      </c>
      <c r="E207" s="10">
        <v>1</v>
      </c>
      <c r="F207">
        <f t="shared" si="42"/>
        <v>4.5418052528959823E-3</v>
      </c>
      <c r="G207">
        <f t="shared" si="43"/>
        <v>1.9399651587677125</v>
      </c>
      <c r="H207">
        <f t="shared" si="44"/>
        <v>128.67360362559396</v>
      </c>
      <c r="I207">
        <f t="shared" si="45"/>
        <v>-89.432383561065379</v>
      </c>
      <c r="J207">
        <f t="shared" si="46"/>
        <v>183.14706070931589</v>
      </c>
      <c r="K207">
        <f t="shared" si="47"/>
        <v>128.67360362559396</v>
      </c>
      <c r="L207">
        <f t="shared" si="48"/>
        <v>203.81608640113606</v>
      </c>
      <c r="M207">
        <f t="shared" si="51"/>
        <v>116.02667975151603</v>
      </c>
      <c r="N207">
        <f t="shared" si="49"/>
        <v>0.14436538286974065</v>
      </c>
      <c r="O207">
        <f t="shared" si="50"/>
        <v>0.57782032309380749</v>
      </c>
      <c r="P207">
        <f>VLOOKUP($A207,ciexyz31_1[],2,FALSE)</f>
        <v>0.56120939999999997</v>
      </c>
      <c r="Q207">
        <f>VLOOKUP($A207,ciexyz31_1[],3,FALSE)</f>
        <v>0.99832549999999998</v>
      </c>
      <c r="R207">
        <f>VLOOKUP($A207,ciexyz31_1[],4,FALSE)</f>
        <v>4.5342000000000004E-3</v>
      </c>
    </row>
    <row r="208" spans="1:18" x14ac:dyDescent="0.45">
      <c r="A208" s="6">
        <v>559</v>
      </c>
      <c r="B208" s="7">
        <f t="shared" si="39"/>
        <v>0.36595935734911894</v>
      </c>
      <c r="C208" s="7">
        <f t="shared" si="40"/>
        <v>0.63137908089984907</v>
      </c>
      <c r="D208">
        <f t="shared" si="41"/>
        <v>0.57961907262994727</v>
      </c>
      <c r="E208" s="10">
        <v>1</v>
      </c>
      <c r="F208">
        <f t="shared" si="42"/>
        <v>4.2154734478037489E-3</v>
      </c>
      <c r="G208">
        <f t="shared" si="43"/>
        <v>1.9189686976471008</v>
      </c>
      <c r="H208">
        <f t="shared" si="44"/>
        <v>128.14976965587658</v>
      </c>
      <c r="I208">
        <f t="shared" si="45"/>
        <v>-81.857058696025831</v>
      </c>
      <c r="J208">
        <f t="shared" si="46"/>
        <v>181.38346210914619</v>
      </c>
      <c r="K208">
        <f t="shared" si="47"/>
        <v>128.14976965587658</v>
      </c>
      <c r="L208">
        <f t="shared" si="48"/>
        <v>198.99884016009915</v>
      </c>
      <c r="M208">
        <f t="shared" si="51"/>
        <v>114.28931598498967</v>
      </c>
      <c r="N208">
        <f t="shared" si="49"/>
        <v>0.14869399777502559</v>
      </c>
      <c r="O208">
        <f t="shared" si="50"/>
        <v>0.57720925827333069</v>
      </c>
      <c r="P208">
        <f>VLOOKUP($A208,ciexyz31_1[],2,FALSE)</f>
        <v>0.57782149999999999</v>
      </c>
      <c r="Q208">
        <f>VLOOKUP($A208,ciexyz31_1[],3,FALSE)</f>
        <v>0.99689870000000003</v>
      </c>
      <c r="R208">
        <f>VLOOKUP($A208,ciexyz31_1[],4,FALSE)</f>
        <v>4.2024000000000002E-3</v>
      </c>
    </row>
    <row r="209" spans="1:18" x14ac:dyDescent="0.45">
      <c r="A209" s="6">
        <v>560</v>
      </c>
      <c r="B209" s="7">
        <f t="shared" si="39"/>
        <v>0.3731015438684574</v>
      </c>
      <c r="C209" s="7">
        <f t="shared" si="40"/>
        <v>0.62445085979666115</v>
      </c>
      <c r="D209">
        <f t="shared" si="41"/>
        <v>0.59748743718592978</v>
      </c>
      <c r="E209" s="10">
        <v>1</v>
      </c>
      <c r="F209">
        <f t="shared" si="42"/>
        <v>3.919597989949856E-3</v>
      </c>
      <c r="G209">
        <f t="shared" si="43"/>
        <v>1.8979115549105259</v>
      </c>
      <c r="H209">
        <f t="shared" si="44"/>
        <v>127.6205699463662</v>
      </c>
      <c r="I209">
        <f t="shared" si="45"/>
        <v>-74.190661886657296</v>
      </c>
      <c r="J209">
        <f t="shared" si="46"/>
        <v>179.5926614325119</v>
      </c>
      <c r="K209">
        <f t="shared" si="47"/>
        <v>127.6205699463662</v>
      </c>
      <c r="L209">
        <f t="shared" si="48"/>
        <v>194.31360825118026</v>
      </c>
      <c r="M209">
        <f t="shared" si="51"/>
        <v>112.44577417955315</v>
      </c>
      <c r="N209">
        <f t="shared" si="49"/>
        <v>0.1531111568970846</v>
      </c>
      <c r="O209">
        <f t="shared" si="50"/>
        <v>0.57658133305861747</v>
      </c>
      <c r="P209">
        <f>VLOOKUP($A209,ciexyz31_1[],2,FALSE)</f>
        <v>0.59450000000000003</v>
      </c>
      <c r="Q209">
        <f>VLOOKUP($A209,ciexyz31_1[],3,FALSE)</f>
        <v>0.995</v>
      </c>
      <c r="R209">
        <f>VLOOKUP($A209,ciexyz31_1[],4,FALSE)</f>
        <v>3.8999999999999998E-3</v>
      </c>
    </row>
    <row r="210" spans="1:18" x14ac:dyDescent="0.45">
      <c r="A210" s="6">
        <v>561</v>
      </c>
      <c r="B210" s="7">
        <f t="shared" si="39"/>
        <v>0.38024383546406509</v>
      </c>
      <c r="C210" s="7">
        <f t="shared" si="40"/>
        <v>0.61750215217370474</v>
      </c>
      <c r="D210">
        <f t="shared" si="41"/>
        <v>0.61577734446033416</v>
      </c>
      <c r="E210" s="10">
        <v>1</v>
      </c>
      <c r="F210">
        <f t="shared" si="42"/>
        <v>3.6502097268740334E-3</v>
      </c>
      <c r="G210">
        <f t="shared" si="43"/>
        <v>1.8767921469020266</v>
      </c>
      <c r="H210">
        <f t="shared" si="44"/>
        <v>127.0858589957088</v>
      </c>
      <c r="I210">
        <f t="shared" si="45"/>
        <v>-66.428089833175875</v>
      </c>
      <c r="J210">
        <f t="shared" si="46"/>
        <v>177.77453731208249</v>
      </c>
      <c r="K210">
        <f t="shared" si="47"/>
        <v>127.0858589957088</v>
      </c>
      <c r="L210">
        <f t="shared" si="48"/>
        <v>189.78007597060733</v>
      </c>
      <c r="M210">
        <f t="shared" si="51"/>
        <v>110.48894696224052</v>
      </c>
      <c r="N210">
        <f t="shared" si="49"/>
        <v>0.15762156876321715</v>
      </c>
      <c r="O210">
        <f t="shared" si="50"/>
        <v>0.57593630702352594</v>
      </c>
      <c r="P210">
        <f>VLOOKUP($A210,ciexyz31_1[],2,FALSE)</f>
        <v>0.61122089999999996</v>
      </c>
      <c r="Q210">
        <f>VLOOKUP($A210,ciexyz31_1[],3,FALSE)</f>
        <v>0.9926005</v>
      </c>
      <c r="R210">
        <f>VLOOKUP($A210,ciexyz31_1[],4,FALSE)</f>
        <v>3.6232E-3</v>
      </c>
    </row>
    <row r="211" spans="1:18" x14ac:dyDescent="0.45">
      <c r="A211" s="6">
        <v>562</v>
      </c>
      <c r="B211" s="7">
        <f t="shared" si="39"/>
        <v>0.38737897795864384</v>
      </c>
      <c r="C211" s="7">
        <f t="shared" si="40"/>
        <v>0.61054180245501632</v>
      </c>
      <c r="D211">
        <f t="shared" si="41"/>
        <v>0.63448395572747907</v>
      </c>
      <c r="E211" s="10">
        <v>1</v>
      </c>
      <c r="F211">
        <f t="shared" si="42"/>
        <v>3.4055319029412806E-3</v>
      </c>
      <c r="G211">
        <f t="shared" si="43"/>
        <v>1.8556373547353242</v>
      </c>
      <c r="H211">
        <f t="shared" si="44"/>
        <v>126.54621543080751</v>
      </c>
      <c r="I211">
        <f t="shared" si="45"/>
        <v>-58.575613389702283</v>
      </c>
      <c r="J211">
        <f t="shared" si="46"/>
        <v>175.93120083695962</v>
      </c>
      <c r="K211">
        <f t="shared" si="47"/>
        <v>126.54621543080751</v>
      </c>
      <c r="L211">
        <f t="shared" si="48"/>
        <v>185.42623846671347</v>
      </c>
      <c r="M211">
        <f t="shared" si="51"/>
        <v>108.41498017010933</v>
      </c>
      <c r="N211">
        <f t="shared" si="49"/>
        <v>0.16222335573415078</v>
      </c>
      <c r="O211">
        <f t="shared" si="50"/>
        <v>0.57527467338924121</v>
      </c>
      <c r="P211">
        <f>VLOOKUP($A211,ciexyz31_1[],2,FALSE)</f>
        <v>0.62797579999999997</v>
      </c>
      <c r="Q211">
        <f>VLOOKUP($A211,ciexyz31_1[],3,FALSE)</f>
        <v>0.98974260000000003</v>
      </c>
      <c r="R211">
        <f>VLOOKUP($A211,ciexyz31_1[],4,FALSE)</f>
        <v>3.3706000000000001E-3</v>
      </c>
    </row>
    <row r="212" spans="1:18" x14ac:dyDescent="0.45">
      <c r="A212" s="6">
        <v>563</v>
      </c>
      <c r="B212" s="7">
        <f t="shared" si="39"/>
        <v>0.39450654879688879</v>
      </c>
      <c r="C212" s="7">
        <f t="shared" si="40"/>
        <v>0.60357133679159736</v>
      </c>
      <c r="D212">
        <f t="shared" si="41"/>
        <v>0.65362041692365025</v>
      </c>
      <c r="E212" s="10">
        <v>1</v>
      </c>
      <c r="F212">
        <f t="shared" si="42"/>
        <v>3.1845687400120365E-3</v>
      </c>
      <c r="G212">
        <f t="shared" si="43"/>
        <v>1.8344518168852879</v>
      </c>
      <c r="H212">
        <f t="shared" si="44"/>
        <v>126.00166140965902</v>
      </c>
      <c r="I212">
        <f t="shared" si="45"/>
        <v>-50.631951898813568</v>
      </c>
      <c r="J212">
        <f t="shared" si="46"/>
        <v>174.06274452037241</v>
      </c>
      <c r="K212">
        <f t="shared" si="47"/>
        <v>126.00166140965902</v>
      </c>
      <c r="L212">
        <f t="shared" si="48"/>
        <v>181.27722852870463</v>
      </c>
      <c r="M212">
        <f t="shared" si="51"/>
        <v>106.21883320617479</v>
      </c>
      <c r="N212">
        <f t="shared" si="49"/>
        <v>0.16691901955118277</v>
      </c>
      <c r="O212">
        <f t="shared" si="50"/>
        <v>0.57459617886145609</v>
      </c>
      <c r="P212">
        <f>VLOOKUP($A212,ciexyz31_1[],2,FALSE)</f>
        <v>0.64476020000000001</v>
      </c>
      <c r="Q212">
        <f>VLOOKUP($A212,ciexyz31_1[],3,FALSE)</f>
        <v>0.9864444</v>
      </c>
      <c r="R212">
        <f>VLOOKUP($A212,ciexyz31_1[],4,FALSE)</f>
        <v>3.1413999999999999E-3</v>
      </c>
    </row>
    <row r="213" spans="1:18" x14ac:dyDescent="0.45">
      <c r="A213" s="6">
        <v>564</v>
      </c>
      <c r="B213" s="7">
        <f t="shared" si="39"/>
        <v>0.40162591883118104</v>
      </c>
      <c r="C213" s="7">
        <f t="shared" si="40"/>
        <v>0.59659242196256179</v>
      </c>
      <c r="D213">
        <f t="shared" si="41"/>
        <v>0.67319983299483555</v>
      </c>
      <c r="E213" s="10">
        <v>1</v>
      </c>
      <c r="F213">
        <f t="shared" si="42"/>
        <v>2.9863926202686065E-3</v>
      </c>
      <c r="G213">
        <f t="shared" si="43"/>
        <v>1.8132405992418754</v>
      </c>
      <c r="H213">
        <f t="shared" si="44"/>
        <v>125.45223072390488</v>
      </c>
      <c r="I213">
        <f t="shared" si="45"/>
        <v>-42.596017705345716</v>
      </c>
      <c r="J213">
        <f t="shared" si="46"/>
        <v>172.16928993275025</v>
      </c>
      <c r="K213">
        <f t="shared" si="47"/>
        <v>125.45223072390488</v>
      </c>
      <c r="L213">
        <f t="shared" si="48"/>
        <v>177.36032566586456</v>
      </c>
      <c r="M213">
        <f t="shared" si="51"/>
        <v>103.8963705441717</v>
      </c>
      <c r="N213">
        <f t="shared" si="49"/>
        <v>0.17171100803883632</v>
      </c>
      <c r="O213">
        <f t="shared" si="50"/>
        <v>0.5739005703085871</v>
      </c>
      <c r="P213">
        <f>VLOOKUP($A213,ciexyz31_1[],2,FALSE)</f>
        <v>0.66156970000000004</v>
      </c>
      <c r="Q213">
        <f>VLOOKUP($A213,ciexyz31_1[],3,FALSE)</f>
        <v>0.98272409999999999</v>
      </c>
      <c r="R213">
        <f>VLOOKUP($A213,ciexyz31_1[],4,FALSE)</f>
        <v>2.9348E-3</v>
      </c>
    </row>
    <row r="214" spans="1:18" x14ac:dyDescent="0.45">
      <c r="A214" s="6">
        <v>565</v>
      </c>
      <c r="B214" s="7">
        <f t="shared" si="39"/>
        <v>0.40873625570642341</v>
      </c>
      <c r="C214" s="7">
        <f t="shared" si="40"/>
        <v>0.58960686885953117</v>
      </c>
      <c r="D214">
        <f t="shared" si="41"/>
        <v>0.69323523400776621</v>
      </c>
      <c r="E214" s="10">
        <v>1</v>
      </c>
      <c r="F214">
        <f t="shared" si="42"/>
        <v>2.810135908440722E-3</v>
      </c>
      <c r="G214">
        <f t="shared" si="43"/>
        <v>1.7920092057003563</v>
      </c>
      <c r="H214">
        <f t="shared" si="44"/>
        <v>124.8979695636406</v>
      </c>
      <c r="I214">
        <f t="shared" si="45"/>
        <v>-34.46692717468953</v>
      </c>
      <c r="J214">
        <f t="shared" si="46"/>
        <v>170.25099214407558</v>
      </c>
      <c r="K214">
        <f t="shared" si="47"/>
        <v>124.8979695636406</v>
      </c>
      <c r="L214">
        <f t="shared" si="48"/>
        <v>173.7048341149648</v>
      </c>
      <c r="M214">
        <f t="shared" si="51"/>
        <v>101.44471944621088</v>
      </c>
      <c r="N214">
        <f t="shared" si="49"/>
        <v>0.17660170578724657</v>
      </c>
      <c r="O214">
        <f t="shared" si="50"/>
        <v>0.57318759712212386</v>
      </c>
      <c r="P214">
        <f>VLOOKUP($A214,ciexyz31_1[],2,FALSE)</f>
        <v>0.6784</v>
      </c>
      <c r="Q214">
        <f>VLOOKUP($A214,ciexyz31_1[],3,FALSE)</f>
        <v>0.97860000000000003</v>
      </c>
      <c r="R214">
        <f>VLOOKUP($A214,ciexyz31_1[],4,FALSE)</f>
        <v>2.7499989999999999E-3</v>
      </c>
    </row>
    <row r="215" spans="1:18" x14ac:dyDescent="0.45">
      <c r="A215" s="6">
        <v>566</v>
      </c>
      <c r="B215" s="7">
        <f t="shared" si="39"/>
        <v>0.41583577470555944</v>
      </c>
      <c r="C215" s="7">
        <f t="shared" si="40"/>
        <v>0.5826179680569763</v>
      </c>
      <c r="D215">
        <f t="shared" si="41"/>
        <v>0.71373661216176798</v>
      </c>
      <c r="E215" s="10">
        <v>1</v>
      </c>
      <c r="F215">
        <f t="shared" si="42"/>
        <v>2.6539813775757972E-3</v>
      </c>
      <c r="G215">
        <f t="shared" si="43"/>
        <v>1.7707676373988703</v>
      </c>
      <c r="H215">
        <f t="shared" si="44"/>
        <v>124.33904428131783</v>
      </c>
      <c r="I215">
        <f t="shared" si="45"/>
        <v>-26.245126865935926</v>
      </c>
      <c r="J215">
        <f t="shared" si="46"/>
        <v>168.30853798115939</v>
      </c>
      <c r="K215">
        <f t="shared" si="47"/>
        <v>124.33904428131783</v>
      </c>
      <c r="L215">
        <f t="shared" si="48"/>
        <v>170.34250979002405</v>
      </c>
      <c r="M215">
        <f t="shared" si="51"/>
        <v>98.86301865852414</v>
      </c>
      <c r="N215">
        <f t="shared" si="49"/>
        <v>0.18159274829143937</v>
      </c>
      <c r="O215">
        <f t="shared" si="50"/>
        <v>0.57245722959092549</v>
      </c>
      <c r="P215">
        <f>VLOOKUP($A215,ciexyz31_1[],2,FALSE)</f>
        <v>0.69523919999999995</v>
      </c>
      <c r="Q215">
        <f>VLOOKUP($A215,ciexyz31_1[],3,FALSE)</f>
        <v>0.9740837</v>
      </c>
      <c r="R215">
        <f>VLOOKUP($A215,ciexyz31_1[],4,FALSE)</f>
        <v>2.5852000000000002E-3</v>
      </c>
    </row>
    <row r="216" spans="1:18" x14ac:dyDescent="0.45">
      <c r="A216" s="6">
        <v>567</v>
      </c>
      <c r="B216" s="7">
        <f t="shared" si="39"/>
        <v>0.42292092670979625</v>
      </c>
      <c r="C216" s="7">
        <f t="shared" si="40"/>
        <v>0.57563068832318753</v>
      </c>
      <c r="D216">
        <f t="shared" si="41"/>
        <v>0.73470879035613113</v>
      </c>
      <c r="E216" s="10">
        <v>1</v>
      </c>
      <c r="F216">
        <f t="shared" si="42"/>
        <v>2.516170517655019E-3</v>
      </c>
      <c r="G216">
        <f t="shared" si="43"/>
        <v>1.7495309960585606</v>
      </c>
      <c r="H216">
        <f t="shared" si="44"/>
        <v>123.77576235100855</v>
      </c>
      <c r="I216">
        <f t="shared" si="45"/>
        <v>-17.933197885402013</v>
      </c>
      <c r="J216">
        <f t="shared" si="46"/>
        <v>166.34310384840975</v>
      </c>
      <c r="K216">
        <f t="shared" si="47"/>
        <v>123.77576235100855</v>
      </c>
      <c r="L216">
        <f t="shared" si="48"/>
        <v>167.30698665722187</v>
      </c>
      <c r="M216">
        <f t="shared" si="51"/>
        <v>96.153205688916799</v>
      </c>
      <c r="N216">
        <f t="shared" si="49"/>
        <v>0.18668448273095664</v>
      </c>
      <c r="O216">
        <f t="shared" si="50"/>
        <v>0.5717096238103383</v>
      </c>
      <c r="P216">
        <f>VLOOKUP($A216,ciexyz31_1[],2,FALSE)</f>
        <v>0.71205859999999999</v>
      </c>
      <c r="Q216">
        <f>VLOOKUP($A216,ciexyz31_1[],3,FALSE)</f>
        <v>0.96917120000000001</v>
      </c>
      <c r="R216">
        <f>VLOOKUP($A216,ciexyz31_1[],4,FALSE)</f>
        <v>2.4386E-3</v>
      </c>
    </row>
    <row r="217" spans="1:18" x14ac:dyDescent="0.45">
      <c r="A217" s="6">
        <v>568</v>
      </c>
      <c r="B217" s="7">
        <f t="shared" si="39"/>
        <v>0.42998862651243847</v>
      </c>
      <c r="C217" s="7">
        <f t="shared" si="40"/>
        <v>0.56864889127080398</v>
      </c>
      <c r="D217">
        <f t="shared" si="41"/>
        <v>0.7561583836935114</v>
      </c>
      <c r="E217" s="10">
        <v>1</v>
      </c>
      <c r="F217">
        <f t="shared" si="42"/>
        <v>2.39599907372151E-3</v>
      </c>
      <c r="G217">
        <f t="shared" si="43"/>
        <v>1.7283110183903836</v>
      </c>
      <c r="H217">
        <f t="shared" si="44"/>
        <v>123.2083509187415</v>
      </c>
      <c r="I217">
        <f t="shared" si="45"/>
        <v>-9.5330812628204384</v>
      </c>
      <c r="J217">
        <f t="shared" si="46"/>
        <v>164.3554651320253</v>
      </c>
      <c r="K217">
        <f t="shared" si="47"/>
        <v>123.2083509187415</v>
      </c>
      <c r="L217">
        <f t="shared" si="48"/>
        <v>164.6317058076236</v>
      </c>
      <c r="M217">
        <f t="shared" si="51"/>
        <v>93.319597661584027</v>
      </c>
      <c r="N217">
        <f t="shared" si="49"/>
        <v>0.19187762938687258</v>
      </c>
      <c r="O217">
        <f t="shared" si="50"/>
        <v>0.57094475896924179</v>
      </c>
      <c r="P217">
        <f>VLOOKUP($A217,ciexyz31_1[],2,FALSE)</f>
        <v>0.72882840000000004</v>
      </c>
      <c r="Q217">
        <f>VLOOKUP($A217,ciexyz31_1[],3,FALSE)</f>
        <v>0.96385679999999996</v>
      </c>
      <c r="R217">
        <f>VLOOKUP($A217,ciexyz31_1[],4,FALSE)</f>
        <v>2.3094000000000001E-3</v>
      </c>
    </row>
    <row r="218" spans="1:18" x14ac:dyDescent="0.45">
      <c r="A218" s="6">
        <v>569</v>
      </c>
      <c r="B218" s="7">
        <f t="shared" si="39"/>
        <v>0.43703642259389081</v>
      </c>
      <c r="C218" s="7">
        <f t="shared" si="40"/>
        <v>0.56167577404936708</v>
      </c>
      <c r="D218">
        <f t="shared" si="41"/>
        <v>0.77809377364293908</v>
      </c>
      <c r="E218" s="10">
        <v>1</v>
      </c>
      <c r="F218">
        <f t="shared" si="42"/>
        <v>2.2927877901121286E-3</v>
      </c>
      <c r="G218">
        <f t="shared" si="43"/>
        <v>1.7071174215833904</v>
      </c>
      <c r="H218">
        <f t="shared" si="44"/>
        <v>122.63699001119423</v>
      </c>
      <c r="I218">
        <f t="shared" si="45"/>
        <v>-1.046081785364958</v>
      </c>
      <c r="J218">
        <f t="shared" si="46"/>
        <v>162.34623314020894</v>
      </c>
      <c r="K218">
        <f t="shared" si="47"/>
        <v>122.63699001119423</v>
      </c>
      <c r="L218">
        <f t="shared" si="48"/>
        <v>162.34960333156576</v>
      </c>
      <c r="M218">
        <f t="shared" si="51"/>
        <v>90.369181598446119</v>
      </c>
      <c r="N218">
        <f t="shared" si="49"/>
        <v>0.19717330303508906</v>
      </c>
      <c r="O218">
        <f t="shared" si="50"/>
        <v>0.57016255219712519</v>
      </c>
      <c r="P218">
        <f>VLOOKUP($A218,ciexyz31_1[],2,FALSE)</f>
        <v>0.74551880000000004</v>
      </c>
      <c r="Q218">
        <f>VLOOKUP($A218,ciexyz31_1[],3,FALSE)</f>
        <v>0.95813490000000001</v>
      </c>
      <c r="R218">
        <f>VLOOKUP($A218,ciexyz31_1[],4,FALSE)</f>
        <v>2.1968000000000001E-3</v>
      </c>
    </row>
    <row r="219" spans="1:18" x14ac:dyDescent="0.45">
      <c r="A219" s="6">
        <v>570</v>
      </c>
      <c r="B219" s="7">
        <f t="shared" si="39"/>
        <v>0.44406246358233309</v>
      </c>
      <c r="C219" s="7">
        <f t="shared" si="40"/>
        <v>0.5547139028085305</v>
      </c>
      <c r="D219">
        <f t="shared" si="41"/>
        <v>0.80052521008403366</v>
      </c>
      <c r="E219" s="10">
        <v>1</v>
      </c>
      <c r="F219">
        <f t="shared" si="42"/>
        <v>2.2058823529409778E-3</v>
      </c>
      <c r="G219">
        <f t="shared" si="43"/>
        <v>1.6859580050104266</v>
      </c>
      <c r="H219">
        <f t="shared" si="44"/>
        <v>122.06181341630995</v>
      </c>
      <c r="I219">
        <f t="shared" si="45"/>
        <v>7.5271320830957258</v>
      </c>
      <c r="J219">
        <f t="shared" si="46"/>
        <v>160.31585622548627</v>
      </c>
      <c r="K219">
        <f t="shared" si="47"/>
        <v>122.06181341630995</v>
      </c>
      <c r="L219">
        <f t="shared" si="48"/>
        <v>160.4924654764427</v>
      </c>
      <c r="M219">
        <f t="shared" si="51"/>
        <v>87.311829172315313</v>
      </c>
      <c r="N219">
        <f t="shared" si="49"/>
        <v>0.20257303101990912</v>
      </c>
      <c r="O219">
        <f t="shared" si="50"/>
        <v>0.56936285585178492</v>
      </c>
      <c r="P219">
        <f>VLOOKUP($A219,ciexyz31_1[],2,FALSE)</f>
        <v>0.7621</v>
      </c>
      <c r="Q219">
        <f>VLOOKUP($A219,ciexyz31_1[],3,FALSE)</f>
        <v>0.95199999999999996</v>
      </c>
      <c r="R219">
        <f>VLOOKUP($A219,ciexyz31_1[],4,FALSE)</f>
        <v>2.0999999999999999E-3</v>
      </c>
    </row>
    <row r="220" spans="1:18" x14ac:dyDescent="0.45">
      <c r="A220" s="6">
        <v>571</v>
      </c>
      <c r="B220" s="7">
        <f t="shared" si="39"/>
        <v>0.45106494095076721</v>
      </c>
      <c r="C220" s="7">
        <f t="shared" si="40"/>
        <v>0.54776604412944496</v>
      </c>
      <c r="D220">
        <f t="shared" si="41"/>
        <v>0.82346276441365929</v>
      </c>
      <c r="E220" s="10">
        <v>1</v>
      </c>
      <c r="F220">
        <f t="shared" si="42"/>
        <v>2.1341500305038447E-3</v>
      </c>
      <c r="G220">
        <f t="shared" si="43"/>
        <v>1.6648411772215823</v>
      </c>
      <c r="H220">
        <f t="shared" si="44"/>
        <v>121.48297634593345</v>
      </c>
      <c r="I220">
        <f t="shared" si="45"/>
        <v>16.185752738562343</v>
      </c>
      <c r="J220">
        <f t="shared" si="46"/>
        <v>158.26491589906186</v>
      </c>
      <c r="K220">
        <f t="shared" si="47"/>
        <v>121.48297634593345</v>
      </c>
      <c r="L220">
        <f t="shared" si="48"/>
        <v>159.09042144721033</v>
      </c>
      <c r="M220">
        <f t="shared" si="51"/>
        <v>84.160662407607816</v>
      </c>
      <c r="N220">
        <f t="shared" si="49"/>
        <v>0.20807827565306281</v>
      </c>
      <c r="O220">
        <f t="shared" si="50"/>
        <v>0.56854558633595631</v>
      </c>
      <c r="P220">
        <f>VLOOKUP($A220,ciexyz31_1[],2,FALSE)</f>
        <v>0.77854319999999999</v>
      </c>
      <c r="Q220">
        <f>VLOOKUP($A220,ciexyz31_1[],3,FALSE)</f>
        <v>0.94545040000000002</v>
      </c>
      <c r="R220">
        <f>VLOOKUP($A220,ciexyz31_1[],4,FALSE)</f>
        <v>2.0177329999999999E-3</v>
      </c>
    </row>
    <row r="221" spans="1:18" x14ac:dyDescent="0.45">
      <c r="A221" s="6">
        <v>572</v>
      </c>
      <c r="B221" s="7">
        <f t="shared" si="39"/>
        <v>0.45804066564742263</v>
      </c>
      <c r="C221" s="7">
        <f t="shared" si="40"/>
        <v>0.54083662916440234</v>
      </c>
      <c r="D221">
        <f t="shared" si="41"/>
        <v>0.84691132395211421</v>
      </c>
      <c r="E221" s="10">
        <v>1</v>
      </c>
      <c r="F221">
        <f t="shared" si="42"/>
        <v>2.0758675127267594E-3</v>
      </c>
      <c r="G221">
        <f t="shared" si="43"/>
        <v>1.6437804059461503</v>
      </c>
      <c r="H221">
        <f t="shared" si="44"/>
        <v>120.9007799271229</v>
      </c>
      <c r="I221">
        <f t="shared" si="45"/>
        <v>24.927002128741407</v>
      </c>
      <c r="J221">
        <f t="shared" si="46"/>
        <v>156.19458333365006</v>
      </c>
      <c r="K221">
        <f t="shared" si="47"/>
        <v>120.9007799271229</v>
      </c>
      <c r="L221">
        <f t="shared" si="48"/>
        <v>158.17112030297704</v>
      </c>
      <c r="M221">
        <f t="shared" si="51"/>
        <v>80.932662151204099</v>
      </c>
      <c r="N221">
        <f t="shared" si="49"/>
        <v>0.21368924548738835</v>
      </c>
      <c r="O221">
        <f t="shared" si="50"/>
        <v>0.56771091464802403</v>
      </c>
      <c r="P221">
        <f>VLOOKUP($A221,ciexyz31_1[],2,FALSE)</f>
        <v>0.79482560000000002</v>
      </c>
      <c r="Q221">
        <f>VLOOKUP($A221,ciexyz31_1[],3,FALSE)</f>
        <v>0.93849919999999998</v>
      </c>
      <c r="R221">
        <f>VLOOKUP($A221,ciexyz31_1[],4,FALSE)</f>
        <v>1.9482E-3</v>
      </c>
    </row>
    <row r="222" spans="1:18" x14ac:dyDescent="0.45">
      <c r="A222" s="6">
        <v>573</v>
      </c>
      <c r="B222" s="7">
        <f t="shared" si="39"/>
        <v>0.46498633297763331</v>
      </c>
      <c r="C222" s="7">
        <f t="shared" si="40"/>
        <v>0.5339300530568315</v>
      </c>
      <c r="D222">
        <f t="shared" si="41"/>
        <v>0.87087499629495513</v>
      </c>
      <c r="E222" s="10">
        <v>1</v>
      </c>
      <c r="F222">
        <f t="shared" si="42"/>
        <v>2.0295054742307142E-3</v>
      </c>
      <c r="G222">
        <f t="shared" si="43"/>
        <v>1.6227890494706447</v>
      </c>
      <c r="H222">
        <f t="shared" si="44"/>
        <v>120.31553279775147</v>
      </c>
      <c r="I222">
        <f t="shared" si="45"/>
        <v>33.747818636552125</v>
      </c>
      <c r="J222">
        <f t="shared" si="46"/>
        <v>154.10604086181428</v>
      </c>
      <c r="K222">
        <f t="shared" si="47"/>
        <v>120.31553279775147</v>
      </c>
      <c r="L222">
        <f t="shared" si="48"/>
        <v>157.75800167607596</v>
      </c>
      <c r="M222">
        <f t="shared" si="51"/>
        <v>77.647741834170205</v>
      </c>
      <c r="N222">
        <f t="shared" si="49"/>
        <v>0.21940593252541604</v>
      </c>
      <c r="O222">
        <f t="shared" si="50"/>
        <v>0.56685902142376832</v>
      </c>
      <c r="P222">
        <f>VLOOKUP($A222,ciexyz31_1[],2,FALSE)</f>
        <v>0.81092640000000005</v>
      </c>
      <c r="Q222">
        <f>VLOOKUP($A222,ciexyz31_1[],3,FALSE)</f>
        <v>0.93116279999999996</v>
      </c>
      <c r="R222">
        <f>VLOOKUP($A222,ciexyz31_1[],4,FALSE)</f>
        <v>1.8898000000000001E-3</v>
      </c>
    </row>
    <row r="223" spans="1:18" x14ac:dyDescent="0.45">
      <c r="A223" s="6">
        <v>574</v>
      </c>
      <c r="B223" s="7">
        <f t="shared" si="39"/>
        <v>0.47189874389966813</v>
      </c>
      <c r="C223" s="7">
        <f t="shared" si="40"/>
        <v>0.52705056921926163</v>
      </c>
      <c r="D223">
        <f t="shared" si="41"/>
        <v>0.89535762118369056</v>
      </c>
      <c r="E223" s="10">
        <v>1</v>
      </c>
      <c r="F223">
        <f t="shared" si="42"/>
        <v>1.9935219548793178E-3</v>
      </c>
      <c r="G223">
        <f t="shared" si="43"/>
        <v>1.601880035314758</v>
      </c>
      <c r="H223">
        <f t="shared" si="44"/>
        <v>119.72754240025654</v>
      </c>
      <c r="I223">
        <f t="shared" si="45"/>
        <v>42.645075010563069</v>
      </c>
      <c r="J223">
        <f t="shared" si="46"/>
        <v>152.00047506756843</v>
      </c>
      <c r="K223">
        <f t="shared" si="47"/>
        <v>119.72754240025654</v>
      </c>
      <c r="L223">
        <f t="shared" si="48"/>
        <v>157.86939805872146</v>
      </c>
      <c r="M223">
        <f t="shared" si="51"/>
        <v>74.328067165758441</v>
      </c>
      <c r="N223">
        <f t="shared" si="49"/>
        <v>0.22522824447893602</v>
      </c>
      <c r="O223">
        <f t="shared" si="50"/>
        <v>0.56599010058980559</v>
      </c>
      <c r="P223">
        <f>VLOOKUP($A223,ciexyz31_1[],2,FALSE)</f>
        <v>0.82682480000000003</v>
      </c>
      <c r="Q223">
        <f>VLOOKUP($A223,ciexyz31_1[],3,FALSE)</f>
        <v>0.92345759999999999</v>
      </c>
      <c r="R223">
        <f>VLOOKUP($A223,ciexyz31_1[],4,FALSE)</f>
        <v>1.8409329999999999E-3</v>
      </c>
    </row>
    <row r="224" spans="1:18" x14ac:dyDescent="0.45">
      <c r="A224" s="6">
        <v>575</v>
      </c>
      <c r="B224" s="7">
        <f t="shared" si="39"/>
        <v>0.4787747911575837</v>
      </c>
      <c r="C224" s="7">
        <f t="shared" si="40"/>
        <v>0.52020230721145644</v>
      </c>
      <c r="D224">
        <f t="shared" si="41"/>
        <v>0.92036268298011814</v>
      </c>
      <c r="E224" s="10">
        <v>1</v>
      </c>
      <c r="F224">
        <f t="shared" si="42"/>
        <v>1.9663535066638265E-3</v>
      </c>
      <c r="G224">
        <f t="shared" si="43"/>
        <v>1.5810659145688908</v>
      </c>
      <c r="H224">
        <f t="shared" si="44"/>
        <v>119.13711650352286</v>
      </c>
      <c r="I224">
        <f t="shared" si="45"/>
        <v>51.615556517717607</v>
      </c>
      <c r="J224">
        <f t="shared" si="46"/>
        <v>149.87908337637771</v>
      </c>
      <c r="K224">
        <f t="shared" si="47"/>
        <v>119.13711650352286</v>
      </c>
      <c r="L224">
        <f t="shared" si="48"/>
        <v>158.51783908562746</v>
      </c>
      <c r="M224">
        <f t="shared" si="51"/>
        <v>70.997249059973541</v>
      </c>
      <c r="N224">
        <f t="shared" si="49"/>
        <v>0.23115598570536874</v>
      </c>
      <c r="O224">
        <f t="shared" si="50"/>
        <v>0.56510436315497059</v>
      </c>
      <c r="P224">
        <f>VLOOKUP($A224,ciexyz31_1[],2,FALSE)</f>
        <v>0.84250000000000003</v>
      </c>
      <c r="Q224">
        <f>VLOOKUP($A224,ciexyz31_1[],3,FALSE)</f>
        <v>0.91539999999999999</v>
      </c>
      <c r="R224">
        <f>VLOOKUP($A224,ciexyz31_1[],4,FALSE)</f>
        <v>1.8E-3</v>
      </c>
    </row>
    <row r="225" spans="1:18" x14ac:dyDescent="0.45">
      <c r="A225" s="6">
        <v>576</v>
      </c>
      <c r="B225" s="7">
        <f t="shared" si="39"/>
        <v>0.48561158705209129</v>
      </c>
      <c r="C225" s="7">
        <f t="shared" si="40"/>
        <v>0.51338866096156044</v>
      </c>
      <c r="D225">
        <f t="shared" si="41"/>
        <v>0.94589464859343875</v>
      </c>
      <c r="E225" s="10">
        <v>1</v>
      </c>
      <c r="F225">
        <f t="shared" si="42"/>
        <v>1.9473589161002713E-3</v>
      </c>
      <c r="G225">
        <f t="shared" si="43"/>
        <v>1.5603570024969926</v>
      </c>
      <c r="H225">
        <f t="shared" si="44"/>
        <v>118.54450978287815</v>
      </c>
      <c r="I225">
        <f t="shared" si="45"/>
        <v>60.656366083210536</v>
      </c>
      <c r="J225">
        <f t="shared" si="46"/>
        <v>147.74277830489112</v>
      </c>
      <c r="K225">
        <f t="shared" si="47"/>
        <v>118.54450978287815</v>
      </c>
      <c r="L225">
        <f t="shared" si="48"/>
        <v>159.70949654816604</v>
      </c>
      <c r="M225">
        <f t="shared" si="51"/>
        <v>67.679209674329726</v>
      </c>
      <c r="N225">
        <f t="shared" si="49"/>
        <v>0.23718913241358666</v>
      </c>
      <c r="O225">
        <f t="shared" si="50"/>
        <v>0.56420188942199268</v>
      </c>
      <c r="P225">
        <f>VLOOKUP($A225,ciexyz31_1[],2,FALSE)</f>
        <v>0.85793249999999999</v>
      </c>
      <c r="Q225">
        <f>VLOOKUP($A225,ciexyz31_1[],3,FALSE)</f>
        <v>0.90700639999999999</v>
      </c>
      <c r="R225">
        <f>VLOOKUP($A225,ciexyz31_1[],4,FALSE)</f>
        <v>1.766267E-3</v>
      </c>
    </row>
    <row r="226" spans="1:18" x14ac:dyDescent="0.45">
      <c r="A226" s="6">
        <v>577</v>
      </c>
      <c r="B226" s="7">
        <f t="shared" si="39"/>
        <v>0.49240498233429586</v>
      </c>
      <c r="C226" s="7">
        <f t="shared" si="40"/>
        <v>0.50661492442092559</v>
      </c>
      <c r="D226">
        <f t="shared" si="41"/>
        <v>0.9719511972473529</v>
      </c>
      <c r="E226" s="10">
        <v>1</v>
      </c>
      <c r="F226">
        <f t="shared" si="42"/>
        <v>1.9345921281312798E-3</v>
      </c>
      <c r="G226">
        <f t="shared" si="43"/>
        <v>1.5397693891584876</v>
      </c>
      <c r="H226">
        <f t="shared" si="44"/>
        <v>117.95015374164046</v>
      </c>
      <c r="I226">
        <f t="shared" si="45"/>
        <v>69.762378460896954</v>
      </c>
      <c r="J226">
        <f t="shared" si="46"/>
        <v>145.59326311574139</v>
      </c>
      <c r="K226">
        <f t="shared" si="47"/>
        <v>117.95015374164046</v>
      </c>
      <c r="L226">
        <f t="shared" si="48"/>
        <v>161.44406992271635</v>
      </c>
      <c r="M226">
        <f t="shared" si="51"/>
        <v>64.398151739001293</v>
      </c>
      <c r="N226">
        <f t="shared" si="49"/>
        <v>0.24332609902990096</v>
      </c>
      <c r="O226">
        <f t="shared" si="50"/>
        <v>0.56328314051960304</v>
      </c>
      <c r="P226">
        <f>VLOOKUP($A226,ciexyz31_1[],2,FALSE)</f>
        <v>0.87308160000000001</v>
      </c>
      <c r="Q226">
        <f>VLOOKUP($A226,ciexyz31_1[],3,FALSE)</f>
        <v>0.8982772</v>
      </c>
      <c r="R226">
        <f>VLOOKUP($A226,ciexyz31_1[],4,FALSE)</f>
        <v>1.7378000000000001E-3</v>
      </c>
    </row>
    <row r="227" spans="1:18" x14ac:dyDescent="0.45">
      <c r="A227" s="6">
        <v>578</v>
      </c>
      <c r="B227" s="7">
        <f t="shared" si="39"/>
        <v>0.49915066833429805</v>
      </c>
      <c r="C227" s="7">
        <f t="shared" si="40"/>
        <v>0.49988734043830646</v>
      </c>
      <c r="D227">
        <f t="shared" si="41"/>
        <v>0.9985263237445412</v>
      </c>
      <c r="E227" s="10">
        <v>1</v>
      </c>
      <c r="F227">
        <f t="shared" si="42"/>
        <v>1.924416062531104E-3</v>
      </c>
      <c r="G227">
        <f t="shared" si="43"/>
        <v>1.5193220486241155</v>
      </c>
      <c r="H227">
        <f t="shared" si="44"/>
        <v>117.35458003571358</v>
      </c>
      <c r="I227">
        <f t="shared" si="45"/>
        <v>78.927512754849019</v>
      </c>
      <c r="J227">
        <f t="shared" si="46"/>
        <v>143.43279819294682</v>
      </c>
      <c r="K227">
        <f t="shared" si="47"/>
        <v>117.35458003571358</v>
      </c>
      <c r="L227">
        <f t="shared" si="48"/>
        <v>163.71475152571153</v>
      </c>
      <c r="M227">
        <f t="shared" si="51"/>
        <v>61.177101548716479</v>
      </c>
      <c r="N227">
        <f t="shared" si="49"/>
        <v>0.24956451714906086</v>
      </c>
      <c r="O227">
        <f t="shared" si="50"/>
        <v>0.56234888378270131</v>
      </c>
      <c r="P227">
        <f>VLOOKUP($A227,ciexyz31_1[],2,FALSE)</f>
        <v>0.88789439999999997</v>
      </c>
      <c r="Q227">
        <f>VLOOKUP($A227,ciexyz31_1[],3,FALSE)</f>
        <v>0.88920480000000002</v>
      </c>
      <c r="R227">
        <f>VLOOKUP($A227,ciexyz31_1[],4,FALSE)</f>
        <v>1.7112E-3</v>
      </c>
    </row>
    <row r="228" spans="1:18" x14ac:dyDescent="0.45">
      <c r="A228" s="6">
        <v>579</v>
      </c>
      <c r="B228" s="7">
        <f t="shared" si="39"/>
        <v>0.50584528379402149</v>
      </c>
      <c r="C228" s="7">
        <f t="shared" si="40"/>
        <v>0.49321117810754139</v>
      </c>
      <c r="D228">
        <f t="shared" si="41"/>
        <v>1.0256160165204635</v>
      </c>
      <c r="E228" s="10">
        <v>1</v>
      </c>
      <c r="F228">
        <f t="shared" si="42"/>
        <v>1.9130509208195221E-3</v>
      </c>
      <c r="G228">
        <f t="shared" si="43"/>
        <v>1.4990309954031409</v>
      </c>
      <c r="H228">
        <f t="shared" si="44"/>
        <v>116.75825240565928</v>
      </c>
      <c r="I228">
        <f t="shared" si="45"/>
        <v>88.146621444425691</v>
      </c>
      <c r="J228">
        <f t="shared" si="46"/>
        <v>141.26342173574815</v>
      </c>
      <c r="K228">
        <f t="shared" si="47"/>
        <v>116.75825240565928</v>
      </c>
      <c r="L228">
        <f t="shared" si="48"/>
        <v>166.50880214739018</v>
      </c>
      <c r="M228">
        <f t="shared" si="51"/>
        <v>58.036348729403095</v>
      </c>
      <c r="N228">
        <f t="shared" si="49"/>
        <v>0.255902512467719</v>
      </c>
      <c r="O228">
        <f t="shared" si="50"/>
        <v>0.56139982583908832</v>
      </c>
      <c r="P228">
        <f>VLOOKUP($A228,ciexyz31_1[],2,FALSE)</f>
        <v>0.90231810000000001</v>
      </c>
      <c r="Q228">
        <f>VLOOKUP($A228,ciexyz31_1[],3,FALSE)</f>
        <v>0.87978160000000005</v>
      </c>
      <c r="R228">
        <f>VLOOKUP($A228,ciexyz31_1[],4,FALSE)</f>
        <v>1.6830669999999999E-3</v>
      </c>
    </row>
    <row r="229" spans="1:18" x14ac:dyDescent="0.45">
      <c r="A229" s="6">
        <v>580</v>
      </c>
      <c r="B229" s="7">
        <f t="shared" si="39"/>
        <v>0.51248636678179682</v>
      </c>
      <c r="C229" s="7">
        <f t="shared" si="40"/>
        <v>0.48659078806085698</v>
      </c>
      <c r="D229">
        <f t="shared" si="41"/>
        <v>1.0532183908045976</v>
      </c>
      <c r="E229" s="10">
        <v>1</v>
      </c>
      <c r="F229">
        <f t="shared" si="42"/>
        <v>1.8965528735631933E-3</v>
      </c>
      <c r="G229">
        <f t="shared" si="43"/>
        <v>1.4789094524978939</v>
      </c>
      <c r="H229">
        <f t="shared" si="44"/>
        <v>116.16156847293803</v>
      </c>
      <c r="I229">
        <f t="shared" si="45"/>
        <v>97.415491537561437</v>
      </c>
      <c r="J229">
        <f t="shared" si="46"/>
        <v>139.08695460747001</v>
      </c>
      <c r="K229">
        <f t="shared" si="47"/>
        <v>116.16156847293803</v>
      </c>
      <c r="L229">
        <f t="shared" si="48"/>
        <v>169.80859499296591</v>
      </c>
      <c r="M229">
        <f t="shared" si="51"/>
        <v>54.992880812513931</v>
      </c>
      <c r="N229">
        <f t="shared" si="49"/>
        <v>0.26233873126692198</v>
      </c>
      <c r="O229">
        <f t="shared" si="50"/>
        <v>0.56043661077703788</v>
      </c>
      <c r="P229">
        <f>VLOOKUP($A229,ciexyz31_1[],2,FALSE)</f>
        <v>0.9163</v>
      </c>
      <c r="Q229">
        <f>VLOOKUP($A229,ciexyz31_1[],3,FALSE)</f>
        <v>0.87</v>
      </c>
      <c r="R229">
        <f>VLOOKUP($A229,ciexyz31_1[],4,FALSE)</f>
        <v>1.6500009999999999E-3</v>
      </c>
    </row>
    <row r="230" spans="1:18" x14ac:dyDescent="0.45">
      <c r="A230" s="6">
        <v>581</v>
      </c>
      <c r="B230" s="7">
        <f t="shared" si="39"/>
        <v>0.51907251040063629</v>
      </c>
      <c r="C230" s="7">
        <f t="shared" si="40"/>
        <v>0.48002861217644738</v>
      </c>
      <c r="D230">
        <f t="shared" si="41"/>
        <v>1.0813366062642893</v>
      </c>
      <c r="E230" s="10">
        <v>1</v>
      </c>
      <c r="F230">
        <f t="shared" si="42"/>
        <v>1.8725496774886551E-3</v>
      </c>
      <c r="G230">
        <f t="shared" si="43"/>
        <v>1.4589648415793794</v>
      </c>
      <c r="H230">
        <f t="shared" si="44"/>
        <v>115.56476611008168</v>
      </c>
      <c r="I230">
        <f t="shared" si="45"/>
        <v>106.73159230178518</v>
      </c>
      <c r="J230">
        <f t="shared" si="46"/>
        <v>136.90447166162934</v>
      </c>
      <c r="K230">
        <f t="shared" si="47"/>
        <v>115.56476611008168</v>
      </c>
      <c r="L230">
        <f t="shared" si="48"/>
        <v>173.59282000193545</v>
      </c>
      <c r="M230">
        <f t="shared" si="51"/>
        <v>52.059795553660976</v>
      </c>
      <c r="N230">
        <f t="shared" si="49"/>
        <v>0.26887292376261984</v>
      </c>
      <c r="O230">
        <f t="shared" si="50"/>
        <v>0.55945953828001227</v>
      </c>
      <c r="P230">
        <f>VLOOKUP($A230,ciexyz31_1[],2,FALSE)</f>
        <v>0.9297995</v>
      </c>
      <c r="Q230">
        <f>VLOOKUP($A230,ciexyz31_1[],3,FALSE)</f>
        <v>0.85986130000000005</v>
      </c>
      <c r="R230">
        <f>VLOOKUP($A230,ciexyz31_1[],4,FALSE)</f>
        <v>1.6101329999999999E-3</v>
      </c>
    </row>
    <row r="231" spans="1:18" x14ac:dyDescent="0.45">
      <c r="A231" s="6">
        <v>582</v>
      </c>
      <c r="B231" s="7">
        <f t="shared" si="39"/>
        <v>0.52560048898545109</v>
      </c>
      <c r="C231" s="7">
        <f t="shared" si="40"/>
        <v>0.47352737397552891</v>
      </c>
      <c r="D231">
        <f t="shared" si="41"/>
        <v>1.1099685422043062</v>
      </c>
      <c r="E231" s="10">
        <v>1</v>
      </c>
      <c r="F231">
        <f t="shared" si="42"/>
        <v>1.8417880083635356E-3</v>
      </c>
      <c r="G231">
        <f t="shared" si="43"/>
        <v>1.4392054403243844</v>
      </c>
      <c r="H231">
        <f t="shared" si="44"/>
        <v>114.9681179329441</v>
      </c>
      <c r="I231">
        <f t="shared" si="45"/>
        <v>116.09043734645947</v>
      </c>
      <c r="J231">
        <f t="shared" si="46"/>
        <v>134.7168554520151</v>
      </c>
      <c r="K231">
        <f t="shared" si="47"/>
        <v>114.9681179329441</v>
      </c>
      <c r="L231">
        <f t="shared" si="48"/>
        <v>177.83593783645466</v>
      </c>
      <c r="M231">
        <f t="shared" si="51"/>
        <v>49.247322933990958</v>
      </c>
      <c r="N231">
        <f t="shared" si="49"/>
        <v>0.27550344995017523</v>
      </c>
      <c r="O231">
        <f t="shared" si="50"/>
        <v>0.55846876629211317</v>
      </c>
      <c r="P231">
        <f>VLOOKUP($A231,ciexyz31_1[],2,FALSE)</f>
        <v>0.94279840000000004</v>
      </c>
      <c r="Q231">
        <f>VLOOKUP($A231,ciexyz31_1[],3,FALSE)</f>
        <v>0.84939200000000004</v>
      </c>
      <c r="R231">
        <f>VLOOKUP($A231,ciexyz31_1[],4,FALSE)</f>
        <v>1.5644000000000001E-3</v>
      </c>
    </row>
    <row r="232" spans="1:18" x14ac:dyDescent="0.45">
      <c r="A232" s="6">
        <v>583</v>
      </c>
      <c r="B232" s="7">
        <f t="shared" si="39"/>
        <v>0.53206559916124041</v>
      </c>
      <c r="C232" s="7">
        <f t="shared" si="40"/>
        <v>0.46709136370390947</v>
      </c>
      <c r="D232">
        <f t="shared" si="41"/>
        <v>1.1391039109396128</v>
      </c>
      <c r="E232" s="10">
        <v>1</v>
      </c>
      <c r="F232">
        <f t="shared" si="42"/>
        <v>1.8048656009502363E-3</v>
      </c>
      <c r="G232">
        <f t="shared" si="43"/>
        <v>1.41964428820105</v>
      </c>
      <c r="H232">
        <f t="shared" si="44"/>
        <v>114.37205235547822</v>
      </c>
      <c r="I232">
        <f t="shared" si="45"/>
        <v>125.48506242521417</v>
      </c>
      <c r="J232">
        <f t="shared" si="46"/>
        <v>132.52559441108846</v>
      </c>
      <c r="K232">
        <f t="shared" si="47"/>
        <v>114.37205235547822</v>
      </c>
      <c r="L232">
        <f t="shared" si="48"/>
        <v>182.50899721896513</v>
      </c>
      <c r="M232">
        <f t="shared" si="51"/>
        <v>46.563085389475141</v>
      </c>
      <c r="N232">
        <f t="shared" si="49"/>
        <v>0.28222679057125927</v>
      </c>
      <c r="O232">
        <f t="shared" si="50"/>
        <v>0.5574647516235216</v>
      </c>
      <c r="P232">
        <f>VLOOKUP($A232,ciexyz31_1[],2,FALSE)</f>
        <v>0.95527759999999995</v>
      </c>
      <c r="Q232">
        <f>VLOOKUP($A232,ciexyz31_1[],3,FALSE)</f>
        <v>0.83862199999999998</v>
      </c>
      <c r="R232">
        <f>VLOOKUP($A232,ciexyz31_1[],4,FALSE)</f>
        <v>1.5135999999999999E-3</v>
      </c>
    </row>
    <row r="233" spans="1:18" x14ac:dyDescent="0.45">
      <c r="A233" s="6">
        <v>584</v>
      </c>
      <c r="B233" s="7">
        <f t="shared" si="39"/>
        <v>0.53846276190255371</v>
      </c>
      <c r="C233" s="7">
        <f t="shared" si="40"/>
        <v>0.46072525384084173</v>
      </c>
      <c r="D233">
        <f t="shared" si="41"/>
        <v>1.1687285587530796</v>
      </c>
      <c r="E233" s="10">
        <v>1</v>
      </c>
      <c r="F233">
        <f t="shared" si="42"/>
        <v>1.7624044912568652E-3</v>
      </c>
      <c r="G233">
        <f t="shared" si="43"/>
        <v>1.4002955864106794</v>
      </c>
      <c r="H233">
        <f t="shared" si="44"/>
        <v>113.77704940850975</v>
      </c>
      <c r="I233">
        <f t="shared" si="45"/>
        <v>134.90754572893889</v>
      </c>
      <c r="J233">
        <f t="shared" si="46"/>
        <v>130.33238775239892</v>
      </c>
      <c r="K233">
        <f t="shared" si="47"/>
        <v>113.77704940850975</v>
      </c>
      <c r="L233">
        <f t="shared" si="48"/>
        <v>187.58085507814329</v>
      </c>
      <c r="M233">
        <f t="shared" si="51"/>
        <v>44.011795675909511</v>
      </c>
      <c r="N233">
        <f t="shared" si="49"/>
        <v>0.2890385604198451</v>
      </c>
      <c r="O233">
        <f t="shared" si="50"/>
        <v>0.55644807861844148</v>
      </c>
      <c r="P233">
        <f>VLOOKUP($A233,ciexyz31_1[],2,FALSE)</f>
        <v>0.96721789999999996</v>
      </c>
      <c r="Q233">
        <f>VLOOKUP($A233,ciexyz31_1[],3,FALSE)</f>
        <v>0.82758129999999996</v>
      </c>
      <c r="R233">
        <f>VLOOKUP($A233,ciexyz31_1[],4,FALSE)</f>
        <v>1.4585329999999999E-3</v>
      </c>
    </row>
    <row r="234" spans="1:18" x14ac:dyDescent="0.45">
      <c r="A234" s="6">
        <v>585</v>
      </c>
      <c r="B234" s="7">
        <f t="shared" si="39"/>
        <v>0.54478650559483377</v>
      </c>
      <c r="C234" s="7">
        <f t="shared" si="40"/>
        <v>0.45443411456883592</v>
      </c>
      <c r="D234">
        <f t="shared" si="41"/>
        <v>1.1988239617787577</v>
      </c>
      <c r="E234" s="10">
        <v>1</v>
      </c>
      <c r="F234">
        <f t="shared" si="42"/>
        <v>1.7150557393116881E-3</v>
      </c>
      <c r="G234">
        <f t="shared" si="43"/>
        <v>1.3811747449055862</v>
      </c>
      <c r="H234">
        <f t="shared" si="44"/>
        <v>113.18364434750225</v>
      </c>
      <c r="I234">
        <f t="shared" si="45"/>
        <v>144.34892969700221</v>
      </c>
      <c r="J234">
        <f t="shared" si="46"/>
        <v>128.13916140927034</v>
      </c>
      <c r="K234">
        <f t="shared" si="47"/>
        <v>113.18364434750225</v>
      </c>
      <c r="L234">
        <f t="shared" si="48"/>
        <v>193.01880268860111</v>
      </c>
      <c r="M234">
        <f t="shared" si="51"/>
        <v>41.595601426536732</v>
      </c>
      <c r="N234">
        <f t="shared" si="49"/>
        <v>0.29593341044657639</v>
      </c>
      <c r="O234">
        <f t="shared" si="50"/>
        <v>0.55541947336191055</v>
      </c>
      <c r="P234">
        <f>VLOOKUP($A234,ciexyz31_1[],2,FALSE)</f>
        <v>0.97860000000000003</v>
      </c>
      <c r="Q234">
        <f>VLOOKUP($A234,ciexyz31_1[],3,FALSE)</f>
        <v>0.81630000000000003</v>
      </c>
      <c r="R234">
        <f>VLOOKUP($A234,ciexyz31_1[],4,FALSE)</f>
        <v>1.4E-3</v>
      </c>
    </row>
    <row r="235" spans="1:18" x14ac:dyDescent="0.45">
      <c r="A235" s="6">
        <v>586</v>
      </c>
      <c r="B235" s="7">
        <f t="shared" si="39"/>
        <v>0.55103105021229248</v>
      </c>
      <c r="C235" s="7">
        <f t="shared" si="40"/>
        <v>0.44822450290997451</v>
      </c>
      <c r="D235">
        <f t="shared" si="41"/>
        <v>1.2293639607716105</v>
      </c>
      <c r="E235" s="10">
        <v>1</v>
      </c>
      <c r="F235">
        <f t="shared" si="42"/>
        <v>1.6608794764674626E-3</v>
      </c>
      <c r="G235">
        <f t="shared" si="43"/>
        <v>1.3623016926325893</v>
      </c>
      <c r="H235">
        <f t="shared" si="44"/>
        <v>112.59253405134231</v>
      </c>
      <c r="I235">
        <f t="shared" si="45"/>
        <v>153.79858879022828</v>
      </c>
      <c r="J235">
        <f t="shared" si="46"/>
        <v>125.94872893713016</v>
      </c>
      <c r="K235">
        <f t="shared" si="47"/>
        <v>112.59253405134231</v>
      </c>
      <c r="L235">
        <f t="shared" si="48"/>
        <v>198.78905461504772</v>
      </c>
      <c r="M235">
        <f t="shared" si="51"/>
        <v>39.314730103117654</v>
      </c>
      <c r="N235">
        <f t="shared" si="49"/>
        <v>0.30290445094528529</v>
      </c>
      <c r="O235">
        <f t="shared" si="50"/>
        <v>0.55438018062537509</v>
      </c>
      <c r="P235">
        <f>VLOOKUP($A235,ciexyz31_1[],2,FALSE)</f>
        <v>0.98938559999999998</v>
      </c>
      <c r="Q235">
        <f>VLOOKUP($A235,ciexyz31_1[],3,FALSE)</f>
        <v>0.80479469999999997</v>
      </c>
      <c r="R235">
        <f>VLOOKUP($A235,ciexyz31_1[],4,FALSE)</f>
        <v>1.3366669999999999E-3</v>
      </c>
    </row>
    <row r="236" spans="1:18" x14ac:dyDescent="0.45">
      <c r="A236" s="6">
        <v>587</v>
      </c>
      <c r="B236" s="7">
        <f t="shared" si="39"/>
        <v>0.55719290609603389</v>
      </c>
      <c r="C236" s="7">
        <f t="shared" si="40"/>
        <v>0.44209913948418994</v>
      </c>
      <c r="D236">
        <f t="shared" si="41"/>
        <v>1.2603347447048352</v>
      </c>
      <c r="E236" s="10">
        <v>1</v>
      </c>
      <c r="F236">
        <f t="shared" si="42"/>
        <v>1.6013476538365584E-3</v>
      </c>
      <c r="G236">
        <f t="shared" si="43"/>
        <v>1.3436846984505195</v>
      </c>
      <c r="H236">
        <f t="shared" si="44"/>
        <v>112.00407032695742</v>
      </c>
      <c r="I236">
        <f t="shared" si="45"/>
        <v>163.24980290363067</v>
      </c>
      <c r="J236">
        <f t="shared" si="46"/>
        <v>123.76230338920629</v>
      </c>
      <c r="K236">
        <f t="shared" si="47"/>
        <v>112.00407032695742</v>
      </c>
      <c r="L236">
        <f t="shared" si="48"/>
        <v>204.85996653391359</v>
      </c>
      <c r="M236">
        <f t="shared" si="51"/>
        <v>37.166351667521766</v>
      </c>
      <c r="N236">
        <f t="shared" si="49"/>
        <v>0.30994749227975399</v>
      </c>
      <c r="O236">
        <f t="shared" si="50"/>
        <v>0.55333066120681307</v>
      </c>
      <c r="P236">
        <f>VLOOKUP($A236,ciexyz31_1[],2,FALSE)</f>
        <v>0.99954880000000002</v>
      </c>
      <c r="Q236">
        <f>VLOOKUP($A236,ciexyz31_1[],3,FALSE)</f>
        <v>0.79308199999999995</v>
      </c>
      <c r="R236">
        <f>VLOOKUP($A236,ciexyz31_1[],4,FALSE)</f>
        <v>1.2700000000000001E-3</v>
      </c>
    </row>
    <row r="237" spans="1:18" x14ac:dyDescent="0.45">
      <c r="A237" s="6">
        <v>588</v>
      </c>
      <c r="B237" s="7">
        <f t="shared" si="39"/>
        <v>0.56326931237315703</v>
      </c>
      <c r="C237" s="7">
        <f t="shared" si="40"/>
        <v>0.43605806173667433</v>
      </c>
      <c r="D237">
        <f t="shared" si="41"/>
        <v>1.2917300740406967</v>
      </c>
      <c r="E237" s="10">
        <v>1</v>
      </c>
      <c r="F237">
        <f t="shared" si="42"/>
        <v>1.5425145162774835E-3</v>
      </c>
      <c r="G237">
        <f t="shared" si="43"/>
        <v>1.3253238761676323</v>
      </c>
      <c r="H237">
        <f t="shared" si="44"/>
        <v>111.41835576876043</v>
      </c>
      <c r="I237">
        <f t="shared" si="45"/>
        <v>172.69788128028725</v>
      </c>
      <c r="J237">
        <f t="shared" si="46"/>
        <v>121.57973784942016</v>
      </c>
      <c r="K237">
        <f t="shared" si="47"/>
        <v>111.41835576876043</v>
      </c>
      <c r="L237">
        <f t="shared" si="48"/>
        <v>211.20177758303529</v>
      </c>
      <c r="M237">
        <f t="shared" si="51"/>
        <v>35.145640758585706</v>
      </c>
      <c r="N237">
        <f t="shared" si="49"/>
        <v>0.31705982510998987</v>
      </c>
      <c r="O237">
        <f t="shared" si="50"/>
        <v>0.55227064913486068</v>
      </c>
      <c r="P237">
        <f>VLOOKUP($A237,ciexyz31_1[],2,FALSE)</f>
        <v>1.0090892</v>
      </c>
      <c r="Q237">
        <f>VLOOKUP($A237,ciexyz31_1[],3,FALSE)</f>
        <v>0.781192</v>
      </c>
      <c r="R237">
        <f>VLOOKUP($A237,ciexyz31_1[],4,FALSE)</f>
        <v>1.2049999999999999E-3</v>
      </c>
    </row>
    <row r="238" spans="1:18" x14ac:dyDescent="0.45">
      <c r="A238" s="6">
        <v>589</v>
      </c>
      <c r="B238" s="7">
        <f t="shared" si="39"/>
        <v>0.56925682412472567</v>
      </c>
      <c r="C238" s="7">
        <f t="shared" si="40"/>
        <v>0.43010197360508357</v>
      </c>
      <c r="D238">
        <f t="shared" si="41"/>
        <v>1.3235392047919619</v>
      </c>
      <c r="E238" s="10">
        <v>1</v>
      </c>
      <c r="F238">
        <f t="shared" si="42"/>
        <v>1.4908145266487737E-3</v>
      </c>
      <c r="G238">
        <f t="shared" si="43"/>
        <v>1.3072213652819999</v>
      </c>
      <c r="H238">
        <f t="shared" si="44"/>
        <v>110.83556125304278</v>
      </c>
      <c r="I238">
        <f t="shared" si="45"/>
        <v>182.13687118151515</v>
      </c>
      <c r="J238">
        <f t="shared" si="46"/>
        <v>119.40113253994606</v>
      </c>
      <c r="K238">
        <f t="shared" si="47"/>
        <v>110.83556125304278</v>
      </c>
      <c r="L238">
        <f t="shared" si="48"/>
        <v>217.78537667991762</v>
      </c>
      <c r="M238">
        <f t="shared" si="51"/>
        <v>33.247132603803017</v>
      </c>
      <c r="N238">
        <f t="shared" si="49"/>
        <v>0.32423769245018486</v>
      </c>
      <c r="O238">
        <f t="shared" si="50"/>
        <v>0.55119999873943037</v>
      </c>
      <c r="P238">
        <f>VLOOKUP($A238,ciexyz31_1[],2,FALSE)</f>
        <v>1.0180064</v>
      </c>
      <c r="Q238">
        <f>VLOOKUP($A238,ciexyz31_1[],3,FALSE)</f>
        <v>0.76915469999999997</v>
      </c>
      <c r="R238">
        <f>VLOOKUP($A238,ciexyz31_1[],4,FALSE)</f>
        <v>1.1466670000000001E-3</v>
      </c>
    </row>
    <row r="239" spans="1:18" x14ac:dyDescent="0.45">
      <c r="A239" s="6">
        <v>590</v>
      </c>
      <c r="B239" s="7">
        <f t="shared" si="39"/>
        <v>0.57515131136516473</v>
      </c>
      <c r="C239" s="7">
        <f t="shared" si="40"/>
        <v>0.42423223492490469</v>
      </c>
      <c r="D239">
        <f t="shared" si="41"/>
        <v>1.3557463672391017</v>
      </c>
      <c r="E239" s="10">
        <v>1</v>
      </c>
      <c r="F239">
        <f t="shared" si="42"/>
        <v>1.4531043593132354E-3</v>
      </c>
      <c r="G239">
        <f t="shared" si="43"/>
        <v>1.2893812987809394</v>
      </c>
      <c r="H239">
        <f t="shared" si="44"/>
        <v>110.25592794813107</v>
      </c>
      <c r="I239">
        <f t="shared" si="45"/>
        <v>191.55948743426814</v>
      </c>
      <c r="J239">
        <f t="shared" si="46"/>
        <v>117.22684336465349</v>
      </c>
      <c r="K239">
        <f t="shared" si="47"/>
        <v>110.25592794813107</v>
      </c>
      <c r="L239">
        <f t="shared" si="48"/>
        <v>224.58221218814401</v>
      </c>
      <c r="M239">
        <f t="shared" si="51"/>
        <v>31.464986531880008</v>
      </c>
      <c r="N239">
        <f t="shared" si="49"/>
        <v>0.33147618816917784</v>
      </c>
      <c r="O239">
        <f t="shared" si="50"/>
        <v>0.55011869579962214</v>
      </c>
      <c r="P239">
        <f>VLOOKUP($A239,ciexyz31_1[],2,FALSE)</f>
        <v>1.0263</v>
      </c>
      <c r="Q239">
        <f>VLOOKUP($A239,ciexyz31_1[],3,FALSE)</f>
        <v>0.75700000000000001</v>
      </c>
      <c r="R239">
        <f>VLOOKUP($A239,ciexyz31_1[],4,FALSE)</f>
        <v>1.1000000000000001E-3</v>
      </c>
    </row>
    <row r="240" spans="1:18" x14ac:dyDescent="0.45">
      <c r="A240" s="6">
        <v>591</v>
      </c>
      <c r="B240" s="7">
        <f t="shared" si="39"/>
        <v>0.58095260516092317</v>
      </c>
      <c r="C240" s="7">
        <f t="shared" si="40"/>
        <v>0.41844687981653728</v>
      </c>
      <c r="D240">
        <f t="shared" si="41"/>
        <v>1.3883544917711765</v>
      </c>
      <c r="E240" s="10">
        <v>1</v>
      </c>
      <c r="F240">
        <f t="shared" si="42"/>
        <v>1.4351045533015747E-3</v>
      </c>
      <c r="G240">
        <f t="shared" si="43"/>
        <v>1.2717977017097359</v>
      </c>
      <c r="H240">
        <f t="shared" si="44"/>
        <v>109.67937177795898</v>
      </c>
      <c r="I240">
        <f t="shared" si="45"/>
        <v>200.96418653146566</v>
      </c>
      <c r="J240">
        <f t="shared" si="46"/>
        <v>115.05614350252397</v>
      </c>
      <c r="K240">
        <f t="shared" si="47"/>
        <v>109.67937177795898</v>
      </c>
      <c r="L240">
        <f t="shared" si="48"/>
        <v>231.56968805508012</v>
      </c>
      <c r="M240">
        <f t="shared" si="51"/>
        <v>29.792027699568052</v>
      </c>
      <c r="N240">
        <f t="shared" si="49"/>
        <v>0.33877467311587794</v>
      </c>
      <c r="O240">
        <f t="shared" si="50"/>
        <v>0.54902621702783061</v>
      </c>
      <c r="P240">
        <f>VLOOKUP($A240,ciexyz31_1[],2,FALSE)</f>
        <v>1.0339826999999999</v>
      </c>
      <c r="Q240">
        <f>VLOOKUP($A240,ciexyz31_1[],3,FALSE)</f>
        <v>0.74475409999999997</v>
      </c>
      <c r="R240">
        <f>VLOOKUP($A240,ciexyz31_1[],4,FALSE)</f>
        <v>1.0688E-3</v>
      </c>
    </row>
    <row r="241" spans="1:18" x14ac:dyDescent="0.45">
      <c r="A241" s="6">
        <v>592</v>
      </c>
      <c r="B241" s="7">
        <f t="shared" si="39"/>
        <v>0.58665018689089132</v>
      </c>
      <c r="C241" s="7">
        <f t="shared" si="40"/>
        <v>0.41275842119209594</v>
      </c>
      <c r="D241">
        <f t="shared" si="41"/>
        <v>1.4212918665513232</v>
      </c>
      <c r="E241" s="10">
        <v>1</v>
      </c>
      <c r="F241">
        <f t="shared" si="42"/>
        <v>1.4327797729837448E-3</v>
      </c>
      <c r="G241">
        <f t="shared" si="43"/>
        <v>1.2545086049240044</v>
      </c>
      <c r="H241">
        <f t="shared" si="44"/>
        <v>109.10726714276795</v>
      </c>
      <c r="I241">
        <f t="shared" si="45"/>
        <v>210.3295046245172</v>
      </c>
      <c r="J241">
        <f t="shared" si="46"/>
        <v>112.89476547333</v>
      </c>
      <c r="K241">
        <f t="shared" si="47"/>
        <v>109.10726714276795</v>
      </c>
      <c r="L241">
        <f t="shared" si="48"/>
        <v>238.71264856909653</v>
      </c>
      <c r="M241">
        <f t="shared" si="51"/>
        <v>28.224764830446297</v>
      </c>
      <c r="N241">
        <f t="shared" si="49"/>
        <v>0.34611648013558105</v>
      </c>
      <c r="O241">
        <f t="shared" si="50"/>
        <v>0.54792551666018841</v>
      </c>
      <c r="P241">
        <f>VLOOKUP($A241,ciexyz31_1[],2,FALSE)</f>
        <v>1.040986</v>
      </c>
      <c r="Q241">
        <f>VLOOKUP($A241,ciexyz31_1[],3,FALSE)</f>
        <v>0.73242240000000003</v>
      </c>
      <c r="R241">
        <f>VLOOKUP($A241,ciexyz31_1[],4,FALSE)</f>
        <v>1.0494E-3</v>
      </c>
    </row>
    <row r="242" spans="1:18" x14ac:dyDescent="0.45">
      <c r="A242" s="6">
        <v>593</v>
      </c>
      <c r="B242" s="7">
        <f t="shared" si="39"/>
        <v>0.59222480007094114</v>
      </c>
      <c r="C242" s="7">
        <f t="shared" si="40"/>
        <v>0.40718952858546686</v>
      </c>
      <c r="D242">
        <f t="shared" si="41"/>
        <v>1.4544205056752495</v>
      </c>
      <c r="E242" s="10">
        <v>1</v>
      </c>
      <c r="F242">
        <f t="shared" si="42"/>
        <v>1.4383261417025089E-3</v>
      </c>
      <c r="G242">
        <f t="shared" si="43"/>
        <v>1.2375829085936019</v>
      </c>
      <c r="H242">
        <f t="shared" si="44"/>
        <v>108.54207298746248</v>
      </c>
      <c r="I242">
        <f t="shared" si="45"/>
        <v>219.61722048808608</v>
      </c>
      <c r="J242">
        <f t="shared" si="46"/>
        <v>110.75295293751648</v>
      </c>
      <c r="K242">
        <f t="shared" si="47"/>
        <v>108.54207298746248</v>
      </c>
      <c r="L242">
        <f t="shared" si="48"/>
        <v>245.9632901863454</v>
      </c>
      <c r="M242">
        <f t="shared" si="51"/>
        <v>26.761807097891573</v>
      </c>
      <c r="N242">
        <f t="shared" si="49"/>
        <v>0.35347077716395991</v>
      </c>
      <c r="O242">
        <f t="shared" si="50"/>
        <v>0.54682208172640445</v>
      </c>
      <c r="P242">
        <f>VLOOKUP($A242,ciexyz31_1[],2,FALSE)</f>
        <v>1.047188</v>
      </c>
      <c r="Q242">
        <f>VLOOKUP($A242,ciexyz31_1[],3,FALSE)</f>
        <v>0.72000359999999997</v>
      </c>
      <c r="R242">
        <f>VLOOKUP($A242,ciexyz31_1[],4,FALSE)</f>
        <v>1.0356E-3</v>
      </c>
    </row>
    <row r="243" spans="1:18" x14ac:dyDescent="0.45">
      <c r="A243" s="6">
        <v>594</v>
      </c>
      <c r="B243" s="7">
        <f t="shared" si="39"/>
        <v>0.5976581621052407</v>
      </c>
      <c r="C243" s="7">
        <f t="shared" si="40"/>
        <v>0.40176193497228024</v>
      </c>
      <c r="D243">
        <f t="shared" si="41"/>
        <v>1.4875928008124424</v>
      </c>
      <c r="E243" s="10">
        <v>1</v>
      </c>
      <c r="F243">
        <f t="shared" si="42"/>
        <v>1.443399366640021E-3</v>
      </c>
      <c r="G243">
        <f t="shared" si="43"/>
        <v>1.2210866663797955</v>
      </c>
      <c r="H243">
        <f t="shared" si="44"/>
        <v>107.98623878690071</v>
      </c>
      <c r="I243">
        <f t="shared" si="45"/>
        <v>228.78876627486068</v>
      </c>
      <c r="J243">
        <f t="shared" si="46"/>
        <v>108.64103620310466</v>
      </c>
      <c r="K243">
        <f t="shared" si="47"/>
        <v>107.98623878690071</v>
      </c>
      <c r="L243">
        <f t="shared" si="48"/>
        <v>253.27292457121649</v>
      </c>
      <c r="M243">
        <f t="shared" si="51"/>
        <v>25.400846582422496</v>
      </c>
      <c r="N243">
        <f t="shared" si="49"/>
        <v>0.36080517739757789</v>
      </c>
      <c r="O243">
        <f t="shared" si="50"/>
        <v>0.5457216845236027</v>
      </c>
      <c r="P243">
        <f>VLOOKUP($A243,ciexyz31_1[],2,FALSE)</f>
        <v>1.0524667000000001</v>
      </c>
      <c r="Q243">
        <f>VLOOKUP($A243,ciexyz31_1[],3,FALSE)</f>
        <v>0.70749649999999997</v>
      </c>
      <c r="R243">
        <f>VLOOKUP($A243,ciexyz31_1[],4,FALSE)</f>
        <v>1.0212000000000001E-3</v>
      </c>
    </row>
    <row r="244" spans="1:18" x14ac:dyDescent="0.45">
      <c r="A244" s="6">
        <v>595</v>
      </c>
      <c r="B244" s="7">
        <f t="shared" si="39"/>
        <v>0.60293278557571617</v>
      </c>
      <c r="C244" s="7">
        <f t="shared" si="40"/>
        <v>0.39649663357297732</v>
      </c>
      <c r="D244">
        <f t="shared" si="41"/>
        <v>1.5206504533026335</v>
      </c>
      <c r="E244" s="10">
        <v>1</v>
      </c>
      <c r="F244">
        <f t="shared" si="42"/>
        <v>1.4390559792772971E-3</v>
      </c>
      <c r="G244">
        <f t="shared" si="43"/>
        <v>1.2050836835845156</v>
      </c>
      <c r="H244">
        <f t="shared" si="44"/>
        <v>107.44222032059066</v>
      </c>
      <c r="I244">
        <f t="shared" si="45"/>
        <v>237.80501645496273</v>
      </c>
      <c r="J244">
        <f t="shared" si="46"/>
        <v>106.56949174490494</v>
      </c>
      <c r="K244">
        <f t="shared" si="47"/>
        <v>107.44222032059066</v>
      </c>
      <c r="L244">
        <f t="shared" si="48"/>
        <v>260.59217644033839</v>
      </c>
      <c r="M244">
        <f t="shared" si="51"/>
        <v>24.138969880521127</v>
      </c>
      <c r="N244">
        <f t="shared" si="49"/>
        <v>0.36808555106590501</v>
      </c>
      <c r="O244">
        <f t="shared" si="50"/>
        <v>0.54463041660861089</v>
      </c>
      <c r="P244">
        <f>VLOOKUP($A244,ciexyz31_1[],2,FALSE)</f>
        <v>1.0567</v>
      </c>
      <c r="Q244">
        <f>VLOOKUP($A244,ciexyz31_1[],3,FALSE)</f>
        <v>0.69489999999999996</v>
      </c>
      <c r="R244">
        <f>VLOOKUP($A244,ciexyz31_1[],4,FALSE)</f>
        <v>1E-3</v>
      </c>
    </row>
    <row r="245" spans="1:18" x14ac:dyDescent="0.45">
      <c r="A245" s="6">
        <v>596</v>
      </c>
      <c r="B245" s="7">
        <f t="shared" si="39"/>
        <v>0.60803511113228548</v>
      </c>
      <c r="C245" s="7">
        <f t="shared" si="40"/>
        <v>0.39140915170770763</v>
      </c>
      <c r="D245">
        <f t="shared" si="41"/>
        <v>1.5534514419998731</v>
      </c>
      <c r="E245" s="10">
        <v>1</v>
      </c>
      <c r="F245">
        <f t="shared" si="42"/>
        <v>1.419836908723853E-3</v>
      </c>
      <c r="G245">
        <f t="shared" si="43"/>
        <v>1.189621152840884</v>
      </c>
      <c r="H245">
        <f t="shared" si="44"/>
        <v>106.91198010086993</v>
      </c>
      <c r="I245">
        <f t="shared" si="45"/>
        <v>246.63301684845672</v>
      </c>
      <c r="J245">
        <f t="shared" si="46"/>
        <v>104.54665372928079</v>
      </c>
      <c r="K245">
        <f t="shared" si="47"/>
        <v>106.91198010086993</v>
      </c>
      <c r="L245">
        <f t="shared" si="48"/>
        <v>267.87655329603092</v>
      </c>
      <c r="M245">
        <f t="shared" si="51"/>
        <v>22.971874735725947</v>
      </c>
      <c r="N245">
        <f t="shared" si="49"/>
        <v>0.3752816911552897</v>
      </c>
      <c r="O245">
        <f t="shared" si="50"/>
        <v>0.54355339489232057</v>
      </c>
      <c r="P245">
        <f>VLOOKUP($A245,ciexyz31_1[],2,FALSE)</f>
        <v>1.0597943999999999</v>
      </c>
      <c r="Q245">
        <f>VLOOKUP($A245,ciexyz31_1[],3,FALSE)</f>
        <v>0.68221920000000003</v>
      </c>
      <c r="R245">
        <f>VLOOKUP($A245,ciexyz31_1[],4,FALSE)</f>
        <v>9.6864E-4</v>
      </c>
    </row>
    <row r="246" spans="1:18" x14ac:dyDescent="0.45">
      <c r="A246" s="6">
        <v>597</v>
      </c>
      <c r="B246" s="7">
        <f t="shared" si="39"/>
        <v>0.61297699957081186</v>
      </c>
      <c r="C246" s="7">
        <f t="shared" si="40"/>
        <v>0.38648615733169772</v>
      </c>
      <c r="D246">
        <f t="shared" si="41"/>
        <v>1.586025755237414</v>
      </c>
      <c r="E246" s="10">
        <v>1</v>
      </c>
      <c r="F246">
        <f t="shared" si="42"/>
        <v>1.3890357708974132E-3</v>
      </c>
      <c r="G246">
        <f t="shared" si="43"/>
        <v>1.1746585536797087</v>
      </c>
      <c r="H246">
        <f t="shared" si="44"/>
        <v>106.39449113813477</v>
      </c>
      <c r="I246">
        <f t="shared" si="45"/>
        <v>255.28587371832808</v>
      </c>
      <c r="J246">
        <f t="shared" si="46"/>
        <v>102.56865771991191</v>
      </c>
      <c r="K246">
        <f t="shared" si="47"/>
        <v>106.39449113813477</v>
      </c>
      <c r="L246">
        <f t="shared" si="48"/>
        <v>275.12034978640639</v>
      </c>
      <c r="M246">
        <f t="shared" si="51"/>
        <v>21.889255427439821</v>
      </c>
      <c r="N246">
        <f t="shared" si="49"/>
        <v>0.38240079988886233</v>
      </c>
      <c r="O246">
        <f t="shared" si="50"/>
        <v>0.54248917264344532</v>
      </c>
      <c r="P246">
        <f>VLOOKUP($A246,ciexyz31_1[],2,FALSE)</f>
        <v>1.0617992000000001</v>
      </c>
      <c r="Q246">
        <f>VLOOKUP($A246,ciexyz31_1[],3,FALSE)</f>
        <v>0.66947160000000006</v>
      </c>
      <c r="R246">
        <f>VLOOKUP($A246,ciexyz31_1[],4,FALSE)</f>
        <v>9.2991999999999999E-4</v>
      </c>
    </row>
    <row r="247" spans="1:18" x14ac:dyDescent="0.45">
      <c r="A247" s="6">
        <v>598</v>
      </c>
      <c r="B247" s="7">
        <f t="shared" si="39"/>
        <v>0.61777872558528291</v>
      </c>
      <c r="C247" s="7">
        <f t="shared" si="40"/>
        <v>0.38170575682850383</v>
      </c>
      <c r="D247">
        <f t="shared" si="41"/>
        <v>1.6184684525542643</v>
      </c>
      <c r="E247" s="10">
        <v>1</v>
      </c>
      <c r="F247">
        <f t="shared" si="42"/>
        <v>1.350562775098207E-3</v>
      </c>
      <c r="G247">
        <f t="shared" si="43"/>
        <v>1.1601293441994525</v>
      </c>
      <c r="H247">
        <f t="shared" si="44"/>
        <v>105.88776861425418</v>
      </c>
      <c r="I247">
        <f t="shared" si="45"/>
        <v>263.7928660654074</v>
      </c>
      <c r="J247">
        <f t="shared" si="46"/>
        <v>100.62786924120789</v>
      </c>
      <c r="K247">
        <f t="shared" si="47"/>
        <v>105.88776861425418</v>
      </c>
      <c r="L247">
        <f t="shared" si="48"/>
        <v>282.33427750634104</v>
      </c>
      <c r="M247">
        <f t="shared" si="51"/>
        <v>20.88012575216867</v>
      </c>
      <c r="N247">
        <f t="shared" si="49"/>
        <v>0.38946403766393634</v>
      </c>
      <c r="O247">
        <f t="shared" si="50"/>
        <v>0.54143414618980734</v>
      </c>
      <c r="P247">
        <f>VLOOKUP($A247,ciexyz31_1[],2,FALSE)</f>
        <v>1.0628067999999999</v>
      </c>
      <c r="Q247">
        <f>VLOOKUP($A247,ciexyz31_1[],3,FALSE)</f>
        <v>0.65667439999999999</v>
      </c>
      <c r="R247">
        <f>VLOOKUP($A247,ciexyz31_1[],4,FALSE)</f>
        <v>8.8688000000000005E-4</v>
      </c>
    </row>
    <row r="248" spans="1:18" x14ac:dyDescent="0.45">
      <c r="A248" s="6">
        <v>599</v>
      </c>
      <c r="B248" s="7">
        <f t="shared" si="39"/>
        <v>0.6224592950786233</v>
      </c>
      <c r="C248" s="7">
        <f t="shared" si="40"/>
        <v>0.37704728638073942</v>
      </c>
      <c r="D248">
        <f t="shared" si="41"/>
        <v>1.6508785968295465</v>
      </c>
      <c r="E248" s="10">
        <v>1</v>
      </c>
      <c r="F248">
        <f t="shared" si="42"/>
        <v>1.3086383550816229E-3</v>
      </c>
      <c r="G248">
        <f t="shared" si="43"/>
        <v>1.1459707202624139</v>
      </c>
      <c r="H248">
        <f t="shared" si="44"/>
        <v>105.38988399357542</v>
      </c>
      <c r="I248">
        <f t="shared" si="45"/>
        <v>272.18275178852275</v>
      </c>
      <c r="J248">
        <f t="shared" si="46"/>
        <v>98.716776863918042</v>
      </c>
      <c r="K248">
        <f t="shared" si="47"/>
        <v>105.38988399357542</v>
      </c>
      <c r="L248">
        <f t="shared" si="48"/>
        <v>289.53143595397921</v>
      </c>
      <c r="M248">
        <f t="shared" si="51"/>
        <v>19.934981381139554</v>
      </c>
      <c r="N248">
        <f t="shared" si="49"/>
        <v>0.39649305896097337</v>
      </c>
      <c r="O248">
        <f t="shared" si="50"/>
        <v>0.54038460755106665</v>
      </c>
      <c r="P248">
        <f>VLOOKUP($A248,ciexyz31_1[],2,FALSE)</f>
        <v>1.0629096</v>
      </c>
      <c r="Q248">
        <f>VLOOKUP($A248,ciexyz31_1[],3,FALSE)</f>
        <v>0.64384479999999999</v>
      </c>
      <c r="R248">
        <f>VLOOKUP($A248,ciexyz31_1[],4,FALSE)</f>
        <v>8.4256000000000001E-4</v>
      </c>
    </row>
    <row r="249" spans="1:18" x14ac:dyDescent="0.45">
      <c r="A249" s="6">
        <v>600</v>
      </c>
      <c r="B249" s="7">
        <f t="shared" si="39"/>
        <v>0.62703659976387249</v>
      </c>
      <c r="C249" s="7">
        <f t="shared" si="40"/>
        <v>0.37249114521841797</v>
      </c>
      <c r="D249">
        <f t="shared" si="41"/>
        <v>1.6833597464342314</v>
      </c>
      <c r="E249" s="10">
        <v>1</v>
      </c>
      <c r="F249">
        <f t="shared" si="42"/>
        <v>1.2678288431060996E-3</v>
      </c>
      <c r="G249">
        <f t="shared" si="43"/>
        <v>1.1321231086815937</v>
      </c>
      <c r="H249">
        <f t="shared" si="44"/>
        <v>104.89895331588109</v>
      </c>
      <c r="I249">
        <f t="shared" si="45"/>
        <v>280.48391099807009</v>
      </c>
      <c r="J249">
        <f t="shared" si="46"/>
        <v>96.82795054745732</v>
      </c>
      <c r="K249">
        <f t="shared" si="47"/>
        <v>104.89895331588109</v>
      </c>
      <c r="L249">
        <f t="shared" si="48"/>
        <v>296.72693901294861</v>
      </c>
      <c r="M249">
        <f t="shared" si="51"/>
        <v>19.045569208675108</v>
      </c>
      <c r="N249">
        <f t="shared" si="49"/>
        <v>0.40351010484728761</v>
      </c>
      <c r="O249">
        <f t="shared" si="50"/>
        <v>0.53933672694119439</v>
      </c>
      <c r="P249">
        <f>VLOOKUP($A249,ciexyz31_1[],2,FALSE)</f>
        <v>1.0622</v>
      </c>
      <c r="Q249">
        <f>VLOOKUP($A249,ciexyz31_1[],3,FALSE)</f>
        <v>0.63100000000000001</v>
      </c>
      <c r="R249">
        <f>VLOOKUP($A249,ciexyz31_1[],4,FALSE)</f>
        <v>8.0000000000000004E-4</v>
      </c>
    </row>
    <row r="250" spans="1:18" x14ac:dyDescent="0.45">
      <c r="A250" s="6">
        <v>601</v>
      </c>
      <c r="B250" s="7">
        <f t="shared" si="39"/>
        <v>0.6315209428602595</v>
      </c>
      <c r="C250" s="7">
        <f t="shared" si="40"/>
        <v>0.36802601082179143</v>
      </c>
      <c r="D250">
        <f t="shared" si="41"/>
        <v>1.7159682312945532</v>
      </c>
      <c r="E250" s="10">
        <v>1</v>
      </c>
      <c r="F250">
        <f t="shared" si="42"/>
        <v>1.2310171146257547E-3</v>
      </c>
      <c r="G250">
        <f t="shared" si="43"/>
        <v>1.1185520965953177</v>
      </c>
      <c r="H250">
        <f t="shared" si="44"/>
        <v>104.41392918960791</v>
      </c>
      <c r="I250">
        <f t="shared" si="45"/>
        <v>288.71167433428388</v>
      </c>
      <c r="J250">
        <f t="shared" si="46"/>
        <v>94.957288081213619</v>
      </c>
      <c r="K250">
        <f t="shared" si="47"/>
        <v>104.41392918960791</v>
      </c>
      <c r="L250">
        <f t="shared" si="48"/>
        <v>303.92650008948578</v>
      </c>
      <c r="M250">
        <f t="shared" si="51"/>
        <v>18.206038718011786</v>
      </c>
      <c r="N250">
        <f t="shared" si="49"/>
        <v>0.41052703216575359</v>
      </c>
      <c r="O250">
        <f t="shared" si="50"/>
        <v>0.53828841672441841</v>
      </c>
      <c r="P250">
        <f>VLOOKUP($A250,ciexyz31_1[],2,FALSE)</f>
        <v>1.0607352000000001</v>
      </c>
      <c r="Q250">
        <f>VLOOKUP($A250,ciexyz31_1[],3,FALSE)</f>
        <v>0.61815549999999997</v>
      </c>
      <c r="R250">
        <f>VLOOKUP($A250,ciexyz31_1[],4,FALSE)</f>
        <v>7.6095999999999998E-4</v>
      </c>
    </row>
    <row r="251" spans="1:18" x14ac:dyDescent="0.45">
      <c r="A251" s="6">
        <v>602</v>
      </c>
      <c r="B251" s="7">
        <f t="shared" si="39"/>
        <v>0.63589981957626585</v>
      </c>
      <c r="C251" s="7">
        <f t="shared" si="40"/>
        <v>0.36366540243326684</v>
      </c>
      <c r="D251">
        <f t="shared" si="41"/>
        <v>1.7485848676324234</v>
      </c>
      <c r="E251" s="10">
        <v>1</v>
      </c>
      <c r="F251">
        <f t="shared" si="42"/>
        <v>1.1955440015966297E-3</v>
      </c>
      <c r="G251">
        <f t="shared" si="43"/>
        <v>1.1052987734279585</v>
      </c>
      <c r="H251">
        <f t="shared" si="44"/>
        <v>103.93645789280984</v>
      </c>
      <c r="I251">
        <f t="shared" si="45"/>
        <v>296.8379576817851</v>
      </c>
      <c r="J251">
        <f t="shared" si="46"/>
        <v>93.111579706117013</v>
      </c>
      <c r="K251">
        <f t="shared" si="47"/>
        <v>103.93645789280984</v>
      </c>
      <c r="L251">
        <f t="shared" si="48"/>
        <v>311.09892220331113</v>
      </c>
      <c r="M251">
        <f t="shared" si="51"/>
        <v>17.415501107611348</v>
      </c>
      <c r="N251">
        <f t="shared" si="49"/>
        <v>0.41751837788200552</v>
      </c>
      <c r="O251">
        <f t="shared" si="50"/>
        <v>0.53724378360112324</v>
      </c>
      <c r="P251">
        <f>VLOOKUP($A251,ciexyz31_1[],2,FALSE)</f>
        <v>1.0584435999999999</v>
      </c>
      <c r="Q251">
        <f>VLOOKUP($A251,ciexyz31_1[],3,FALSE)</f>
        <v>0.60531440000000003</v>
      </c>
      <c r="R251">
        <f>VLOOKUP($A251,ciexyz31_1[],4,FALSE)</f>
        <v>7.2367999999999998E-4</v>
      </c>
    </row>
    <row r="252" spans="1:18" x14ac:dyDescent="0.45">
      <c r="A252" s="6">
        <v>603</v>
      </c>
      <c r="B252" s="7">
        <f t="shared" si="39"/>
        <v>0.64015615954788063</v>
      </c>
      <c r="C252" s="7">
        <f t="shared" si="40"/>
        <v>0.35942772430378439</v>
      </c>
      <c r="D252">
        <f t="shared" si="41"/>
        <v>1.7810427973742717</v>
      </c>
      <c r="E252" s="10">
        <v>1</v>
      </c>
      <c r="F252">
        <f t="shared" si="42"/>
        <v>1.1577185625872325E-3</v>
      </c>
      <c r="G252">
        <f t="shared" si="43"/>
        <v>1.0924190757515786</v>
      </c>
      <c r="H252">
        <f t="shared" si="44"/>
        <v>103.46877601768963</v>
      </c>
      <c r="I252">
        <f t="shared" si="45"/>
        <v>304.82463187453999</v>
      </c>
      <c r="J252">
        <f t="shared" si="46"/>
        <v>91.300042768836278</v>
      </c>
      <c r="K252">
        <f t="shared" si="47"/>
        <v>103.46877601768963</v>
      </c>
      <c r="L252">
        <f t="shared" si="48"/>
        <v>318.20395033223605</v>
      </c>
      <c r="M252">
        <f t="shared" si="51"/>
        <v>16.673831902012548</v>
      </c>
      <c r="N252">
        <f t="shared" si="49"/>
        <v>0.42444901058927531</v>
      </c>
      <c r="O252">
        <f t="shared" si="50"/>
        <v>0.53620849270652404</v>
      </c>
      <c r="P252">
        <f>VLOOKUP($A252,ciexyz31_1[],2,FALSE)</f>
        <v>1.0552244</v>
      </c>
      <c r="Q252">
        <f>VLOOKUP($A252,ciexyz31_1[],3,FALSE)</f>
        <v>0.59247559999999999</v>
      </c>
      <c r="R252">
        <f>VLOOKUP($A252,ciexyz31_1[],4,FALSE)</f>
        <v>6.8592000000000002E-4</v>
      </c>
    </row>
    <row r="253" spans="1:18" x14ac:dyDescent="0.45">
      <c r="A253" s="6">
        <v>604</v>
      </c>
      <c r="B253" s="7">
        <f t="shared" si="39"/>
        <v>0.64427296065727446</v>
      </c>
      <c r="C253" s="7">
        <f t="shared" si="40"/>
        <v>0.35533136977159269</v>
      </c>
      <c r="D253">
        <f t="shared" si="41"/>
        <v>1.8131609406493259</v>
      </c>
      <c r="E253" s="10">
        <v>1</v>
      </c>
      <c r="F253">
        <f t="shared" si="42"/>
        <v>1.1135227699912546E-3</v>
      </c>
      <c r="G253">
        <f t="shared" si="43"/>
        <v>1.0799689069709826</v>
      </c>
      <c r="H253">
        <f t="shared" si="44"/>
        <v>103.01318374320385</v>
      </c>
      <c r="I253">
        <f t="shared" si="45"/>
        <v>312.63212881151691</v>
      </c>
      <c r="J253">
        <f t="shared" si="46"/>
        <v>89.532228564166246</v>
      </c>
      <c r="K253">
        <f t="shared" si="47"/>
        <v>103.01318374320385</v>
      </c>
      <c r="L253">
        <f t="shared" si="48"/>
        <v>325.19973541946035</v>
      </c>
      <c r="M253">
        <f t="shared" si="51"/>
        <v>15.980761946715594</v>
      </c>
      <c r="N253">
        <f t="shared" si="49"/>
        <v>0.43128136721739213</v>
      </c>
      <c r="O253">
        <f t="shared" si="50"/>
        <v>0.53518860597759199</v>
      </c>
      <c r="P253">
        <f>VLOOKUP($A253,ciexyz31_1[],2,FALSE)</f>
        <v>1.0509767999999999</v>
      </c>
      <c r="Q253">
        <f>VLOOKUP($A253,ciexyz31_1[],3,FALSE)</f>
        <v>0.57963790000000004</v>
      </c>
      <c r="R253">
        <f>VLOOKUP($A253,ciexyz31_1[],4,FALSE)</f>
        <v>6.4543999999999995E-4</v>
      </c>
    </row>
    <row r="254" spans="1:18" x14ac:dyDescent="0.45">
      <c r="A254" s="6">
        <v>605</v>
      </c>
      <c r="B254" s="7">
        <f t="shared" si="39"/>
        <v>0.64823310601363926</v>
      </c>
      <c r="C254" s="7">
        <f t="shared" si="40"/>
        <v>0.35139491630502168</v>
      </c>
      <c r="D254">
        <f t="shared" si="41"/>
        <v>1.8447424135497534</v>
      </c>
      <c r="E254" s="10">
        <v>1</v>
      </c>
      <c r="F254">
        <f t="shared" si="42"/>
        <v>1.0585744530697077E-3</v>
      </c>
      <c r="G254">
        <f t="shared" si="43"/>
        <v>1.0680047301228548</v>
      </c>
      <c r="H254">
        <f t="shared" si="44"/>
        <v>102.57206441618506</v>
      </c>
      <c r="I254">
        <f t="shared" si="45"/>
        <v>320.21913769394331</v>
      </c>
      <c r="J254">
        <f t="shared" si="46"/>
        <v>87.818098667813643</v>
      </c>
      <c r="K254">
        <f t="shared" si="47"/>
        <v>102.57206441618506</v>
      </c>
      <c r="L254">
        <f t="shared" si="48"/>
        <v>332.04263973032511</v>
      </c>
      <c r="M254">
        <f t="shared" si="51"/>
        <v>15.335960225005365</v>
      </c>
      <c r="N254">
        <f t="shared" si="49"/>
        <v>0.43797516074308346</v>
      </c>
      <c r="O254">
        <f t="shared" si="50"/>
        <v>0.53419062977778708</v>
      </c>
      <c r="P254">
        <f>VLOOKUP($A254,ciexyz31_1[],2,FALSE)</f>
        <v>1.0456000000000001</v>
      </c>
      <c r="Q254">
        <f>VLOOKUP($A254,ciexyz31_1[],3,FALSE)</f>
        <v>0.56679999999999997</v>
      </c>
      <c r="R254">
        <f>VLOOKUP($A254,ciexyz31_1[],4,FALSE)</f>
        <v>5.9999999999999995E-4</v>
      </c>
    </row>
    <row r="255" spans="1:18" x14ac:dyDescent="0.45">
      <c r="A255" s="6">
        <v>606</v>
      </c>
      <c r="B255" s="7">
        <f t="shared" si="39"/>
        <v>0.65202823571792956</v>
      </c>
      <c r="C255" s="7">
        <f t="shared" si="40"/>
        <v>0.34762796074842345</v>
      </c>
      <c r="D255">
        <f t="shared" si="41"/>
        <v>1.8756495717840114</v>
      </c>
      <c r="E255" s="10">
        <v>1</v>
      </c>
      <c r="F255">
        <f t="shared" si="42"/>
        <v>9.8899850549075997E-4</v>
      </c>
      <c r="G255">
        <f t="shared" si="43"/>
        <v>1.0565557131737386</v>
      </c>
      <c r="H255">
        <f t="shared" si="44"/>
        <v>102.14684357915915</v>
      </c>
      <c r="I255">
        <f t="shared" si="45"/>
        <v>327.56022303018767</v>
      </c>
      <c r="J255">
        <f t="shared" si="46"/>
        <v>86.163880646865493</v>
      </c>
      <c r="K255">
        <f t="shared" si="47"/>
        <v>102.14684357915915</v>
      </c>
      <c r="L255">
        <f t="shared" si="48"/>
        <v>338.70328318413681</v>
      </c>
      <c r="M255">
        <f t="shared" si="51"/>
        <v>14.73764438251235</v>
      </c>
      <c r="N255">
        <f t="shared" si="49"/>
        <v>0.4445031532780408</v>
      </c>
      <c r="O255">
        <f t="shared" si="50"/>
        <v>0.53321905643831058</v>
      </c>
      <c r="P255">
        <f>VLOOKUP($A255,ciexyz31_1[],2,FALSE)</f>
        <v>1.0390368999999999</v>
      </c>
      <c r="Q255">
        <f>VLOOKUP($A255,ciexyz31_1[],3,FALSE)</f>
        <v>0.55396109999999998</v>
      </c>
      <c r="R255">
        <f>VLOOKUP($A255,ciexyz31_1[],4,FALSE)</f>
        <v>5.4786669999999996E-4</v>
      </c>
    </row>
    <row r="256" spans="1:18" x14ac:dyDescent="0.45">
      <c r="A256" s="6">
        <v>607</v>
      </c>
      <c r="B256" s="7">
        <f t="shared" si="39"/>
        <v>0.65566917924950052</v>
      </c>
      <c r="C256" s="7">
        <f t="shared" si="40"/>
        <v>0.34401829484441604</v>
      </c>
      <c r="D256">
        <f t="shared" si="41"/>
        <v>1.9059136943459072</v>
      </c>
      <c r="E256" s="10">
        <v>1</v>
      </c>
      <c r="F256">
        <f t="shared" si="42"/>
        <v>9.0845722674365271E-4</v>
      </c>
      <c r="G256">
        <f t="shared" si="43"/>
        <v>1.0455847512139569</v>
      </c>
      <c r="H256">
        <f t="shared" si="44"/>
        <v>101.73648598337871</v>
      </c>
      <c r="I256">
        <f t="shared" si="45"/>
        <v>334.66936700191445</v>
      </c>
      <c r="J256">
        <f t="shared" si="46"/>
        <v>84.565560062280269</v>
      </c>
      <c r="K256">
        <f t="shared" si="47"/>
        <v>101.73648598337871</v>
      </c>
      <c r="L256">
        <f t="shared" si="48"/>
        <v>345.18823728236924</v>
      </c>
      <c r="M256">
        <f t="shared" si="51"/>
        <v>14.180882178282118</v>
      </c>
      <c r="N256">
        <f t="shared" si="49"/>
        <v>0.45087335223220526</v>
      </c>
      <c r="O256">
        <f t="shared" si="50"/>
        <v>0.53227228784387182</v>
      </c>
      <c r="P256">
        <f>VLOOKUP($A256,ciexyz31_1[],2,FALSE)</f>
        <v>1.0313608000000001</v>
      </c>
      <c r="Q256">
        <f>VLOOKUP($A256,ciexyz31_1[],3,FALSE)</f>
        <v>0.54113719999999998</v>
      </c>
      <c r="R256">
        <f>VLOOKUP($A256,ciexyz31_1[],4,FALSE)</f>
        <v>4.9160000000000002E-4</v>
      </c>
    </row>
    <row r="257" spans="1:18" x14ac:dyDescent="0.45">
      <c r="A257" s="6">
        <v>608</v>
      </c>
      <c r="B257" s="7">
        <f t="shared" si="39"/>
        <v>0.65916613469271157</v>
      </c>
      <c r="C257" s="7">
        <f t="shared" si="40"/>
        <v>0.34055322541223254</v>
      </c>
      <c r="D257">
        <f t="shared" si="41"/>
        <v>1.9355744873501191</v>
      </c>
      <c r="E257" s="10">
        <v>1</v>
      </c>
      <c r="F257">
        <f t="shared" si="42"/>
        <v>8.2407058314065587E-4</v>
      </c>
      <c r="G257">
        <f t="shared" si="43"/>
        <v>1.0350532654921663</v>
      </c>
      <c r="H257">
        <f t="shared" si="44"/>
        <v>101.33985733274389</v>
      </c>
      <c r="I257">
        <f t="shared" si="45"/>
        <v>341.56125682361807</v>
      </c>
      <c r="J257">
        <f t="shared" si="46"/>
        <v>83.018415067154919</v>
      </c>
      <c r="K257">
        <f t="shared" si="47"/>
        <v>101.33985733274389</v>
      </c>
      <c r="L257">
        <f t="shared" si="48"/>
        <v>351.50554676020687</v>
      </c>
      <c r="M257">
        <f t="shared" si="51"/>
        <v>13.661162265276012</v>
      </c>
      <c r="N257">
        <f t="shared" si="49"/>
        <v>0.45709508817283351</v>
      </c>
      <c r="O257">
        <f t="shared" si="50"/>
        <v>0.53134816309595234</v>
      </c>
      <c r="P257">
        <f>VLOOKUP($A257,ciexyz31_1[],2,FALSE)</f>
        <v>1.0226662</v>
      </c>
      <c r="Q257">
        <f>VLOOKUP($A257,ciexyz31_1[],3,FALSE)</f>
        <v>0.52835279999999996</v>
      </c>
      <c r="R257">
        <f>VLOOKUP($A257,ciexyz31_1[],4,FALSE)</f>
        <v>4.3540000000000001E-4</v>
      </c>
    </row>
    <row r="258" spans="1:18" x14ac:dyDescent="0.45">
      <c r="A258" s="6">
        <v>609</v>
      </c>
      <c r="B258" s="7">
        <f t="shared" si="39"/>
        <v>0.66252822205368822</v>
      </c>
      <c r="C258" s="7">
        <f t="shared" si="40"/>
        <v>0.33722099260721289</v>
      </c>
      <c r="D258">
        <f t="shared" si="41"/>
        <v>1.9646707547219209</v>
      </c>
      <c r="E258" s="10">
        <v>1</v>
      </c>
      <c r="F258">
        <f t="shared" si="42"/>
        <v>7.4368246519871946E-4</v>
      </c>
      <c r="G258">
        <f t="shared" si="43"/>
        <v>1.024925513972442</v>
      </c>
      <c r="H258">
        <f t="shared" si="44"/>
        <v>100.95588799141012</v>
      </c>
      <c r="I258">
        <f t="shared" si="45"/>
        <v>348.24950454041772</v>
      </c>
      <c r="J258">
        <f t="shared" si="46"/>
        <v>81.517892784372535</v>
      </c>
      <c r="K258">
        <f t="shared" si="47"/>
        <v>100.95588799141012</v>
      </c>
      <c r="L258">
        <f t="shared" si="48"/>
        <v>357.66308763506879</v>
      </c>
      <c r="M258">
        <f t="shared" si="51"/>
        <v>13.174532743895746</v>
      </c>
      <c r="N258">
        <f t="shared" si="49"/>
        <v>0.4631772559623642</v>
      </c>
      <c r="O258">
        <f t="shared" si="50"/>
        <v>0.53044451514871005</v>
      </c>
      <c r="P258">
        <f>VLOOKUP($A258,ciexyz31_1[],2,FALSE)</f>
        <v>1.0130477</v>
      </c>
      <c r="Q258">
        <f>VLOOKUP($A258,ciexyz31_1[],3,FALSE)</f>
        <v>0.51563230000000004</v>
      </c>
      <c r="R258">
        <f>VLOOKUP($A258,ciexyz31_1[],4,FALSE)</f>
        <v>3.8346670000000003E-4</v>
      </c>
    </row>
    <row r="259" spans="1:18" x14ac:dyDescent="0.45">
      <c r="A259" s="6">
        <v>610</v>
      </c>
      <c r="B259" s="7">
        <f t="shared" si="39"/>
        <v>0.66576357623809712</v>
      </c>
      <c r="C259" s="7">
        <f t="shared" si="40"/>
        <v>0.33401065115476053</v>
      </c>
      <c r="D259">
        <f t="shared" si="41"/>
        <v>1.9932405566600395</v>
      </c>
      <c r="E259" s="10">
        <v>1</v>
      </c>
      <c r="F259">
        <f t="shared" si="42"/>
        <v>6.7594433399592363E-4</v>
      </c>
      <c r="G259">
        <f t="shared" si="43"/>
        <v>1.0151682303652074</v>
      </c>
      <c r="H259">
        <f t="shared" si="44"/>
        <v>100.58356423262546</v>
      </c>
      <c r="I259">
        <f t="shared" si="45"/>
        <v>354.74673568475276</v>
      </c>
      <c r="J259">
        <f t="shared" si="46"/>
        <v>80.059573726328153</v>
      </c>
      <c r="K259">
        <f t="shared" si="47"/>
        <v>100.58356423262546</v>
      </c>
      <c r="L259">
        <f t="shared" si="48"/>
        <v>363.66850540599364</v>
      </c>
      <c r="M259">
        <f t="shared" si="51"/>
        <v>12.717512631434344</v>
      </c>
      <c r="N259">
        <f t="shared" si="49"/>
        <v>0.46912835054078894</v>
      </c>
      <c r="O259">
        <f t="shared" si="50"/>
        <v>0.52955915691655486</v>
      </c>
      <c r="P259">
        <f>VLOOKUP($A259,ciexyz31_1[],2,FALSE)</f>
        <v>1.0025999999999999</v>
      </c>
      <c r="Q259">
        <f>VLOOKUP($A259,ciexyz31_1[],3,FALSE)</f>
        <v>0.503</v>
      </c>
      <c r="R259">
        <f>VLOOKUP($A259,ciexyz31_1[],4,FALSE)</f>
        <v>3.4000000000000002E-4</v>
      </c>
    </row>
    <row r="260" spans="1:18" x14ac:dyDescent="0.45">
      <c r="A260" s="6">
        <v>611</v>
      </c>
      <c r="B260" s="7">
        <f t="shared" si="39"/>
        <v>0.66887414366355769</v>
      </c>
      <c r="C260" s="7">
        <f t="shared" si="40"/>
        <v>0.33091855300248674</v>
      </c>
      <c r="D260">
        <f t="shared" si="41"/>
        <v>2.0212651650828755</v>
      </c>
      <c r="E260" s="10">
        <v>1</v>
      </c>
      <c r="F260">
        <f t="shared" si="42"/>
        <v>6.26448206287242E-4</v>
      </c>
      <c r="G260">
        <f t="shared" si="43"/>
        <v>1.0057703270393494</v>
      </c>
      <c r="H260">
        <f t="shared" si="44"/>
        <v>100.22269152554971</v>
      </c>
      <c r="I260">
        <f t="shared" si="45"/>
        <v>361.05271422318646</v>
      </c>
      <c r="J260">
        <f t="shared" si="46"/>
        <v>78.642498113849882</v>
      </c>
      <c r="K260">
        <f t="shared" si="47"/>
        <v>100.22269152554971</v>
      </c>
      <c r="L260">
        <f t="shared" si="48"/>
        <v>369.51820653049941</v>
      </c>
      <c r="M260">
        <f t="shared" si="51"/>
        <v>12.287922050521553</v>
      </c>
      <c r="N260">
        <f t="shared" si="49"/>
        <v>0.47494519333509205</v>
      </c>
      <c r="O260">
        <f t="shared" si="50"/>
        <v>0.52869198137105455</v>
      </c>
      <c r="P260">
        <f>VLOOKUP($A260,ciexyz31_1[],2,FALSE)</f>
        <v>0.99136749999999996</v>
      </c>
      <c r="Q260">
        <f>VLOOKUP($A260,ciexyz31_1[],3,FALSE)</f>
        <v>0.49046879999999998</v>
      </c>
      <c r="R260">
        <f>VLOOKUP($A260,ciexyz31_1[],4,FALSE)</f>
        <v>3.072533E-4</v>
      </c>
    </row>
    <row r="261" spans="1:18" x14ac:dyDescent="0.45">
      <c r="A261" s="6">
        <v>612</v>
      </c>
      <c r="B261" s="7">
        <f t="shared" si="39"/>
        <v>0.67185866714758857</v>
      </c>
      <c r="C261" s="7">
        <f t="shared" si="40"/>
        <v>0.32794707429990366</v>
      </c>
      <c r="D261">
        <f t="shared" si="41"/>
        <v>2.0486801676211384</v>
      </c>
      <c r="E261" s="10">
        <v>1</v>
      </c>
      <c r="F261">
        <f t="shared" si="42"/>
        <v>5.9234726494348101E-4</v>
      </c>
      <c r="G261">
        <f t="shared" si="43"/>
        <v>0.99673902589478958</v>
      </c>
      <c r="H261">
        <f t="shared" si="44"/>
        <v>99.873771692592086</v>
      </c>
      <c r="I261">
        <f t="shared" si="45"/>
        <v>367.15832942327978</v>
      </c>
      <c r="J261">
        <f t="shared" si="46"/>
        <v>77.269130329779514</v>
      </c>
      <c r="K261">
        <f t="shared" si="47"/>
        <v>99.873771692592086</v>
      </c>
      <c r="L261">
        <f t="shared" si="48"/>
        <v>375.20095597801202</v>
      </c>
      <c r="M261">
        <f t="shared" si="51"/>
        <v>11.884569587585446</v>
      </c>
      <c r="N261">
        <f t="shared" si="49"/>
        <v>0.48061589022721868</v>
      </c>
      <c r="O261">
        <f t="shared" si="50"/>
        <v>0.52784508294767762</v>
      </c>
      <c r="P261">
        <f>VLOOKUP($A261,ciexyz31_1[],2,FALSE)</f>
        <v>0.97933139999999996</v>
      </c>
      <c r="Q261">
        <f>VLOOKUP($A261,ciexyz31_1[],3,FALSE)</f>
        <v>0.47803040000000002</v>
      </c>
      <c r="R261">
        <f>VLOOKUP($A261,ciexyz31_1[],4,FALSE)</f>
        <v>2.8316000000000002E-4</v>
      </c>
    </row>
    <row r="262" spans="1:18" x14ac:dyDescent="0.45">
      <c r="A262" s="6">
        <v>613</v>
      </c>
      <c r="B262" s="7">
        <f t="shared" si="39"/>
        <v>0.67471951111151562</v>
      </c>
      <c r="C262" s="7">
        <f t="shared" si="40"/>
        <v>0.32509518200425536</v>
      </c>
      <c r="D262">
        <f t="shared" si="41"/>
        <v>2.0754522012654246</v>
      </c>
      <c r="E262" s="10">
        <v>1</v>
      </c>
      <c r="F262">
        <f t="shared" si="42"/>
        <v>5.7000809143518451E-4</v>
      </c>
      <c r="G262">
        <f t="shared" si="43"/>
        <v>0.98807118717480813</v>
      </c>
      <c r="H262">
        <f t="shared" si="44"/>
        <v>99.536906274065913</v>
      </c>
      <c r="I262">
        <f t="shared" si="45"/>
        <v>373.06174619479947</v>
      </c>
      <c r="J262">
        <f t="shared" si="46"/>
        <v>75.940410348543537</v>
      </c>
      <c r="K262">
        <f t="shared" si="47"/>
        <v>99.536906274065913</v>
      </c>
      <c r="L262">
        <f t="shared" si="48"/>
        <v>380.71250622722937</v>
      </c>
      <c r="M262">
        <f t="shared" si="51"/>
        <v>11.505919681736257</v>
      </c>
      <c r="N262">
        <f t="shared" si="49"/>
        <v>0.48613514912014699</v>
      </c>
      <c r="O262">
        <f t="shared" si="50"/>
        <v>0.52701964653940336</v>
      </c>
      <c r="P262">
        <f>VLOOKUP($A262,ciexyz31_1[],2,FALSE)</f>
        <v>0.96649160000000001</v>
      </c>
      <c r="Q262">
        <f>VLOOKUP($A262,ciexyz31_1[],3,FALSE)</f>
        <v>0.46567760000000002</v>
      </c>
      <c r="R262">
        <f>VLOOKUP($A262,ciexyz31_1[],4,FALSE)</f>
        <v>2.6543999999999998E-4</v>
      </c>
    </row>
    <row r="263" spans="1:18" x14ac:dyDescent="0.45">
      <c r="A263" s="6">
        <v>614</v>
      </c>
      <c r="B263" s="7">
        <f t="shared" si="39"/>
        <v>0.67745888827516587</v>
      </c>
      <c r="C263" s="7">
        <f t="shared" si="40"/>
        <v>0.32236207668863276</v>
      </c>
      <c r="D263">
        <f t="shared" si="41"/>
        <v>2.1015464822480299</v>
      </c>
      <c r="E263" s="10">
        <v>1</v>
      </c>
      <c r="F263">
        <f t="shared" si="42"/>
        <v>5.5538492008877938E-4</v>
      </c>
      <c r="G263">
        <f t="shared" si="43"/>
        <v>0.97976438115808395</v>
      </c>
      <c r="H263">
        <f t="shared" si="44"/>
        <v>99.212218180784987</v>
      </c>
      <c r="I263">
        <f t="shared" si="45"/>
        <v>378.76093862527091</v>
      </c>
      <c r="J263">
        <f t="shared" si="46"/>
        <v>74.657379425142153</v>
      </c>
      <c r="K263">
        <f t="shared" si="47"/>
        <v>99.212218180784987</v>
      </c>
      <c r="L263">
        <f t="shared" si="48"/>
        <v>386.04866653172871</v>
      </c>
      <c r="M263">
        <f t="shared" si="51"/>
        <v>11.150600642994743</v>
      </c>
      <c r="N263">
        <f t="shared" si="49"/>
        <v>0.49149748105233965</v>
      </c>
      <c r="O263">
        <f t="shared" si="50"/>
        <v>0.52621692725293079</v>
      </c>
      <c r="P263">
        <f>VLOOKUP($A263,ciexyz31_1[],2,FALSE)</f>
        <v>0.95284789999999997</v>
      </c>
      <c r="Q263">
        <f>VLOOKUP($A263,ciexyz31_1[],3,FALSE)</f>
        <v>0.45340320000000001</v>
      </c>
      <c r="R263">
        <f>VLOOKUP($A263,ciexyz31_1[],4,FALSE)</f>
        <v>2.5181329999999998E-4</v>
      </c>
    </row>
    <row r="264" spans="1:18" x14ac:dyDescent="0.45">
      <c r="A264" s="6">
        <v>615</v>
      </c>
      <c r="B264" s="7">
        <f t="shared" si="39"/>
        <v>0.68007884972170685</v>
      </c>
      <c r="C264" s="7">
        <f t="shared" si="40"/>
        <v>0.31974721706864562</v>
      </c>
      <c r="D264">
        <f t="shared" si="41"/>
        <v>2.1269265639165913</v>
      </c>
      <c r="E264" s="10">
        <v>1</v>
      </c>
      <c r="F264">
        <f t="shared" si="42"/>
        <v>5.4397098821409081E-4</v>
      </c>
      <c r="G264">
        <f t="shared" si="43"/>
        <v>0.97181696270331785</v>
      </c>
      <c r="H264">
        <f t="shared" si="44"/>
        <v>98.899855092987607</v>
      </c>
      <c r="I264">
        <f t="shared" si="45"/>
        <v>384.25364525471633</v>
      </c>
      <c r="J264">
        <f t="shared" si="46"/>
        <v>73.421197420363484</v>
      </c>
      <c r="K264">
        <f t="shared" si="47"/>
        <v>98.899855092987607</v>
      </c>
      <c r="L264">
        <f t="shared" si="48"/>
        <v>391.20523529495023</v>
      </c>
      <c r="M264">
        <f t="shared" si="51"/>
        <v>10.8173925190193</v>
      </c>
      <c r="N264">
        <f t="shared" si="49"/>
        <v>0.49669715447154472</v>
      </c>
      <c r="O264">
        <f t="shared" si="50"/>
        <v>0.52543826219512202</v>
      </c>
      <c r="P264">
        <f>VLOOKUP($A264,ciexyz31_1[],2,FALSE)</f>
        <v>0.93840000000000001</v>
      </c>
      <c r="Q264">
        <f>VLOOKUP($A264,ciexyz31_1[],3,FALSE)</f>
        <v>0.44119999999999998</v>
      </c>
      <c r="R264">
        <f>VLOOKUP($A264,ciexyz31_1[],4,FALSE)</f>
        <v>2.4000000000000001E-4</v>
      </c>
    </row>
    <row r="265" spans="1:18" x14ac:dyDescent="0.45">
      <c r="A265" s="6">
        <v>616</v>
      </c>
      <c r="B265" s="7">
        <f t="shared" ref="B265:B328" si="52">P265/(P265+Q265+R265)</f>
        <v>0.68258157418700982</v>
      </c>
      <c r="C265" s="7">
        <f t="shared" ref="C265:C328" si="53">Q265/(P265+Q265+R265)</f>
        <v>0.31724870596230287</v>
      </c>
      <c r="D265">
        <f t="shared" ref="D265:D328" si="54">IF(C265=0,0,B265/C265)</f>
        <v>2.1515661415120717</v>
      </c>
      <c r="E265" s="10">
        <v>1</v>
      </c>
      <c r="F265">
        <f t="shared" ref="F265:F328" si="55">IF(C265=0,0,(1-B265-C265)/C265)</f>
        <v>5.3497413069819729E-4</v>
      </c>
      <c r="G265">
        <f t="shared" ref="G265:G328" si="56">C265/$C$5</f>
        <v>0.96422316565042521</v>
      </c>
      <c r="H265">
        <f t="shared" ref="H265:H328" si="57">IF($C$5&gt;$B$1,116*POWER(G265,1/3)-16,B$2*G265)</f>
        <v>98.599795590112379</v>
      </c>
      <c r="I265">
        <f t="shared" ref="I265:I328" si="58">13*H265*(N265-$N$5)</f>
        <v>389.53922054922248</v>
      </c>
      <c r="J265">
        <f t="shared" ref="J265:J328" si="59">13*H265*(O265-$O$5)</f>
        <v>72.232046186319963</v>
      </c>
      <c r="K265">
        <f t="shared" ref="K265:K328" si="60">H265</f>
        <v>98.599795590112379</v>
      </c>
      <c r="L265">
        <f t="shared" ref="L265:L328" si="61">SQRT(I265^2+J265^2)</f>
        <v>396.17959670124162</v>
      </c>
      <c r="M265">
        <f t="shared" si="51"/>
        <v>10.505008120103883</v>
      </c>
      <c r="N265">
        <f t="shared" ref="N265:N328" si="62">4*B265/(12*C265-2*B265+3)</f>
        <v>0.50173023600042432</v>
      </c>
      <c r="O265">
        <f t="shared" ref="O265:O328" si="63">9*C265/(12*C265-2*B265+3)</f>
        <v>0.52468432609168802</v>
      </c>
      <c r="P265">
        <f>VLOOKUP($A265,ciexyz31_1[],2,FALSE)</f>
        <v>0.92319399999999996</v>
      </c>
      <c r="Q265">
        <f>VLOOKUP($A265,ciexyz31_1[],3,FALSE)</f>
        <v>0.42908000000000002</v>
      </c>
      <c r="R265">
        <f>VLOOKUP($A265,ciexyz31_1[],4,FALSE)</f>
        <v>2.2954670000000001E-4</v>
      </c>
    </row>
    <row r="266" spans="1:18" x14ac:dyDescent="0.45">
      <c r="A266" s="6">
        <v>617</v>
      </c>
      <c r="B266" s="7">
        <f t="shared" si="52"/>
        <v>0.68497060144870903</v>
      </c>
      <c r="C266" s="7">
        <f t="shared" si="53"/>
        <v>0.31486281501532531</v>
      </c>
      <c r="D266">
        <f t="shared" si="54"/>
        <v>2.1754572746717313</v>
      </c>
      <c r="E266" s="10">
        <v>1</v>
      </c>
      <c r="F266">
        <f t="shared" si="55"/>
        <v>5.2906703498014067E-4</v>
      </c>
      <c r="G266">
        <f t="shared" si="56"/>
        <v>0.95697165830443542</v>
      </c>
      <c r="H266">
        <f t="shared" si="57"/>
        <v>98.311787139993953</v>
      </c>
      <c r="I266">
        <f t="shared" si="58"/>
        <v>394.62061447634022</v>
      </c>
      <c r="J266">
        <f t="shared" si="59"/>
        <v>71.089063585609111</v>
      </c>
      <c r="K266">
        <f t="shared" si="60"/>
        <v>98.311787139993953</v>
      </c>
      <c r="L266">
        <f t="shared" si="61"/>
        <v>400.97267279848774</v>
      </c>
      <c r="M266">
        <f t="shared" ref="M266:M329" si="64">IF(ATAN2(I266,J266)&gt;=0,DEGREES(ATAN2(I266,J266)),DEGREES(ATAN2(I266,J266))+360)</f>
        <v>10.212039380560588</v>
      </c>
      <c r="N266">
        <f t="shared" si="62"/>
        <v>0.50659641191232729</v>
      </c>
      <c r="O266">
        <f t="shared" si="63"/>
        <v>0.523955096739252</v>
      </c>
      <c r="P266">
        <f>VLOOKUP($A266,ciexyz31_1[],2,FALSE)</f>
        <v>0.90724400000000005</v>
      </c>
      <c r="Q266">
        <f>VLOOKUP($A266,ciexyz31_1[],3,FALSE)</f>
        <v>0.41703600000000002</v>
      </c>
      <c r="R266">
        <f>VLOOKUP($A266,ciexyz31_1[],4,FALSE)</f>
        <v>2.2064E-4</v>
      </c>
    </row>
    <row r="267" spans="1:18" x14ac:dyDescent="0.45">
      <c r="A267" s="6">
        <v>618</v>
      </c>
      <c r="B267" s="7">
        <f t="shared" si="52"/>
        <v>0.6872504545566942</v>
      </c>
      <c r="C267" s="7">
        <f t="shared" si="53"/>
        <v>0.31258596399559685</v>
      </c>
      <c r="D267">
        <f t="shared" si="54"/>
        <v>2.1985966540915283</v>
      </c>
      <c r="E267" s="10">
        <v>1</v>
      </c>
      <c r="F267">
        <f t="shared" si="55"/>
        <v>5.2331667621279845E-4</v>
      </c>
      <c r="G267">
        <f t="shared" si="56"/>
        <v>0.9500515591623514</v>
      </c>
      <c r="H267">
        <f t="shared" si="57"/>
        <v>98.035581344574197</v>
      </c>
      <c r="I267">
        <f t="shared" si="58"/>
        <v>399.50213978715135</v>
      </c>
      <c r="J267">
        <f t="shared" si="59"/>
        <v>69.991670549881135</v>
      </c>
      <c r="K267">
        <f t="shared" si="60"/>
        <v>98.035581344574197</v>
      </c>
      <c r="L267">
        <f t="shared" si="61"/>
        <v>405.58697420020252</v>
      </c>
      <c r="M267">
        <f t="shared" si="64"/>
        <v>9.9372101106595725</v>
      </c>
      <c r="N267">
        <f t="shared" si="62"/>
        <v>0.51129659489806834</v>
      </c>
      <c r="O267">
        <f t="shared" si="63"/>
        <v>0.5232507455970874</v>
      </c>
      <c r="P267">
        <f>VLOOKUP($A267,ciexyz31_1[],2,FALSE)</f>
        <v>0.89050200000000002</v>
      </c>
      <c r="Q267">
        <f>VLOOKUP($A267,ciexyz31_1[],3,FALSE)</f>
        <v>0.405032</v>
      </c>
      <c r="R267">
        <f>VLOOKUP($A267,ciexyz31_1[],4,FALSE)</f>
        <v>2.1196E-4</v>
      </c>
    </row>
    <row r="268" spans="1:18" x14ac:dyDescent="0.45">
      <c r="A268" s="6">
        <v>619</v>
      </c>
      <c r="B268" s="7">
        <f t="shared" si="52"/>
        <v>0.68942630302799601</v>
      </c>
      <c r="C268" s="7">
        <f t="shared" si="53"/>
        <v>0.31041401128591317</v>
      </c>
      <c r="D268">
        <f t="shared" si="54"/>
        <v>2.2209896395204463</v>
      </c>
      <c r="E268" s="10">
        <v>1</v>
      </c>
      <c r="F268">
        <f t="shared" si="55"/>
        <v>5.144280872802936E-4</v>
      </c>
      <c r="G268">
        <f t="shared" si="56"/>
        <v>0.94345028048724455</v>
      </c>
      <c r="H268">
        <f t="shared" si="57"/>
        <v>97.770848014981752</v>
      </c>
      <c r="I268">
        <f t="shared" si="58"/>
        <v>404.18976908236817</v>
      </c>
      <c r="J268">
        <f t="shared" si="59"/>
        <v>68.938972057025495</v>
      </c>
      <c r="K268">
        <f t="shared" si="60"/>
        <v>97.770848014981752</v>
      </c>
      <c r="L268">
        <f t="shared" si="61"/>
        <v>410.02676900311945</v>
      </c>
      <c r="M268">
        <f t="shared" si="64"/>
        <v>9.6792771187324824</v>
      </c>
      <c r="N268">
        <f t="shared" si="62"/>
        <v>0.51583344897045225</v>
      </c>
      <c r="O268">
        <f t="shared" si="63"/>
        <v>0.52257121759204539</v>
      </c>
      <c r="P268">
        <f>VLOOKUP($A268,ciexyz31_1[],2,FALSE)</f>
        <v>0.87292000000000003</v>
      </c>
      <c r="Q268">
        <f>VLOOKUP($A268,ciexyz31_1[],3,FALSE)</f>
        <v>0.39303199999999999</v>
      </c>
      <c r="R268">
        <f>VLOOKUP($A268,ciexyz31_1[],4,FALSE)</f>
        <v>2.021867E-4</v>
      </c>
    </row>
    <row r="269" spans="1:18" x14ac:dyDescent="0.45">
      <c r="A269" s="6">
        <v>620</v>
      </c>
      <c r="B269" s="7">
        <f t="shared" si="52"/>
        <v>0.69150397296170196</v>
      </c>
      <c r="C269" s="7">
        <f t="shared" si="53"/>
        <v>0.30834226055665576</v>
      </c>
      <c r="D269">
        <f t="shared" si="54"/>
        <v>2.2426506561679789</v>
      </c>
      <c r="E269" s="10">
        <v>1</v>
      </c>
      <c r="F269">
        <f t="shared" si="55"/>
        <v>4.9868766404152277E-4</v>
      </c>
      <c r="G269">
        <f t="shared" si="56"/>
        <v>0.93715354858870514</v>
      </c>
      <c r="H269">
        <f t="shared" si="57"/>
        <v>97.517174793077473</v>
      </c>
      <c r="I269">
        <f t="shared" si="58"/>
        <v>408.69116869361051</v>
      </c>
      <c r="J269">
        <f t="shared" si="59"/>
        <v>67.929758791089455</v>
      </c>
      <c r="K269">
        <f t="shared" si="60"/>
        <v>97.517174793077473</v>
      </c>
      <c r="L269">
        <f t="shared" si="61"/>
        <v>414.29810945449026</v>
      </c>
      <c r="M269">
        <f t="shared" si="64"/>
        <v>9.437026076344603</v>
      </c>
      <c r="N269">
        <f t="shared" si="62"/>
        <v>0.52021145324080376</v>
      </c>
      <c r="O269">
        <f t="shared" si="63"/>
        <v>0.52191622737702825</v>
      </c>
      <c r="P269">
        <f>VLOOKUP($A269,ciexyz31_1[],2,FALSE)</f>
        <v>0.85444989999999998</v>
      </c>
      <c r="Q269">
        <f>VLOOKUP($A269,ciexyz31_1[],3,FALSE)</f>
        <v>0.38100000000000001</v>
      </c>
      <c r="R269">
        <f>VLOOKUP($A269,ciexyz31_1[],4,FALSE)</f>
        <v>1.9000000000000001E-4</v>
      </c>
    </row>
    <row r="270" spans="1:18" x14ac:dyDescent="0.45">
      <c r="A270" s="6">
        <v>621</v>
      </c>
      <c r="B270" s="7">
        <f t="shared" si="52"/>
        <v>0.69348963497263427</v>
      </c>
      <c r="C270" s="7">
        <f t="shared" si="53"/>
        <v>0.30636569081755638</v>
      </c>
      <c r="D270">
        <f t="shared" si="54"/>
        <v>2.2636008396436722</v>
      </c>
      <c r="E270" s="10">
        <v>1</v>
      </c>
      <c r="F270">
        <f t="shared" si="55"/>
        <v>4.7222719170438281E-4</v>
      </c>
      <c r="G270">
        <f t="shared" si="56"/>
        <v>0.93114610302582335</v>
      </c>
      <c r="H270">
        <f t="shared" si="57"/>
        <v>97.27409451825001</v>
      </c>
      <c r="I270">
        <f t="shared" si="58"/>
        <v>413.01511960048055</v>
      </c>
      <c r="J270">
        <f t="shared" si="59"/>
        <v>66.962595130050488</v>
      </c>
      <c r="K270">
        <f t="shared" si="60"/>
        <v>97.27409451825001</v>
      </c>
      <c r="L270">
        <f t="shared" si="61"/>
        <v>418.40826732409374</v>
      </c>
      <c r="M270">
        <f t="shared" si="64"/>
        <v>9.2092923318637894</v>
      </c>
      <c r="N270">
        <f t="shared" si="62"/>
        <v>0.52443638400289982</v>
      </c>
      <c r="O270">
        <f t="shared" si="63"/>
        <v>0.52128530938002005</v>
      </c>
      <c r="P270">
        <f>VLOOKUP($A270,ciexyz31_1[],2,FALSE)</f>
        <v>0.83508400000000005</v>
      </c>
      <c r="Q270">
        <f>VLOOKUP($A270,ciexyz31_1[],3,FALSE)</f>
        <v>0.36891839999999998</v>
      </c>
      <c r="R270">
        <f>VLOOKUP($A270,ciexyz31_1[],4,FALSE)</f>
        <v>1.7421329999999999E-4</v>
      </c>
    </row>
    <row r="271" spans="1:18" x14ac:dyDescent="0.45">
      <c r="A271" s="6">
        <v>622</v>
      </c>
      <c r="B271" s="7">
        <f t="shared" si="52"/>
        <v>0.69538863810195151</v>
      </c>
      <c r="C271" s="7">
        <f t="shared" si="53"/>
        <v>0.30447855519964845</v>
      </c>
      <c r="D271">
        <f t="shared" si="54"/>
        <v>2.2838673733392518</v>
      </c>
      <c r="E271" s="10">
        <v>1</v>
      </c>
      <c r="F271">
        <f t="shared" si="55"/>
        <v>4.3617751113198488E-4</v>
      </c>
      <c r="G271">
        <f t="shared" si="56"/>
        <v>0.92541047717357139</v>
      </c>
      <c r="H271">
        <f t="shared" si="57"/>
        <v>97.041035352991713</v>
      </c>
      <c r="I271">
        <f t="shared" si="58"/>
        <v>417.17050333320276</v>
      </c>
      <c r="J271">
        <f t="shared" si="59"/>
        <v>66.035228528311194</v>
      </c>
      <c r="K271">
        <f t="shared" si="60"/>
        <v>97.041035352991713</v>
      </c>
      <c r="L271">
        <f t="shared" si="61"/>
        <v>422.36462950638281</v>
      </c>
      <c r="M271">
        <f t="shared" si="64"/>
        <v>8.9948967712660597</v>
      </c>
      <c r="N271">
        <f t="shared" si="62"/>
        <v>0.52851469624056457</v>
      </c>
      <c r="O271">
        <f t="shared" si="63"/>
        <v>0.52067737401169556</v>
      </c>
      <c r="P271">
        <f>VLOOKUP($A271,ciexyz31_1[],2,FALSE)</f>
        <v>0.81494599999999995</v>
      </c>
      <c r="Q271">
        <f>VLOOKUP($A271,ciexyz31_1[],3,FALSE)</f>
        <v>0.35682720000000001</v>
      </c>
      <c r="R271">
        <f>VLOOKUP($A271,ciexyz31_1[],4,FALSE)</f>
        <v>1.5563999999999999E-4</v>
      </c>
    </row>
    <row r="272" spans="1:18" x14ac:dyDescent="0.45">
      <c r="A272" s="6">
        <v>623</v>
      </c>
      <c r="B272" s="7">
        <f t="shared" si="52"/>
        <v>0.69720556977869075</v>
      </c>
      <c r="C272" s="7">
        <f t="shared" si="53"/>
        <v>0.30267507270396826</v>
      </c>
      <c r="D272">
        <f t="shared" si="54"/>
        <v>2.3034786563365048</v>
      </c>
      <c r="E272" s="10">
        <v>1</v>
      </c>
      <c r="F272">
        <f t="shared" si="55"/>
        <v>3.9434207870077149E-4</v>
      </c>
      <c r="G272">
        <f t="shared" si="56"/>
        <v>0.91992910067463463</v>
      </c>
      <c r="H272">
        <f t="shared" si="57"/>
        <v>96.817405620765811</v>
      </c>
      <c r="I272">
        <f t="shared" si="58"/>
        <v>421.16567208716413</v>
      </c>
      <c r="J272">
        <f t="shared" si="59"/>
        <v>65.145112856597379</v>
      </c>
      <c r="K272">
        <f t="shared" si="60"/>
        <v>96.817405620765811</v>
      </c>
      <c r="L272">
        <f t="shared" si="61"/>
        <v>426.17415345575739</v>
      </c>
      <c r="M272">
        <f t="shared" si="64"/>
        <v>8.7927222255366448</v>
      </c>
      <c r="N272">
        <f t="shared" si="62"/>
        <v>0.53245274564513922</v>
      </c>
      <c r="O272">
        <f t="shared" si="63"/>
        <v>0.52009106939454541</v>
      </c>
      <c r="P272">
        <f>VLOOKUP($A272,ciexyz31_1[],2,FALSE)</f>
        <v>0.79418599999999995</v>
      </c>
      <c r="Q272">
        <f>VLOOKUP($A272,ciexyz31_1[],3,FALSE)</f>
        <v>0.34477679999999999</v>
      </c>
      <c r="R272">
        <f>VLOOKUP($A272,ciexyz31_1[],4,FALSE)</f>
        <v>1.3595999999999999E-4</v>
      </c>
    </row>
    <row r="273" spans="1:18" x14ac:dyDescent="0.45">
      <c r="A273" s="6">
        <v>624</v>
      </c>
      <c r="B273" s="7">
        <f t="shared" si="52"/>
        <v>0.69894391038579451</v>
      </c>
      <c r="C273" s="7">
        <f t="shared" si="53"/>
        <v>0.30095042497899638</v>
      </c>
      <c r="D273">
        <f t="shared" si="54"/>
        <v>2.3224553028445616</v>
      </c>
      <c r="E273" s="10">
        <v>1</v>
      </c>
      <c r="F273">
        <f t="shared" si="55"/>
        <v>3.5110312675746272E-4</v>
      </c>
      <c r="G273">
        <f t="shared" si="56"/>
        <v>0.91468732897391158</v>
      </c>
      <c r="H273">
        <f t="shared" si="57"/>
        <v>96.602718839723423</v>
      </c>
      <c r="I273">
        <f t="shared" si="58"/>
        <v>425.00699268545827</v>
      </c>
      <c r="J273">
        <f t="shared" si="59"/>
        <v>64.290071147006557</v>
      </c>
      <c r="K273">
        <f t="shared" si="60"/>
        <v>96.602718839723423</v>
      </c>
      <c r="L273">
        <f t="shared" si="61"/>
        <v>429.84201409311345</v>
      </c>
      <c r="M273">
        <f t="shared" si="64"/>
        <v>8.601819671970123</v>
      </c>
      <c r="N273">
        <f t="shared" si="62"/>
        <v>0.53625517897815544</v>
      </c>
      <c r="O273">
        <f t="shared" si="63"/>
        <v>0.51952524176591397</v>
      </c>
      <c r="P273">
        <f>VLOOKUP($A273,ciexyz31_1[],2,FALSE)</f>
        <v>0.77295400000000003</v>
      </c>
      <c r="Q273">
        <f>VLOOKUP($A273,ciexyz31_1[],3,FALSE)</f>
        <v>0.33281759999999999</v>
      </c>
      <c r="R273">
        <f>VLOOKUP($A273,ciexyz31_1[],4,FALSE)</f>
        <v>1.1685329999999999E-4</v>
      </c>
    </row>
    <row r="274" spans="1:18" x14ac:dyDescent="0.45">
      <c r="A274" s="6">
        <v>625</v>
      </c>
      <c r="B274" s="7">
        <f t="shared" si="52"/>
        <v>0.70060606060606057</v>
      </c>
      <c r="C274" s="7">
        <f t="shared" si="53"/>
        <v>0.2993006993006993</v>
      </c>
      <c r="D274">
        <f t="shared" si="54"/>
        <v>2.3408099688473518</v>
      </c>
      <c r="E274" s="10">
        <v>1</v>
      </c>
      <c r="F274">
        <f t="shared" si="55"/>
        <v>3.115264797509092E-4</v>
      </c>
      <c r="G274">
        <f t="shared" si="56"/>
        <v>0.90967327001610643</v>
      </c>
      <c r="H274">
        <f t="shared" si="57"/>
        <v>96.396589575685283</v>
      </c>
      <c r="I274">
        <f t="shared" si="58"/>
        <v>428.69886488610979</v>
      </c>
      <c r="J274">
        <f t="shared" si="59"/>
        <v>63.468274217477813</v>
      </c>
      <c r="K274">
        <f t="shared" si="60"/>
        <v>96.396589575685283</v>
      </c>
      <c r="L274">
        <f t="shared" si="61"/>
        <v>433.37159411616261</v>
      </c>
      <c r="M274">
        <f t="shared" si="64"/>
        <v>8.4213887218099703</v>
      </c>
      <c r="N274">
        <f t="shared" si="62"/>
        <v>0.53992491062927761</v>
      </c>
      <c r="O274">
        <f t="shared" si="63"/>
        <v>0.51897892826989056</v>
      </c>
      <c r="P274">
        <f>VLOOKUP($A274,ciexyz31_1[],2,FALSE)</f>
        <v>0.75139999999999996</v>
      </c>
      <c r="Q274">
        <f>VLOOKUP($A274,ciexyz31_1[],3,FALSE)</f>
        <v>0.32100000000000001</v>
      </c>
      <c r="R274">
        <f>VLOOKUP($A274,ciexyz31_1[],4,FALSE)</f>
        <v>1E-4</v>
      </c>
    </row>
    <row r="275" spans="1:18" x14ac:dyDescent="0.45">
      <c r="A275" s="6">
        <v>626</v>
      </c>
      <c r="B275" s="7">
        <f t="shared" si="52"/>
        <v>0.70219258854064526</v>
      </c>
      <c r="C275" s="7">
        <f t="shared" si="53"/>
        <v>0.29772451186299281</v>
      </c>
      <c r="D275">
        <f t="shared" si="54"/>
        <v>2.3585313286659479</v>
      </c>
      <c r="E275" s="10">
        <v>1</v>
      </c>
      <c r="F275">
        <f t="shared" si="55"/>
        <v>2.7844397440838961E-4</v>
      </c>
      <c r="G275">
        <f t="shared" si="56"/>
        <v>0.90488271795937281</v>
      </c>
      <c r="H275">
        <f t="shared" si="57"/>
        <v>96.198939975239796</v>
      </c>
      <c r="I275">
        <f t="shared" si="58"/>
        <v>432.24108516272867</v>
      </c>
      <c r="J275">
        <f t="shared" si="59"/>
        <v>62.679288795060017</v>
      </c>
      <c r="K275">
        <f t="shared" si="60"/>
        <v>96.198939975239796</v>
      </c>
      <c r="L275">
        <f t="shared" si="61"/>
        <v>436.7620049254603</v>
      </c>
      <c r="M275">
        <f t="shared" si="64"/>
        <v>8.250949560577082</v>
      </c>
      <c r="N275">
        <f t="shared" si="62"/>
        <v>0.54346022519830794</v>
      </c>
      <c r="O275">
        <f t="shared" si="63"/>
        <v>0.51845209424792127</v>
      </c>
      <c r="P275">
        <f>VLOOKUP($A275,ciexyz31_1[],2,FALSE)</f>
        <v>0.7295836</v>
      </c>
      <c r="Q275">
        <f>VLOOKUP($A275,ciexyz31_1[],3,FALSE)</f>
        <v>0.3093381</v>
      </c>
      <c r="R275">
        <f>VLOOKUP($A275,ciexyz31_1[],4,FALSE)</f>
        <v>8.6133330000000006E-5</v>
      </c>
    </row>
    <row r="276" spans="1:18" x14ac:dyDescent="0.45">
      <c r="A276" s="6">
        <v>627</v>
      </c>
      <c r="B276" s="7">
        <f t="shared" si="52"/>
        <v>0.70370869101945688</v>
      </c>
      <c r="C276" s="7">
        <f t="shared" si="53"/>
        <v>0.29621711805447126</v>
      </c>
      <c r="D276">
        <f t="shared" si="54"/>
        <v>2.3756516694286796</v>
      </c>
      <c r="E276" s="10">
        <v>1</v>
      </c>
      <c r="F276">
        <f t="shared" si="55"/>
        <v>2.5046130540712673E-4</v>
      </c>
      <c r="G276">
        <f t="shared" si="56"/>
        <v>0.90030125236906955</v>
      </c>
      <c r="H276">
        <f t="shared" si="57"/>
        <v>96.009263254294979</v>
      </c>
      <c r="I276">
        <f t="shared" si="58"/>
        <v>435.64270995217805</v>
      </c>
      <c r="J276">
        <f t="shared" si="59"/>
        <v>61.921274420678238</v>
      </c>
      <c r="K276">
        <f t="shared" si="60"/>
        <v>96.009263254294979</v>
      </c>
      <c r="L276">
        <f t="shared" si="61"/>
        <v>440.02138011732848</v>
      </c>
      <c r="M276">
        <f t="shared" si="64"/>
        <v>8.0897044584754223</v>
      </c>
      <c r="N276">
        <f t="shared" si="62"/>
        <v>0.54686845422162889</v>
      </c>
      <c r="O276">
        <f t="shared" si="63"/>
        <v>0.51794378689135723</v>
      </c>
      <c r="P276">
        <f>VLOOKUP($A276,ciexyz31_1[],2,FALSE)</f>
        <v>0.70758880000000002</v>
      </c>
      <c r="Q276">
        <f>VLOOKUP($A276,ciexyz31_1[],3,FALSE)</f>
        <v>0.29785040000000002</v>
      </c>
      <c r="R276">
        <f>VLOOKUP($A276,ciexyz31_1[],4,FALSE)</f>
        <v>7.4599999999999997E-5</v>
      </c>
    </row>
    <row r="277" spans="1:18" x14ac:dyDescent="0.45">
      <c r="A277" s="6">
        <v>628</v>
      </c>
      <c r="B277" s="7">
        <f t="shared" si="52"/>
        <v>0.70516285342369045</v>
      </c>
      <c r="C277" s="7">
        <f t="shared" si="53"/>
        <v>0.29477029208623856</v>
      </c>
      <c r="D277">
        <f t="shared" si="54"/>
        <v>2.3922453257853631</v>
      </c>
      <c r="E277" s="10">
        <v>1</v>
      </c>
      <c r="F277">
        <f t="shared" si="55"/>
        <v>2.2680199418274413E-4</v>
      </c>
      <c r="G277">
        <f t="shared" si="56"/>
        <v>0.89590387236714664</v>
      </c>
      <c r="H277">
        <f t="shared" si="57"/>
        <v>95.826601654671677</v>
      </c>
      <c r="I277">
        <f t="shared" si="58"/>
        <v>438.92070580117513</v>
      </c>
      <c r="J277">
        <f t="shared" si="59"/>
        <v>61.190523934855129</v>
      </c>
      <c r="K277">
        <f t="shared" si="60"/>
        <v>95.826601654671677</v>
      </c>
      <c r="L277">
        <f t="shared" si="61"/>
        <v>443.16550655530921</v>
      </c>
      <c r="M277">
        <f t="shared" si="64"/>
        <v>7.9365283700081886</v>
      </c>
      <c r="N277">
        <f t="shared" si="62"/>
        <v>0.55016513326816863</v>
      </c>
      <c r="O277">
        <f t="shared" si="63"/>
        <v>0.51745175819164446</v>
      </c>
      <c r="P277">
        <f>VLOOKUP($A277,ciexyz31_1[],2,FALSE)</f>
        <v>0.68560220000000005</v>
      </c>
      <c r="Q277">
        <f>VLOOKUP($A277,ciexyz31_1[],3,FALSE)</f>
        <v>0.2865936</v>
      </c>
      <c r="R277">
        <f>VLOOKUP($A277,ciexyz31_1[],4,FALSE)</f>
        <v>6.4999999999999994E-5</v>
      </c>
    </row>
    <row r="278" spans="1:18" x14ac:dyDescent="0.45">
      <c r="A278" s="6">
        <v>629</v>
      </c>
      <c r="B278" s="7">
        <f t="shared" si="52"/>
        <v>0.70656324669384774</v>
      </c>
      <c r="C278" s="7">
        <f t="shared" si="53"/>
        <v>0.29337615317320792</v>
      </c>
      <c r="D278">
        <f t="shared" si="54"/>
        <v>2.4083867725837145</v>
      </c>
      <c r="E278" s="10">
        <v>1</v>
      </c>
      <c r="F278">
        <f t="shared" si="55"/>
        <v>2.0656120918105409E-4</v>
      </c>
      <c r="G278">
        <f t="shared" si="56"/>
        <v>0.89166662565560739</v>
      </c>
      <c r="H278">
        <f t="shared" si="57"/>
        <v>95.650025461664114</v>
      </c>
      <c r="I278">
        <f t="shared" si="58"/>
        <v>442.09167165856417</v>
      </c>
      <c r="J278">
        <f t="shared" si="59"/>
        <v>60.483437261913714</v>
      </c>
      <c r="K278">
        <f t="shared" si="60"/>
        <v>95.650025461664114</v>
      </c>
      <c r="L278">
        <f t="shared" si="61"/>
        <v>446.20991958144492</v>
      </c>
      <c r="M278">
        <f t="shared" si="64"/>
        <v>7.7903837892265564</v>
      </c>
      <c r="N278">
        <f t="shared" si="62"/>
        <v>0.55336570266465501</v>
      </c>
      <c r="O278">
        <f t="shared" si="63"/>
        <v>0.51697378725417964</v>
      </c>
      <c r="P278">
        <f>VLOOKUP($A278,ciexyz31_1[],2,FALSE)</f>
        <v>0.66381040000000002</v>
      </c>
      <c r="Q278">
        <f>VLOOKUP($A278,ciexyz31_1[],3,FALSE)</f>
        <v>0.27562449999999999</v>
      </c>
      <c r="R278">
        <f>VLOOKUP($A278,ciexyz31_1[],4,FALSE)</f>
        <v>5.6933330000000001E-5</v>
      </c>
    </row>
    <row r="279" spans="1:18" x14ac:dyDescent="0.45">
      <c r="A279" s="6">
        <v>630</v>
      </c>
      <c r="B279" s="7">
        <f t="shared" si="52"/>
        <v>0.70791779162166424</v>
      </c>
      <c r="C279" s="7">
        <f t="shared" si="53"/>
        <v>0.29202710893483969</v>
      </c>
      <c r="D279">
        <f t="shared" si="54"/>
        <v>2.4241509433962265</v>
      </c>
      <c r="E279" s="10">
        <v>1</v>
      </c>
      <c r="F279">
        <f t="shared" si="55"/>
        <v>1.8867920754703116E-4</v>
      </c>
      <c r="G279">
        <f t="shared" si="56"/>
        <v>0.88756643649273514</v>
      </c>
      <c r="H279">
        <f t="shared" si="57"/>
        <v>95.478627431891169</v>
      </c>
      <c r="I279">
        <f t="shared" si="58"/>
        <v>445.17193847181147</v>
      </c>
      <c r="J279">
        <f t="shared" si="59"/>
        <v>59.796502448662103</v>
      </c>
      <c r="K279">
        <f t="shared" si="60"/>
        <v>95.478627431891169</v>
      </c>
      <c r="L279">
        <f t="shared" si="61"/>
        <v>449.16998620549339</v>
      </c>
      <c r="M279">
        <f t="shared" si="64"/>
        <v>7.6503079466676063</v>
      </c>
      <c r="N279">
        <f t="shared" si="62"/>
        <v>0.55648558218464228</v>
      </c>
      <c r="O279">
        <f t="shared" si="63"/>
        <v>0.51650767182066148</v>
      </c>
      <c r="P279">
        <f>VLOOKUP($A279,ciexyz31_1[],2,FALSE)</f>
        <v>0.64239999999999997</v>
      </c>
      <c r="Q279">
        <f>VLOOKUP($A279,ciexyz31_1[],3,FALSE)</f>
        <v>0.26500000000000001</v>
      </c>
      <c r="R279">
        <f>VLOOKUP($A279,ciexyz31_1[],4,FALSE)</f>
        <v>4.9999990000000002E-5</v>
      </c>
    </row>
    <row r="280" spans="1:18" x14ac:dyDescent="0.45">
      <c r="A280" s="6">
        <v>631</v>
      </c>
      <c r="B280" s="7">
        <f t="shared" si="52"/>
        <v>0.70923098541397323</v>
      </c>
      <c r="C280" s="7">
        <f t="shared" si="53"/>
        <v>0.29071862216532085</v>
      </c>
      <c r="D280">
        <f t="shared" si="54"/>
        <v>2.4395787931694999</v>
      </c>
      <c r="E280" s="10">
        <v>1</v>
      </c>
      <c r="F280">
        <f t="shared" si="55"/>
        <v>1.7333743648959804E-4</v>
      </c>
      <c r="G280">
        <f t="shared" si="56"/>
        <v>0.88358951481770365</v>
      </c>
      <c r="H280">
        <f t="shared" si="57"/>
        <v>95.311877253849758</v>
      </c>
      <c r="I280">
        <f t="shared" si="58"/>
        <v>448.17068758855339</v>
      </c>
      <c r="J280">
        <f t="shared" si="59"/>
        <v>59.127619129316244</v>
      </c>
      <c r="K280">
        <f t="shared" si="60"/>
        <v>95.311877253849758</v>
      </c>
      <c r="L280">
        <f t="shared" si="61"/>
        <v>452.05424514929427</v>
      </c>
      <c r="M280">
        <f t="shared" si="64"/>
        <v>7.5156861122422676</v>
      </c>
      <c r="N280">
        <f t="shared" si="62"/>
        <v>0.55953325044307289</v>
      </c>
      <c r="O280">
        <f t="shared" si="63"/>
        <v>0.51605212220314756</v>
      </c>
      <c r="P280">
        <f>VLOOKUP($A280,ciexyz31_1[],2,FALSE)</f>
        <v>0.62151489999999998</v>
      </c>
      <c r="Q280">
        <f>VLOOKUP($A280,ciexyz31_1[],3,FALSE)</f>
        <v>0.25476320000000002</v>
      </c>
      <c r="R280">
        <f>VLOOKUP($A280,ciexyz31_1[],4,FALSE)</f>
        <v>4.4159999999999997E-5</v>
      </c>
    </row>
    <row r="281" spans="1:18" x14ac:dyDescent="0.45">
      <c r="A281" s="6">
        <v>632</v>
      </c>
      <c r="B281" s="7">
        <f t="shared" si="52"/>
        <v>0.71050039449537117</v>
      </c>
      <c r="C281" s="7">
        <f t="shared" si="53"/>
        <v>0.28945294120316928</v>
      </c>
      <c r="D281">
        <f t="shared" si="54"/>
        <v>2.4546318014321553</v>
      </c>
      <c r="E281" s="10">
        <v>1</v>
      </c>
      <c r="F281">
        <f t="shared" si="55"/>
        <v>1.6121550282261442E-4</v>
      </c>
      <c r="G281">
        <f t="shared" si="56"/>
        <v>0.87974269407078387</v>
      </c>
      <c r="H281">
        <f t="shared" si="57"/>
        <v>95.150105397000559</v>
      </c>
      <c r="I281">
        <f t="shared" si="58"/>
        <v>451.08149212986871</v>
      </c>
      <c r="J281">
        <f t="shared" si="59"/>
        <v>58.478105708232889</v>
      </c>
      <c r="K281">
        <f t="shared" si="60"/>
        <v>95.150105397000559</v>
      </c>
      <c r="L281">
        <f t="shared" si="61"/>
        <v>454.85624255288843</v>
      </c>
      <c r="M281">
        <f t="shared" si="64"/>
        <v>7.386615151028554</v>
      </c>
      <c r="N281">
        <f t="shared" si="62"/>
        <v>0.56250141885409433</v>
      </c>
      <c r="O281">
        <f t="shared" si="63"/>
        <v>0.51560816236605478</v>
      </c>
      <c r="P281">
        <f>VLOOKUP($A281,ciexyz31_1[],2,FALSE)</f>
        <v>0.60111380000000003</v>
      </c>
      <c r="Q281">
        <f>VLOOKUP($A281,ciexyz31_1[],3,FALSE)</f>
        <v>0.24488960000000001</v>
      </c>
      <c r="R281">
        <f>VLOOKUP($A281,ciexyz31_1[],4,FALSE)</f>
        <v>3.9480000000000001E-5</v>
      </c>
    </row>
    <row r="282" spans="1:18" x14ac:dyDescent="0.45">
      <c r="A282" s="6">
        <v>633</v>
      </c>
      <c r="B282" s="7">
        <f t="shared" si="52"/>
        <v>0.71172414617504909</v>
      </c>
      <c r="C282" s="7">
        <f t="shared" si="53"/>
        <v>0.28823210479895461</v>
      </c>
      <c r="D282">
        <f t="shared" si="54"/>
        <v>2.4692743602295284</v>
      </c>
      <c r="E282" s="10">
        <v>1</v>
      </c>
      <c r="F282">
        <f t="shared" si="55"/>
        <v>1.5178401457677145E-4</v>
      </c>
      <c r="G282">
        <f t="shared" si="56"/>
        <v>0.87603217068553474</v>
      </c>
      <c r="H282">
        <f t="shared" si="57"/>
        <v>94.993617875471003</v>
      </c>
      <c r="I282">
        <f t="shared" si="58"/>
        <v>453.89879346374471</v>
      </c>
      <c r="J282">
        <f t="shared" si="59"/>
        <v>57.849272510869092</v>
      </c>
      <c r="K282">
        <f t="shared" si="60"/>
        <v>94.993617875471003</v>
      </c>
      <c r="L282">
        <f t="shared" si="61"/>
        <v>457.57038042019281</v>
      </c>
      <c r="M282">
        <f t="shared" si="64"/>
        <v>7.2631734779432646</v>
      </c>
      <c r="N282">
        <f t="shared" si="62"/>
        <v>0.56538352931579794</v>
      </c>
      <c r="O282">
        <f t="shared" si="63"/>
        <v>0.5151768314810905</v>
      </c>
      <c r="P282">
        <f>VLOOKUP($A282,ciexyz31_1[],2,FALSE)</f>
        <v>0.58110519999999999</v>
      </c>
      <c r="Q282">
        <f>VLOOKUP($A282,ciexyz31_1[],3,FALSE)</f>
        <v>0.2353344</v>
      </c>
      <c r="R282">
        <f>VLOOKUP($A282,ciexyz31_1[],4,FALSE)</f>
        <v>3.5719999999999997E-5</v>
      </c>
    </row>
    <row r="283" spans="1:18" x14ac:dyDescent="0.45">
      <c r="A283" s="6">
        <v>634</v>
      </c>
      <c r="B283" s="7">
        <f t="shared" si="52"/>
        <v>0.71290123112984993</v>
      </c>
      <c r="C283" s="7">
        <f t="shared" si="53"/>
        <v>0.28705732036370962</v>
      </c>
      <c r="D283">
        <f t="shared" si="54"/>
        <v>2.4834804081170416</v>
      </c>
      <c r="E283" s="10">
        <v>1</v>
      </c>
      <c r="F283">
        <f t="shared" si="55"/>
        <v>1.4439104492415734E-4</v>
      </c>
      <c r="G283">
        <f t="shared" si="56"/>
        <v>0.87246161438122194</v>
      </c>
      <c r="H283">
        <f t="shared" si="57"/>
        <v>94.84261557712702</v>
      </c>
      <c r="I283">
        <f t="shared" si="58"/>
        <v>456.61896061496122</v>
      </c>
      <c r="J283">
        <f t="shared" si="59"/>
        <v>57.242016086518767</v>
      </c>
      <c r="K283">
        <f t="shared" si="60"/>
        <v>94.84261557712702</v>
      </c>
      <c r="L283">
        <f t="shared" si="61"/>
        <v>460.19291997893316</v>
      </c>
      <c r="M283">
        <f t="shared" si="64"/>
        <v>7.1453571113103189</v>
      </c>
      <c r="N283">
        <f t="shared" si="62"/>
        <v>0.56817494471720653</v>
      </c>
      <c r="O283">
        <f t="shared" si="63"/>
        <v>0.51475889297753086</v>
      </c>
      <c r="P283">
        <f>VLOOKUP($A283,ciexyz31_1[],2,FALSE)</f>
        <v>0.5613977</v>
      </c>
      <c r="Q283">
        <f>VLOOKUP($A283,ciexyz31_1[],3,FALSE)</f>
        <v>0.2260528</v>
      </c>
      <c r="R283">
        <f>VLOOKUP($A283,ciexyz31_1[],4,FALSE)</f>
        <v>3.2639999999999999E-5</v>
      </c>
    </row>
    <row r="284" spans="1:18" x14ac:dyDescent="0.45">
      <c r="A284" s="6">
        <v>635</v>
      </c>
      <c r="B284" s="7">
        <f t="shared" si="52"/>
        <v>0.71403159711699371</v>
      </c>
      <c r="C284" s="7">
        <f t="shared" si="53"/>
        <v>0.28592887354564978</v>
      </c>
      <c r="D284">
        <f t="shared" si="54"/>
        <v>2.4972350230414748</v>
      </c>
      <c r="E284" s="10">
        <v>1</v>
      </c>
      <c r="F284">
        <f t="shared" si="55"/>
        <v>1.3824884792617201E-4</v>
      </c>
      <c r="G284">
        <f t="shared" si="56"/>
        <v>0.86903189333672659</v>
      </c>
      <c r="H284">
        <f t="shared" si="57"/>
        <v>94.697180911988482</v>
      </c>
      <c r="I284">
        <f t="shared" si="58"/>
        <v>459.24054443426633</v>
      </c>
      <c r="J284">
        <f t="shared" si="59"/>
        <v>56.656764922060063</v>
      </c>
      <c r="K284">
        <f t="shared" si="60"/>
        <v>94.697180911988482</v>
      </c>
      <c r="L284">
        <f t="shared" si="61"/>
        <v>462.72223489228929</v>
      </c>
      <c r="M284">
        <f t="shared" si="64"/>
        <v>7.0330744812129549</v>
      </c>
      <c r="N284">
        <f t="shared" si="62"/>
        <v>0.57087324433301112</v>
      </c>
      <c r="O284">
        <f t="shared" si="63"/>
        <v>0.51435479155857666</v>
      </c>
      <c r="P284">
        <f>VLOOKUP($A284,ciexyz31_1[],2,FALSE)</f>
        <v>0.54190000000000005</v>
      </c>
      <c r="Q284">
        <f>VLOOKUP($A284,ciexyz31_1[],3,FALSE)</f>
        <v>0.217</v>
      </c>
      <c r="R284">
        <f>VLOOKUP($A284,ciexyz31_1[],4,FALSE)</f>
        <v>3.0000000000000001E-5</v>
      </c>
    </row>
    <row r="285" spans="1:18" x14ac:dyDescent="0.45">
      <c r="A285" s="6">
        <v>636</v>
      </c>
      <c r="B285" s="7">
        <f t="shared" si="52"/>
        <v>0.71511705348318533</v>
      </c>
      <c r="C285" s="7">
        <f t="shared" si="53"/>
        <v>0.28484510612877634</v>
      </c>
      <c r="D285">
        <f t="shared" si="54"/>
        <v>2.5105470941806747</v>
      </c>
      <c r="E285" s="10">
        <v>1</v>
      </c>
      <c r="F285">
        <f t="shared" si="55"/>
        <v>1.3284549119558169E-4</v>
      </c>
      <c r="G285">
        <f t="shared" si="56"/>
        <v>0.86573796768821454</v>
      </c>
      <c r="H285">
        <f t="shared" si="57"/>
        <v>94.557143878800687</v>
      </c>
      <c r="I285">
        <f t="shared" si="58"/>
        <v>461.76655254199341</v>
      </c>
      <c r="J285">
        <f t="shared" si="59"/>
        <v>56.092908507385673</v>
      </c>
      <c r="K285">
        <f t="shared" si="60"/>
        <v>94.557143878800687</v>
      </c>
      <c r="L285">
        <f t="shared" si="61"/>
        <v>465.16100807283442</v>
      </c>
      <c r="M285">
        <f t="shared" si="64"/>
        <v>6.9260479746401247</v>
      </c>
      <c r="N285">
        <f t="shared" si="62"/>
        <v>0.57348064396608445</v>
      </c>
      <c r="O285">
        <f t="shared" si="63"/>
        <v>0.51396424783849515</v>
      </c>
      <c r="P285">
        <f>VLOOKUP($A285,ciexyz31_1[],2,FALSE)</f>
        <v>0.52259949999999999</v>
      </c>
      <c r="Q285">
        <f>VLOOKUP($A285,ciexyz31_1[],3,FALSE)</f>
        <v>0.2081616</v>
      </c>
      <c r="R285">
        <f>VLOOKUP($A285,ciexyz31_1[],4,FALSE)</f>
        <v>2.765333E-5</v>
      </c>
    </row>
    <row r="286" spans="1:18" x14ac:dyDescent="0.45">
      <c r="A286" s="6">
        <v>637</v>
      </c>
      <c r="B286" s="7">
        <f t="shared" si="52"/>
        <v>0.71615919859911403</v>
      </c>
      <c r="C286" s="7">
        <f t="shared" si="53"/>
        <v>0.28380444918167402</v>
      </c>
      <c r="D286">
        <f t="shared" si="54"/>
        <v>2.5234248464535991</v>
      </c>
      <c r="E286" s="10">
        <v>1</v>
      </c>
      <c r="F286">
        <f t="shared" si="55"/>
        <v>1.2808896871335942E-4</v>
      </c>
      <c r="G286">
        <f t="shared" si="56"/>
        <v>0.86257506893706781</v>
      </c>
      <c r="H286">
        <f t="shared" si="57"/>
        <v>94.422342597519815</v>
      </c>
      <c r="I286">
        <f t="shared" si="58"/>
        <v>464.19971348001962</v>
      </c>
      <c r="J286">
        <f t="shared" si="59"/>
        <v>55.549835367440622</v>
      </c>
      <c r="K286">
        <f t="shared" si="60"/>
        <v>94.422342597519815</v>
      </c>
      <c r="L286">
        <f t="shared" si="61"/>
        <v>467.51166638307762</v>
      </c>
      <c r="M286">
        <f t="shared" si="64"/>
        <v>6.8240185688785511</v>
      </c>
      <c r="N286">
        <f t="shared" si="62"/>
        <v>0.57599916322526012</v>
      </c>
      <c r="O286">
        <f t="shared" si="63"/>
        <v>0.5135869685511818</v>
      </c>
      <c r="P286">
        <f>VLOOKUP($A286,ciexyz31_1[],2,FALSE)</f>
        <v>0.50354639999999995</v>
      </c>
      <c r="Q286">
        <f>VLOOKUP($A286,ciexyz31_1[],3,FALSE)</f>
        <v>0.1995488</v>
      </c>
      <c r="R286">
        <f>VLOOKUP($A286,ciexyz31_1[],4,FALSE)</f>
        <v>2.5559999999999999E-5</v>
      </c>
    </row>
    <row r="287" spans="1:18" x14ac:dyDescent="0.45">
      <c r="A287" s="6">
        <v>638</v>
      </c>
      <c r="B287" s="7">
        <f t="shared" si="52"/>
        <v>0.71715861364212141</v>
      </c>
      <c r="C287" s="7">
        <f t="shared" si="53"/>
        <v>0.28280641193093098</v>
      </c>
      <c r="D287">
        <f t="shared" si="54"/>
        <v>2.5358640518280438</v>
      </c>
      <c r="E287" s="10">
        <v>1</v>
      </c>
      <c r="F287">
        <f t="shared" si="55"/>
        <v>1.2366914423478855E-4</v>
      </c>
      <c r="G287">
        <f t="shared" si="56"/>
        <v>0.85954170546146436</v>
      </c>
      <c r="H287">
        <f t="shared" si="57"/>
        <v>94.292752136078633</v>
      </c>
      <c r="I287">
        <f t="shared" si="58"/>
        <v>466.54037992890682</v>
      </c>
      <c r="J287">
        <f t="shared" si="59"/>
        <v>55.027499248911312</v>
      </c>
      <c r="K287">
        <f t="shared" si="60"/>
        <v>94.292752136078633</v>
      </c>
      <c r="L287">
        <f t="shared" si="61"/>
        <v>469.77436262294867</v>
      </c>
      <c r="M287">
        <f t="shared" si="64"/>
        <v>6.7268428138656597</v>
      </c>
      <c r="N287">
        <f t="shared" si="62"/>
        <v>0.57842838973326238</v>
      </c>
      <c r="O287">
        <f t="shared" si="63"/>
        <v>0.51322304756899184</v>
      </c>
      <c r="P287">
        <f>VLOOKUP($A287,ciexyz31_1[],2,FALSE)</f>
        <v>0.4847436</v>
      </c>
      <c r="Q287">
        <f>VLOOKUP($A287,ciexyz31_1[],3,FALSE)</f>
        <v>0.1911552</v>
      </c>
      <c r="R287">
        <f>VLOOKUP($A287,ciexyz31_1[],4,FALSE)</f>
        <v>2.3640000000000001E-5</v>
      </c>
    </row>
    <row r="288" spans="1:18" x14ac:dyDescent="0.45">
      <c r="A288" s="6">
        <v>639</v>
      </c>
      <c r="B288" s="7">
        <f t="shared" si="52"/>
        <v>0.71811614260216206</v>
      </c>
      <c r="C288" s="7">
        <f t="shared" si="53"/>
        <v>0.28185025656265567</v>
      </c>
      <c r="D288">
        <f t="shared" si="54"/>
        <v>2.5478640727883244</v>
      </c>
      <c r="E288" s="10">
        <v>1</v>
      </c>
      <c r="F288">
        <f t="shared" si="55"/>
        <v>1.1921520168923345E-4</v>
      </c>
      <c r="G288">
        <f t="shared" si="56"/>
        <v>0.85663563480230898</v>
      </c>
      <c r="H288">
        <f t="shared" si="57"/>
        <v>94.168313562861073</v>
      </c>
      <c r="I288">
        <f t="shared" si="58"/>
        <v>468.78955113311258</v>
      </c>
      <c r="J288">
        <f t="shared" si="59"/>
        <v>54.525719107349403</v>
      </c>
      <c r="K288">
        <f t="shared" si="60"/>
        <v>94.168313562861073</v>
      </c>
      <c r="L288">
        <f t="shared" si="61"/>
        <v>471.94988854300914</v>
      </c>
      <c r="M288">
        <f t="shared" si="64"/>
        <v>6.6343603841998524</v>
      </c>
      <c r="N288">
        <f t="shared" si="62"/>
        <v>0.58076860748066539</v>
      </c>
      <c r="O288">
        <f t="shared" si="63"/>
        <v>0.51287248043866096</v>
      </c>
      <c r="P288">
        <f>VLOOKUP($A288,ciexyz31_1[],2,FALSE)</f>
        <v>0.46619389999999999</v>
      </c>
      <c r="Q288">
        <f>VLOOKUP($A288,ciexyz31_1[],3,FALSE)</f>
        <v>0.18297440000000001</v>
      </c>
      <c r="R288">
        <f>VLOOKUP($A288,ciexyz31_1[],4,FALSE)</f>
        <v>2.1813329999999999E-5</v>
      </c>
    </row>
    <row r="289" spans="1:18" x14ac:dyDescent="0.45">
      <c r="A289" s="6">
        <v>640</v>
      </c>
      <c r="B289" s="7">
        <f t="shared" si="52"/>
        <v>0.71903294162974374</v>
      </c>
      <c r="C289" s="7">
        <f t="shared" si="53"/>
        <v>0.28093495151865405</v>
      </c>
      <c r="D289">
        <f t="shared" si="54"/>
        <v>2.5594285714285716</v>
      </c>
      <c r="E289" s="10">
        <v>1</v>
      </c>
      <c r="F289">
        <f t="shared" si="55"/>
        <v>1.1428571428599013E-4</v>
      </c>
      <c r="G289">
        <f t="shared" si="56"/>
        <v>0.85385372171495366</v>
      </c>
      <c r="H289">
        <f t="shared" si="57"/>
        <v>94.048927512544552</v>
      </c>
      <c r="I289">
        <f t="shared" si="58"/>
        <v>470.94899431478831</v>
      </c>
      <c r="J289">
        <f t="shared" si="59"/>
        <v>54.044153567695602</v>
      </c>
      <c r="K289">
        <f t="shared" si="60"/>
        <v>94.048927512544552</v>
      </c>
      <c r="L289">
        <f t="shared" si="61"/>
        <v>474.03979345721513</v>
      </c>
      <c r="M289">
        <f t="shared" si="64"/>
        <v>6.5463900107090325</v>
      </c>
      <c r="N289">
        <f t="shared" si="62"/>
        <v>0.58302093095907537</v>
      </c>
      <c r="O289">
        <f t="shared" si="63"/>
        <v>0.51253514526710398</v>
      </c>
      <c r="P289">
        <f>VLOOKUP($A289,ciexyz31_1[],2,FALSE)</f>
        <v>0.44790000000000002</v>
      </c>
      <c r="Q289">
        <f>VLOOKUP($A289,ciexyz31_1[],3,FALSE)</f>
        <v>0.17499999999999999</v>
      </c>
      <c r="R289">
        <f>VLOOKUP($A289,ciexyz31_1[],4,FALSE)</f>
        <v>2.0000000000000002E-5</v>
      </c>
    </row>
    <row r="290" spans="1:18" x14ac:dyDescent="0.45">
      <c r="A290" s="6">
        <v>641</v>
      </c>
      <c r="B290" s="7">
        <f t="shared" si="52"/>
        <v>0.71991155294229514</v>
      </c>
      <c r="C290" s="7">
        <f t="shared" si="53"/>
        <v>0.28005807820672829</v>
      </c>
      <c r="D290">
        <f t="shared" si="54"/>
        <v>2.5705794939108437</v>
      </c>
      <c r="E290" s="10">
        <v>1</v>
      </c>
      <c r="F290">
        <f t="shared" si="55"/>
        <v>1.0843768967861262E-4</v>
      </c>
      <c r="G290">
        <f t="shared" si="56"/>
        <v>0.85118861530219536</v>
      </c>
      <c r="H290">
        <f t="shared" si="57"/>
        <v>93.934310776301189</v>
      </c>
      <c r="I290">
        <f t="shared" si="58"/>
        <v>473.02381562829595</v>
      </c>
      <c r="J290">
        <f t="shared" si="59"/>
        <v>53.581716480208755</v>
      </c>
      <c r="K290">
        <f t="shared" si="60"/>
        <v>93.934310776301189</v>
      </c>
      <c r="L290">
        <f t="shared" si="61"/>
        <v>476.04887405865964</v>
      </c>
      <c r="M290">
        <f t="shared" si="64"/>
        <v>6.4626254833077779</v>
      </c>
      <c r="N290">
        <f t="shared" si="62"/>
        <v>0.58519001090705469</v>
      </c>
      <c r="O290">
        <f t="shared" si="63"/>
        <v>0.51221038978168232</v>
      </c>
      <c r="P290">
        <f>VLOOKUP($A290,ciexyz31_1[],2,FALSE)</f>
        <v>0.4298613</v>
      </c>
      <c r="Q290">
        <f>VLOOKUP($A290,ciexyz31_1[],3,FALSE)</f>
        <v>0.1672235</v>
      </c>
      <c r="R290">
        <f>VLOOKUP($A290,ciexyz31_1[],4,FALSE)</f>
        <v>1.813333E-5</v>
      </c>
    </row>
    <row r="291" spans="1:18" x14ac:dyDescent="0.45">
      <c r="A291" s="6">
        <v>642</v>
      </c>
      <c r="B291" s="7">
        <f t="shared" si="52"/>
        <v>0.72075270663980695</v>
      </c>
      <c r="C291" s="7">
        <f t="shared" si="53"/>
        <v>0.27921895982339456</v>
      </c>
      <c r="D291">
        <f t="shared" si="54"/>
        <v>2.5813172110363909</v>
      </c>
      <c r="E291" s="10">
        <v>1</v>
      </c>
      <c r="F291">
        <f t="shared" si="55"/>
        <v>1.0147425811057727E-4</v>
      </c>
      <c r="G291">
        <f t="shared" si="56"/>
        <v>0.8486382585356349</v>
      </c>
      <c r="H291">
        <f t="shared" si="57"/>
        <v>93.824404779465539</v>
      </c>
      <c r="I291">
        <f t="shared" si="58"/>
        <v>475.01498676537904</v>
      </c>
      <c r="J291">
        <f t="shared" si="59"/>
        <v>53.138208550953365</v>
      </c>
      <c r="K291">
        <f t="shared" si="60"/>
        <v>93.824404779465539</v>
      </c>
      <c r="L291">
        <f t="shared" si="61"/>
        <v>477.97793553648251</v>
      </c>
      <c r="M291">
        <f t="shared" si="64"/>
        <v>6.3829343692240963</v>
      </c>
      <c r="N291">
        <f t="shared" si="62"/>
        <v>0.58727625125826444</v>
      </c>
      <c r="O291">
        <f t="shared" si="63"/>
        <v>0.5118981734137853</v>
      </c>
      <c r="P291">
        <f>VLOOKUP($A291,ciexyz31_1[],2,FALSE)</f>
        <v>0.41209800000000002</v>
      </c>
      <c r="Q291">
        <f>VLOOKUP($A291,ciexyz31_1[],3,FALSE)</f>
        <v>0.15964639999999999</v>
      </c>
      <c r="R291">
        <f>VLOOKUP($A291,ciexyz31_1[],4,FALSE)</f>
        <v>1.6200000000000001E-5</v>
      </c>
    </row>
    <row r="292" spans="1:18" x14ac:dyDescent="0.45">
      <c r="A292" s="6">
        <v>643</v>
      </c>
      <c r="B292" s="7">
        <f t="shared" si="52"/>
        <v>0.72155452248691709</v>
      </c>
      <c r="C292" s="7">
        <f t="shared" si="53"/>
        <v>0.27841951468527021</v>
      </c>
      <c r="D292">
        <f t="shared" si="54"/>
        <v>2.5916090088102255</v>
      </c>
      <c r="E292" s="10">
        <v>1</v>
      </c>
      <c r="F292">
        <f t="shared" si="55"/>
        <v>9.3250747319370019E-5</v>
      </c>
      <c r="G292">
        <f t="shared" si="56"/>
        <v>0.84620848181043773</v>
      </c>
      <c r="H292">
        <f t="shared" si="57"/>
        <v>93.719490087562349</v>
      </c>
      <c r="I292">
        <f t="shared" si="58"/>
        <v>476.91732903956398</v>
      </c>
      <c r="J292">
        <f t="shared" si="59"/>
        <v>52.714796024456376</v>
      </c>
      <c r="K292">
        <f t="shared" si="60"/>
        <v>93.719490087562349</v>
      </c>
      <c r="L292">
        <f t="shared" si="61"/>
        <v>479.82182990994875</v>
      </c>
      <c r="M292">
        <f t="shared" si="64"/>
        <v>6.3074338397676168</v>
      </c>
      <c r="N292">
        <f t="shared" si="62"/>
        <v>0.58927362354585944</v>
      </c>
      <c r="O292">
        <f t="shared" si="63"/>
        <v>0.51159941506256457</v>
      </c>
      <c r="P292">
        <f>VLOOKUP($A292,ciexyz31_1[],2,FALSE)</f>
        <v>0.39464399999999999</v>
      </c>
      <c r="Q292">
        <f>VLOOKUP($A292,ciexyz31_1[],3,FALSE)</f>
        <v>0.15227760000000001</v>
      </c>
      <c r="R292">
        <f>VLOOKUP($A292,ciexyz31_1[],4,FALSE)</f>
        <v>1.42E-5</v>
      </c>
    </row>
    <row r="293" spans="1:18" x14ac:dyDescent="0.45">
      <c r="A293" s="6">
        <v>644</v>
      </c>
      <c r="B293" s="7">
        <f t="shared" si="52"/>
        <v>0.72231491556020744</v>
      </c>
      <c r="C293" s="7">
        <f t="shared" si="53"/>
        <v>0.27766187036772411</v>
      </c>
      <c r="D293">
        <f t="shared" si="54"/>
        <v>2.6014191815520182</v>
      </c>
      <c r="E293" s="10">
        <v>1</v>
      </c>
      <c r="F293">
        <f t="shared" si="55"/>
        <v>8.360554525442101E-5</v>
      </c>
      <c r="G293">
        <f t="shared" si="56"/>
        <v>0.843905751527944</v>
      </c>
      <c r="H293">
        <f t="shared" si="57"/>
        <v>93.619875582752698</v>
      </c>
      <c r="I293">
        <f t="shared" si="58"/>
        <v>478.72515391784532</v>
      </c>
      <c r="J293">
        <f t="shared" si="59"/>
        <v>52.312761239272618</v>
      </c>
      <c r="K293">
        <f t="shared" si="60"/>
        <v>93.619875582752698</v>
      </c>
      <c r="L293">
        <f t="shared" si="61"/>
        <v>481.57491419522864</v>
      </c>
      <c r="M293">
        <f t="shared" si="64"/>
        <v>6.2362607246662725</v>
      </c>
      <c r="N293">
        <f t="shared" si="62"/>
        <v>0.59117553773473841</v>
      </c>
      <c r="O293">
        <f t="shared" si="63"/>
        <v>0.5113151195839154</v>
      </c>
      <c r="P293">
        <f>VLOOKUP($A293,ciexyz31_1[],2,FALSE)</f>
        <v>0.37753330000000002</v>
      </c>
      <c r="Q293">
        <f>VLOOKUP($A293,ciexyz31_1[],3,FALSE)</f>
        <v>0.1451259</v>
      </c>
      <c r="R293">
        <f>VLOOKUP($A293,ciexyz31_1[],4,FALSE)</f>
        <v>1.213333E-5</v>
      </c>
    </row>
    <row r="294" spans="1:18" x14ac:dyDescent="0.45">
      <c r="A294" s="6">
        <v>645</v>
      </c>
      <c r="B294" s="7">
        <f t="shared" si="52"/>
        <v>0.72303160257309473</v>
      </c>
      <c r="C294" s="7">
        <f t="shared" si="53"/>
        <v>0.2769483577483417</v>
      </c>
      <c r="D294">
        <f t="shared" si="54"/>
        <v>2.6107091172214183</v>
      </c>
      <c r="E294" s="10">
        <v>1</v>
      </c>
      <c r="F294">
        <f t="shared" si="55"/>
        <v>7.23589001447542E-5</v>
      </c>
      <c r="G294">
        <f t="shared" si="56"/>
        <v>0.84173715199179899</v>
      </c>
      <c r="H294">
        <f t="shared" si="57"/>
        <v>93.525897660091914</v>
      </c>
      <c r="I294">
        <f t="shared" si="58"/>
        <v>480.43227812565539</v>
      </c>
      <c r="J294">
        <f t="shared" si="59"/>
        <v>51.933499455568565</v>
      </c>
      <c r="K294">
        <f t="shared" si="60"/>
        <v>93.525897660091914</v>
      </c>
      <c r="L294">
        <f t="shared" si="61"/>
        <v>483.23106505139822</v>
      </c>
      <c r="M294">
        <f t="shared" si="64"/>
        <v>6.1695709294120844</v>
      </c>
      <c r="N294">
        <f t="shared" si="62"/>
        <v>0.59297485855626741</v>
      </c>
      <c r="O294">
        <f t="shared" si="63"/>
        <v>0.51104637546582954</v>
      </c>
      <c r="P294">
        <f>VLOOKUP($A294,ciexyz31_1[],2,FALSE)</f>
        <v>0.36080000000000001</v>
      </c>
      <c r="Q294">
        <f>VLOOKUP($A294,ciexyz31_1[],3,FALSE)</f>
        <v>0.13819999999999999</v>
      </c>
      <c r="R294">
        <f>VLOOKUP($A294,ciexyz31_1[],4,FALSE)</f>
        <v>1.0000000000000001E-5</v>
      </c>
    </row>
    <row r="295" spans="1:18" x14ac:dyDescent="0.45">
      <c r="A295" s="6">
        <v>646</v>
      </c>
      <c r="B295" s="7">
        <f t="shared" si="52"/>
        <v>0.72370191604043421</v>
      </c>
      <c r="C295" s="7">
        <f t="shared" si="53"/>
        <v>0.27628183624422575</v>
      </c>
      <c r="D295">
        <f t="shared" si="54"/>
        <v>2.6194335678321647</v>
      </c>
      <c r="E295" s="10">
        <v>1</v>
      </c>
      <c r="F295">
        <f t="shared" si="55"/>
        <v>5.8808481805773409E-5</v>
      </c>
      <c r="G295">
        <f t="shared" si="56"/>
        <v>0.83971137391108674</v>
      </c>
      <c r="H295">
        <f t="shared" si="57"/>
        <v>93.437963085923101</v>
      </c>
      <c r="I295">
        <f t="shared" si="58"/>
        <v>482.03142732602191</v>
      </c>
      <c r="J295">
        <f t="shared" si="59"/>
        <v>51.578727735758171</v>
      </c>
      <c r="K295">
        <f t="shared" si="60"/>
        <v>93.437963085923101</v>
      </c>
      <c r="L295">
        <f t="shared" si="61"/>
        <v>484.78310829153423</v>
      </c>
      <c r="M295">
        <f t="shared" si="64"/>
        <v>6.1075716408706073</v>
      </c>
      <c r="N295">
        <f t="shared" si="62"/>
        <v>0.59466323461905424</v>
      </c>
      <c r="O295">
        <f t="shared" si="63"/>
        <v>0.5107945069972476</v>
      </c>
      <c r="P295">
        <f>VLOOKUP($A295,ciexyz31_1[],2,FALSE)</f>
        <v>0.34445629999999999</v>
      </c>
      <c r="Q295">
        <f>VLOOKUP($A295,ciexyz31_1[],3,FALSE)</f>
        <v>0.13150029999999999</v>
      </c>
      <c r="R295">
        <f>VLOOKUP($A295,ciexyz31_1[],4,FALSE)</f>
        <v>7.7333329999999996E-6</v>
      </c>
    </row>
    <row r="296" spans="1:18" x14ac:dyDescent="0.45">
      <c r="A296" s="6">
        <v>647</v>
      </c>
      <c r="B296" s="7">
        <f t="shared" si="52"/>
        <v>0.72432801892637366</v>
      </c>
      <c r="C296" s="7">
        <f t="shared" si="53"/>
        <v>0.27566007492057054</v>
      </c>
      <c r="D296">
        <f t="shared" si="54"/>
        <v>2.6276130815646175</v>
      </c>
      <c r="E296" s="10">
        <v>1</v>
      </c>
      <c r="F296">
        <f t="shared" si="55"/>
        <v>4.3191430820102995E-5</v>
      </c>
      <c r="G296">
        <f t="shared" si="56"/>
        <v>0.83782163674114207</v>
      </c>
      <c r="H296">
        <f t="shared" si="57"/>
        <v>93.355806158433012</v>
      </c>
      <c r="I296">
        <f t="shared" si="58"/>
        <v>483.52718842678269</v>
      </c>
      <c r="J296">
        <f t="shared" si="59"/>
        <v>51.247375648987443</v>
      </c>
      <c r="K296">
        <f t="shared" si="60"/>
        <v>93.355806158433012</v>
      </c>
      <c r="L296">
        <f t="shared" si="61"/>
        <v>486.23537043166431</v>
      </c>
      <c r="M296">
        <f t="shared" si="64"/>
        <v>6.0499956229842802</v>
      </c>
      <c r="N296">
        <f t="shared" si="62"/>
        <v>0.59624493796238953</v>
      </c>
      <c r="O296">
        <f t="shared" si="63"/>
        <v>0.51055884895220083</v>
      </c>
      <c r="P296">
        <f>VLOOKUP($A296,ciexyz31_1[],2,FALSE)</f>
        <v>0.3285168</v>
      </c>
      <c r="Q296">
        <f>VLOOKUP($A296,ciexyz31_1[],3,FALSE)</f>
        <v>0.12502479999999999</v>
      </c>
      <c r="R296">
        <f>VLOOKUP($A296,ciexyz31_1[],4,FALSE)</f>
        <v>5.4E-6</v>
      </c>
    </row>
    <row r="297" spans="1:18" x14ac:dyDescent="0.45">
      <c r="A297" s="6">
        <v>648</v>
      </c>
      <c r="B297" s="7">
        <f t="shared" si="52"/>
        <v>0.72491440513420979</v>
      </c>
      <c r="C297" s="7">
        <f t="shared" si="53"/>
        <v>0.27507818405489931</v>
      </c>
      <c r="D297">
        <f t="shared" si="54"/>
        <v>2.6353031507199911</v>
      </c>
      <c r="E297" s="10">
        <v>1</v>
      </c>
      <c r="F297">
        <f t="shared" si="55"/>
        <v>2.6940743833820096E-5</v>
      </c>
      <c r="G297">
        <f t="shared" si="56"/>
        <v>0.83605307900704917</v>
      </c>
      <c r="H297">
        <f t="shared" si="57"/>
        <v>93.278805560607637</v>
      </c>
      <c r="I297">
        <f t="shared" si="58"/>
        <v>484.93019382933443</v>
      </c>
      <c r="J297">
        <f t="shared" si="59"/>
        <v>50.936846710983268</v>
      </c>
      <c r="K297">
        <f t="shared" si="60"/>
        <v>93.278805560607637</v>
      </c>
      <c r="L297">
        <f t="shared" si="61"/>
        <v>487.59804679696379</v>
      </c>
      <c r="M297">
        <f t="shared" si="64"/>
        <v>5.9963339698557192</v>
      </c>
      <c r="N297">
        <f t="shared" si="62"/>
        <v>0.59773082452004966</v>
      </c>
      <c r="O297">
        <f t="shared" si="63"/>
        <v>0.51033762654693948</v>
      </c>
      <c r="P297">
        <f>VLOOKUP($A297,ciexyz31_1[],2,FALSE)</f>
        <v>0.3130192</v>
      </c>
      <c r="Q297">
        <f>VLOOKUP($A297,ciexyz31_1[],3,FALSE)</f>
        <v>0.1187792</v>
      </c>
      <c r="R297">
        <f>VLOOKUP($A297,ciexyz31_1[],4,FALSE)</f>
        <v>3.1999999999999999E-6</v>
      </c>
    </row>
    <row r="298" spans="1:18" x14ac:dyDescent="0.45">
      <c r="A298" s="6">
        <v>649</v>
      </c>
      <c r="B298" s="7">
        <f t="shared" si="52"/>
        <v>0.72546677609818588</v>
      </c>
      <c r="C298" s="7">
        <f t="shared" si="53"/>
        <v>0.2745299779782488</v>
      </c>
      <c r="D298">
        <f t="shared" si="54"/>
        <v>2.6425776209972418</v>
      </c>
      <c r="E298" s="10">
        <v>1</v>
      </c>
      <c r="F298">
        <f t="shared" si="55"/>
        <v>1.1823566916898097E-5</v>
      </c>
      <c r="G298">
        <f t="shared" si="56"/>
        <v>0.83438690042626229</v>
      </c>
      <c r="H298">
        <f t="shared" si="57"/>
        <v>93.206163006022351</v>
      </c>
      <c r="I298">
        <f t="shared" si="58"/>
        <v>486.25419683694554</v>
      </c>
      <c r="J298">
        <f t="shared" si="59"/>
        <v>50.64380123709487</v>
      </c>
      <c r="K298">
        <f t="shared" si="60"/>
        <v>93.206163006022351</v>
      </c>
      <c r="L298">
        <f t="shared" si="61"/>
        <v>488.88438157225409</v>
      </c>
      <c r="M298">
        <f t="shared" si="64"/>
        <v>5.9459681046394612</v>
      </c>
      <c r="N298">
        <f t="shared" si="62"/>
        <v>0.5991351977765127</v>
      </c>
      <c r="O298">
        <f t="shared" si="63"/>
        <v>0.51012851402579884</v>
      </c>
      <c r="P298">
        <f>VLOOKUP($A298,ciexyz31_1[],2,FALSE)</f>
        <v>0.29800110000000002</v>
      </c>
      <c r="Q298">
        <f>VLOOKUP($A298,ciexyz31_1[],3,FALSE)</f>
        <v>0.1127691</v>
      </c>
      <c r="R298">
        <f>VLOOKUP($A298,ciexyz31_1[],4,FALSE)</f>
        <v>1.3333330000000001E-6</v>
      </c>
    </row>
    <row r="299" spans="1:18" x14ac:dyDescent="0.45">
      <c r="A299" s="6">
        <v>650</v>
      </c>
      <c r="B299" s="7">
        <f t="shared" si="52"/>
        <v>0.72599231754161331</v>
      </c>
      <c r="C299" s="7">
        <f t="shared" si="53"/>
        <v>0.27400768245838669</v>
      </c>
      <c r="D299">
        <f t="shared" si="54"/>
        <v>2.6495327102803738</v>
      </c>
      <c r="E299" s="10">
        <v>1</v>
      </c>
      <c r="F299">
        <f t="shared" si="55"/>
        <v>0</v>
      </c>
      <c r="G299">
        <f t="shared" si="56"/>
        <v>0.83279947254995657</v>
      </c>
      <c r="H299">
        <f t="shared" si="57"/>
        <v>93.136863835050008</v>
      </c>
      <c r="I299">
        <f t="shared" si="58"/>
        <v>487.51676887348975</v>
      </c>
      <c r="J299">
        <f t="shared" si="59"/>
        <v>50.363992322949173</v>
      </c>
      <c r="K299">
        <f t="shared" si="60"/>
        <v>93.136863835050008</v>
      </c>
      <c r="L299">
        <f t="shared" si="61"/>
        <v>490.11134618120576</v>
      </c>
      <c r="M299">
        <f t="shared" si="64"/>
        <v>5.8981435294975535</v>
      </c>
      <c r="N299">
        <f t="shared" si="62"/>
        <v>0.60047656870532173</v>
      </c>
      <c r="O299">
        <f t="shared" si="63"/>
        <v>0.50992851469420175</v>
      </c>
      <c r="P299">
        <f>VLOOKUP($A299,ciexyz31_1[],2,FALSE)</f>
        <v>0.28349999999999997</v>
      </c>
      <c r="Q299">
        <f>VLOOKUP($A299,ciexyz31_1[],3,FALSE)</f>
        <v>0.107</v>
      </c>
      <c r="R299">
        <f>VLOOKUP($A299,ciexyz31_1[],4,FALSE)</f>
        <v>0</v>
      </c>
    </row>
    <row r="300" spans="1:18" x14ac:dyDescent="0.45">
      <c r="A300" s="6">
        <v>651</v>
      </c>
      <c r="B300" s="7">
        <f t="shared" si="52"/>
        <v>0.72649472671358217</v>
      </c>
      <c r="C300" s="7">
        <f t="shared" si="53"/>
        <v>0.27350527328641777</v>
      </c>
      <c r="D300">
        <f t="shared" si="54"/>
        <v>2.6562366347971245</v>
      </c>
      <c r="E300" s="10">
        <v>1</v>
      </c>
      <c r="F300">
        <f t="shared" si="55"/>
        <v>2.0296190477148837E-16</v>
      </c>
      <c r="G300">
        <f t="shared" si="56"/>
        <v>0.83127248582583968</v>
      </c>
      <c r="H300">
        <f t="shared" si="57"/>
        <v>93.070120076565431</v>
      </c>
      <c r="I300">
        <f t="shared" si="58"/>
        <v>488.72912259446639</v>
      </c>
      <c r="J300">
        <f t="shared" si="59"/>
        <v>50.09364275523216</v>
      </c>
      <c r="K300">
        <f t="shared" si="60"/>
        <v>93.070120076565431</v>
      </c>
      <c r="L300">
        <f t="shared" si="61"/>
        <v>491.28965826327527</v>
      </c>
      <c r="M300">
        <f t="shared" si="64"/>
        <v>5.852252264091736</v>
      </c>
      <c r="N300">
        <f t="shared" si="62"/>
        <v>0.60176733915361813</v>
      </c>
      <c r="O300">
        <f t="shared" si="63"/>
        <v>0.50973489912695735</v>
      </c>
      <c r="P300">
        <f>VLOOKUP($A300,ciexyz31_1[],2,FALSE)</f>
        <v>0.26954479999999997</v>
      </c>
      <c r="Q300">
        <f>VLOOKUP($A300,ciexyz31_1[],3,FALSE)</f>
        <v>0.1014762</v>
      </c>
      <c r="R300">
        <f>VLOOKUP($A300,ciexyz31_1[],4,FALSE)</f>
        <v>0</v>
      </c>
    </row>
    <row r="301" spans="1:18" x14ac:dyDescent="0.45">
      <c r="A301" s="6">
        <v>652</v>
      </c>
      <c r="B301" s="7">
        <f t="shared" si="52"/>
        <v>0.726974970468941</v>
      </c>
      <c r="C301" s="7">
        <f t="shared" si="53"/>
        <v>0.27302502953105906</v>
      </c>
      <c r="D301">
        <f t="shared" si="54"/>
        <v>2.6626678576596987</v>
      </c>
      <c r="E301" s="10">
        <v>1</v>
      </c>
      <c r="F301">
        <f t="shared" si="55"/>
        <v>-2.0331890935641463E-16</v>
      </c>
      <c r="G301">
        <f t="shared" si="56"/>
        <v>0.82981286709336544</v>
      </c>
      <c r="H301">
        <f t="shared" si="57"/>
        <v>93.006244486811156</v>
      </c>
      <c r="I301">
        <f t="shared" si="58"/>
        <v>489.88974860476543</v>
      </c>
      <c r="J301">
        <f t="shared" si="59"/>
        <v>49.834855290298471</v>
      </c>
      <c r="K301">
        <f t="shared" si="60"/>
        <v>93.006244486811156</v>
      </c>
      <c r="L301">
        <f t="shared" si="61"/>
        <v>492.41799174059963</v>
      </c>
      <c r="M301">
        <f t="shared" si="64"/>
        <v>5.8085279783010435</v>
      </c>
      <c r="N301">
        <f t="shared" si="62"/>
        <v>0.60300468289788745</v>
      </c>
      <c r="O301">
        <f t="shared" si="63"/>
        <v>0.50954929756531686</v>
      </c>
      <c r="P301">
        <f>VLOOKUP($A301,ciexyz31_1[],2,FALSE)</f>
        <v>0.25611840000000002</v>
      </c>
      <c r="Q301">
        <f>VLOOKUP($A301,ciexyz31_1[],3,FALSE)</f>
        <v>9.6188640000000006E-2</v>
      </c>
      <c r="R301">
        <f>VLOOKUP($A301,ciexyz31_1[],4,FALSE)</f>
        <v>0</v>
      </c>
    </row>
    <row r="302" spans="1:18" x14ac:dyDescent="0.45">
      <c r="A302" s="6">
        <v>653</v>
      </c>
      <c r="B302" s="7">
        <f t="shared" si="52"/>
        <v>0.72743183803803246</v>
      </c>
      <c r="C302" s="7">
        <f t="shared" si="53"/>
        <v>0.27256816196196759</v>
      </c>
      <c r="D302">
        <f t="shared" si="54"/>
        <v>2.6688070712364915</v>
      </c>
      <c r="E302" s="10">
        <v>1</v>
      </c>
      <c r="F302">
        <f t="shared" si="55"/>
        <v>-2.0365970416971699E-16</v>
      </c>
      <c r="G302">
        <f t="shared" si="56"/>
        <v>0.82842429627976299</v>
      </c>
      <c r="H302">
        <f t="shared" si="57"/>
        <v>92.945408523233155</v>
      </c>
      <c r="I302">
        <f t="shared" si="58"/>
        <v>490.99548017445625</v>
      </c>
      <c r="J302">
        <f t="shared" si="59"/>
        <v>49.58833227553226</v>
      </c>
      <c r="K302">
        <f t="shared" si="60"/>
        <v>92.945408523233155</v>
      </c>
      <c r="L302">
        <f t="shared" si="61"/>
        <v>493.49322614359505</v>
      </c>
      <c r="M302">
        <f t="shared" si="64"/>
        <v>5.767060568585328</v>
      </c>
      <c r="N302">
        <f t="shared" si="62"/>
        <v>0.60418500478871873</v>
      </c>
      <c r="O302">
        <f t="shared" si="63"/>
        <v>0.50937224928169222</v>
      </c>
      <c r="P302">
        <f>VLOOKUP($A302,ciexyz31_1[],2,FALSE)</f>
        <v>0.24318960000000001</v>
      </c>
      <c r="Q302">
        <f>VLOOKUP($A302,ciexyz31_1[],3,FALSE)</f>
        <v>9.1122960000000003E-2</v>
      </c>
      <c r="R302">
        <f>VLOOKUP($A302,ciexyz31_1[],4,FALSE)</f>
        <v>0</v>
      </c>
    </row>
    <row r="303" spans="1:18" x14ac:dyDescent="0.45">
      <c r="A303" s="6">
        <v>654</v>
      </c>
      <c r="B303" s="7">
        <f t="shared" si="52"/>
        <v>0.72786431079265246</v>
      </c>
      <c r="C303" s="7">
        <f t="shared" si="53"/>
        <v>0.27213568920734765</v>
      </c>
      <c r="D303">
        <f t="shared" si="54"/>
        <v>2.6746374682156175</v>
      </c>
      <c r="E303" s="10">
        <v>1</v>
      </c>
      <c r="F303">
        <f t="shared" si="55"/>
        <v>-4.0796671243632699E-16</v>
      </c>
      <c r="G303">
        <f t="shared" si="56"/>
        <v>0.82710986933118857</v>
      </c>
      <c r="H303">
        <f t="shared" si="57"/>
        <v>92.887758280758121</v>
      </c>
      <c r="I303">
        <f t="shared" si="58"/>
        <v>492.04361073454157</v>
      </c>
      <c r="J303">
        <f t="shared" si="59"/>
        <v>49.354673405647944</v>
      </c>
      <c r="K303">
        <f t="shared" si="60"/>
        <v>92.887758280758121</v>
      </c>
      <c r="L303">
        <f t="shared" si="61"/>
        <v>494.51268805932898</v>
      </c>
      <c r="M303">
        <f t="shared" si="64"/>
        <v>5.7279223619294122</v>
      </c>
      <c r="N303">
        <f t="shared" si="62"/>
        <v>0.60530519463845989</v>
      </c>
      <c r="O303">
        <f t="shared" si="63"/>
        <v>0.509204220804231</v>
      </c>
      <c r="P303">
        <f>VLOOKUP($A303,ciexyz31_1[],2,FALSE)</f>
        <v>0.23072719999999999</v>
      </c>
      <c r="Q303">
        <f>VLOOKUP($A303,ciexyz31_1[],3,FALSE)</f>
        <v>8.6264850000000004E-2</v>
      </c>
      <c r="R303">
        <f>VLOOKUP($A303,ciexyz31_1[],4,FALSE)</f>
        <v>0</v>
      </c>
    </row>
    <row r="304" spans="1:18" x14ac:dyDescent="0.45">
      <c r="A304" s="6">
        <v>655</v>
      </c>
      <c r="B304" s="7">
        <f t="shared" si="52"/>
        <v>0.72827172827172826</v>
      </c>
      <c r="C304" s="7">
        <f t="shared" si="53"/>
        <v>0.27172827172827174</v>
      </c>
      <c r="D304">
        <f t="shared" si="54"/>
        <v>2.6801470588235294</v>
      </c>
      <c r="E304" s="10">
        <v>1</v>
      </c>
      <c r="F304">
        <f t="shared" si="55"/>
        <v>0</v>
      </c>
      <c r="G304">
        <f t="shared" si="56"/>
        <v>0.82587159360607798</v>
      </c>
      <c r="H304">
        <f t="shared" si="57"/>
        <v>92.833392101375892</v>
      </c>
      <c r="I304">
        <f t="shared" si="58"/>
        <v>493.03230218770955</v>
      </c>
      <c r="J304">
        <f t="shared" si="59"/>
        <v>49.134284788301677</v>
      </c>
      <c r="K304">
        <f t="shared" si="60"/>
        <v>92.833392101375892</v>
      </c>
      <c r="L304">
        <f t="shared" si="61"/>
        <v>495.47454923756766</v>
      </c>
      <c r="M304">
        <f t="shared" si="64"/>
        <v>5.6911535496764403</v>
      </c>
      <c r="N304">
        <f t="shared" si="62"/>
        <v>0.60636306924516525</v>
      </c>
      <c r="O304">
        <f t="shared" si="63"/>
        <v>0.5090455396132253</v>
      </c>
      <c r="P304">
        <f>VLOOKUP($A304,ciexyz31_1[],2,FALSE)</f>
        <v>0.21870000000000001</v>
      </c>
      <c r="Q304">
        <f>VLOOKUP($A304,ciexyz31_1[],3,FALSE)</f>
        <v>8.1600000000000006E-2</v>
      </c>
      <c r="R304">
        <f>VLOOKUP($A304,ciexyz31_1[],4,FALSE)</f>
        <v>0</v>
      </c>
    </row>
    <row r="305" spans="1:18" x14ac:dyDescent="0.45">
      <c r="A305" s="6">
        <v>656</v>
      </c>
      <c r="B305" s="7">
        <f t="shared" si="52"/>
        <v>0.7286564871003478</v>
      </c>
      <c r="C305" s="7">
        <f t="shared" si="53"/>
        <v>0.27134351289965225</v>
      </c>
      <c r="D305">
        <f t="shared" si="54"/>
        <v>2.6853654222786529</v>
      </c>
      <c r="E305" s="10">
        <v>1</v>
      </c>
      <c r="F305">
        <f t="shared" si="55"/>
        <v>-2.0457887729855867E-16</v>
      </c>
      <c r="G305">
        <f t="shared" si="56"/>
        <v>0.82470218497250092</v>
      </c>
      <c r="H305">
        <f t="shared" si="57"/>
        <v>92.781999597952066</v>
      </c>
      <c r="I305">
        <f t="shared" si="58"/>
        <v>493.96715349237888</v>
      </c>
      <c r="J305">
        <f t="shared" si="59"/>
        <v>48.925915032963474</v>
      </c>
      <c r="K305">
        <f t="shared" si="60"/>
        <v>92.781999597952066</v>
      </c>
      <c r="L305">
        <f t="shared" si="61"/>
        <v>496.38422002635838</v>
      </c>
      <c r="M305">
        <f t="shared" si="64"/>
        <v>5.6565200971752096</v>
      </c>
      <c r="N305">
        <f t="shared" si="62"/>
        <v>0.6073644186952083</v>
      </c>
      <c r="O305">
        <f t="shared" si="63"/>
        <v>0.50889533719571878</v>
      </c>
      <c r="P305">
        <f>VLOOKUP($A305,ciexyz31_1[],2,FALSE)</f>
        <v>0.20709710000000001</v>
      </c>
      <c r="Q305">
        <f>VLOOKUP($A305,ciexyz31_1[],3,FALSE)</f>
        <v>7.7120640000000004E-2</v>
      </c>
      <c r="R305">
        <f>VLOOKUP($A305,ciexyz31_1[],4,FALSE)</f>
        <v>0</v>
      </c>
    </row>
    <row r="306" spans="1:18" x14ac:dyDescent="0.45">
      <c r="A306" s="6">
        <v>657</v>
      </c>
      <c r="B306" s="7">
        <f t="shared" si="52"/>
        <v>0.72902003030935358</v>
      </c>
      <c r="C306" s="7">
        <f t="shared" si="53"/>
        <v>0.27097996969064636</v>
      </c>
      <c r="D306">
        <f t="shared" si="54"/>
        <v>2.6903096606793877</v>
      </c>
      <c r="E306" s="10">
        <v>1</v>
      </c>
      <c r="F306">
        <f t="shared" si="55"/>
        <v>2.0485333766414527E-16</v>
      </c>
      <c r="G306">
        <f t="shared" si="56"/>
        <v>0.82359725758509017</v>
      </c>
      <c r="H306">
        <f t="shared" si="57"/>
        <v>92.733396222493326</v>
      </c>
      <c r="I306">
        <f t="shared" si="58"/>
        <v>494.85148204693837</v>
      </c>
      <c r="J306">
        <f t="shared" si="59"/>
        <v>48.728821835035902</v>
      </c>
      <c r="K306">
        <f t="shared" si="60"/>
        <v>92.733396222493326</v>
      </c>
      <c r="L306">
        <f t="shared" si="61"/>
        <v>497.2448967676612</v>
      </c>
      <c r="M306">
        <f t="shared" si="64"/>
        <v>5.6238767815844835</v>
      </c>
      <c r="N306">
        <f t="shared" si="62"/>
        <v>0.60831262138032405</v>
      </c>
      <c r="O306">
        <f t="shared" si="63"/>
        <v>0.50875310679295138</v>
      </c>
      <c r="P306">
        <f>VLOOKUP($A306,ciexyz31_1[],2,FALSE)</f>
        <v>0.19592319999999999</v>
      </c>
      <c r="Q306">
        <f>VLOOKUP($A306,ciexyz31_1[],3,FALSE)</f>
        <v>7.2825520000000005E-2</v>
      </c>
      <c r="R306">
        <f>VLOOKUP($A306,ciexyz31_1[],4,FALSE)</f>
        <v>0</v>
      </c>
    </row>
    <row r="307" spans="1:18" x14ac:dyDescent="0.45">
      <c r="A307" s="6">
        <v>658</v>
      </c>
      <c r="B307" s="7">
        <f t="shared" si="52"/>
        <v>0.72936095069467233</v>
      </c>
      <c r="C307" s="7">
        <f t="shared" si="53"/>
        <v>0.27063904930532778</v>
      </c>
      <c r="D307">
        <f t="shared" si="54"/>
        <v>2.6949582943288672</v>
      </c>
      <c r="E307" s="10">
        <v>1</v>
      </c>
      <c r="F307">
        <f t="shared" si="55"/>
        <v>-4.1022277733936039E-16</v>
      </c>
      <c r="G307">
        <f t="shared" si="56"/>
        <v>0.82256108839987785</v>
      </c>
      <c r="H307">
        <f t="shared" si="57"/>
        <v>92.687777859433481</v>
      </c>
      <c r="I307">
        <f t="shared" si="58"/>
        <v>495.68168649922177</v>
      </c>
      <c r="J307">
        <f t="shared" si="59"/>
        <v>48.54380512333281</v>
      </c>
      <c r="K307">
        <f t="shared" si="60"/>
        <v>92.687777859433481</v>
      </c>
      <c r="L307">
        <f t="shared" si="61"/>
        <v>498.05304471167011</v>
      </c>
      <c r="M307">
        <f t="shared" si="64"/>
        <v>5.5933356036481854</v>
      </c>
      <c r="N307">
        <f t="shared" si="62"/>
        <v>0.60920364987637998</v>
      </c>
      <c r="O307">
        <f t="shared" si="63"/>
        <v>0.50861945251854301</v>
      </c>
      <c r="P307">
        <f>VLOOKUP($A307,ciexyz31_1[],2,FALSE)</f>
        <v>0.1851708</v>
      </c>
      <c r="Q307">
        <f>VLOOKUP($A307,ciexyz31_1[],3,FALSE)</f>
        <v>6.8710080000000007E-2</v>
      </c>
      <c r="R307">
        <f>VLOOKUP($A307,ciexyz31_1[],4,FALSE)</f>
        <v>0</v>
      </c>
    </row>
    <row r="308" spans="1:18" x14ac:dyDescent="0.45">
      <c r="A308" s="6">
        <v>659</v>
      </c>
      <c r="B308" s="7">
        <f t="shared" si="52"/>
        <v>0.72967778323775678</v>
      </c>
      <c r="C308" s="7">
        <f t="shared" si="53"/>
        <v>0.27032221676224316</v>
      </c>
      <c r="D308">
        <f t="shared" si="54"/>
        <v>2.6992889891826066</v>
      </c>
      <c r="E308" s="10">
        <v>1</v>
      </c>
      <c r="F308">
        <f t="shared" si="55"/>
        <v>2.0535179052664258E-16</v>
      </c>
      <c r="G308">
        <f t="shared" si="56"/>
        <v>0.82159813009009541</v>
      </c>
      <c r="H308">
        <f t="shared" si="57"/>
        <v>92.645348318798227</v>
      </c>
      <c r="I308">
        <f t="shared" si="58"/>
        <v>496.45402051155219</v>
      </c>
      <c r="J308">
        <f t="shared" si="59"/>
        <v>48.371697083150821</v>
      </c>
      <c r="K308">
        <f t="shared" si="60"/>
        <v>92.645348318798227</v>
      </c>
      <c r="L308">
        <f t="shared" si="61"/>
        <v>498.80498750592778</v>
      </c>
      <c r="M308">
        <f t="shared" si="64"/>
        <v>5.5650135554332216</v>
      </c>
      <c r="N308">
        <f t="shared" si="62"/>
        <v>0.61003331621566248</v>
      </c>
      <c r="O308">
        <f t="shared" si="63"/>
        <v>0.50849500256765068</v>
      </c>
      <c r="P308">
        <f>VLOOKUP($A308,ciexyz31_1[],2,FALSE)</f>
        <v>0.1748323</v>
      </c>
      <c r="Q308">
        <f>VLOOKUP($A308,ciexyz31_1[],3,FALSE)</f>
        <v>6.4769759999999996E-2</v>
      </c>
      <c r="R308">
        <f>VLOOKUP($A308,ciexyz31_1[],4,FALSE)</f>
        <v>0</v>
      </c>
    </row>
    <row r="309" spans="1:18" x14ac:dyDescent="0.45">
      <c r="A309" s="6">
        <v>660</v>
      </c>
      <c r="B309" s="7">
        <f t="shared" si="52"/>
        <v>0.72996901283753868</v>
      </c>
      <c r="C309" s="7">
        <f t="shared" si="53"/>
        <v>0.27003098716246127</v>
      </c>
      <c r="D309">
        <f t="shared" si="54"/>
        <v>2.7032786885245899</v>
      </c>
      <c r="E309" s="10">
        <v>1</v>
      </c>
      <c r="F309">
        <f t="shared" si="55"/>
        <v>2.0557326333018268E-16</v>
      </c>
      <c r="G309">
        <f t="shared" si="56"/>
        <v>0.82071298754623212</v>
      </c>
      <c r="H309">
        <f t="shared" si="57"/>
        <v>92.606318217200965</v>
      </c>
      <c r="I309">
        <f t="shared" si="58"/>
        <v>497.16461351775695</v>
      </c>
      <c r="J309">
        <f t="shared" si="59"/>
        <v>48.213357559013403</v>
      </c>
      <c r="K309">
        <f t="shared" si="60"/>
        <v>92.606318217200965</v>
      </c>
      <c r="L309">
        <f t="shared" si="61"/>
        <v>499.49692769963451</v>
      </c>
      <c r="M309">
        <f t="shared" si="64"/>
        <v>5.5390320684393695</v>
      </c>
      <c r="N309">
        <f t="shared" si="62"/>
        <v>0.61079729604593014</v>
      </c>
      <c r="O309">
        <f t="shared" si="63"/>
        <v>0.50838040559311048</v>
      </c>
      <c r="P309">
        <f>VLOOKUP($A309,ciexyz31_1[],2,FALSE)</f>
        <v>0.16489999999999999</v>
      </c>
      <c r="Q309">
        <f>VLOOKUP($A309,ciexyz31_1[],3,FALSE)</f>
        <v>6.0999999999999999E-2</v>
      </c>
      <c r="R309">
        <f>VLOOKUP($A309,ciexyz31_1[],4,FALSE)</f>
        <v>0</v>
      </c>
    </row>
    <row r="310" spans="1:18" x14ac:dyDescent="0.45">
      <c r="A310" s="6">
        <v>661</v>
      </c>
      <c r="B310" s="7">
        <f t="shared" si="52"/>
        <v>0.73023394914085349</v>
      </c>
      <c r="C310" s="7">
        <f t="shared" si="53"/>
        <v>0.26976605085914646</v>
      </c>
      <c r="D310">
        <f t="shared" si="54"/>
        <v>2.7069156656859397</v>
      </c>
      <c r="E310" s="10">
        <v>1</v>
      </c>
      <c r="F310">
        <f t="shared" si="55"/>
        <v>2.05775156119411E-16</v>
      </c>
      <c r="G310">
        <f t="shared" si="56"/>
        <v>0.81990775897862278</v>
      </c>
      <c r="H310">
        <f t="shared" si="57"/>
        <v>92.570787514849727</v>
      </c>
      <c r="I310">
        <f t="shared" si="58"/>
        <v>497.81161031215032</v>
      </c>
      <c r="J310">
        <f t="shared" si="59"/>
        <v>48.069197370451356</v>
      </c>
      <c r="K310">
        <f t="shared" si="60"/>
        <v>92.570787514849727</v>
      </c>
      <c r="L310">
        <f t="shared" si="61"/>
        <v>500.12703096055071</v>
      </c>
      <c r="M310">
        <f t="shared" si="64"/>
        <v>5.5154393434033882</v>
      </c>
      <c r="N310">
        <f t="shared" si="62"/>
        <v>0.61149343381843635</v>
      </c>
      <c r="O310">
        <f t="shared" si="63"/>
        <v>0.50827598492723447</v>
      </c>
      <c r="P310">
        <f>VLOOKUP($A310,ciexyz31_1[],2,FALSE)</f>
        <v>0.1553667</v>
      </c>
      <c r="Q310">
        <f>VLOOKUP($A310,ciexyz31_1[],3,FALSE)</f>
        <v>5.7396210000000003E-2</v>
      </c>
      <c r="R310">
        <f>VLOOKUP($A310,ciexyz31_1[],4,FALSE)</f>
        <v>0</v>
      </c>
    </row>
    <row r="311" spans="1:18" x14ac:dyDescent="0.45">
      <c r="A311" s="6">
        <v>662</v>
      </c>
      <c r="B311" s="7">
        <f t="shared" si="52"/>
        <v>0.73047416530226228</v>
      </c>
      <c r="C311" s="7">
        <f t="shared" si="53"/>
        <v>0.26952583469773767</v>
      </c>
      <c r="D311">
        <f t="shared" si="54"/>
        <v>2.7102194716193329</v>
      </c>
      <c r="E311" s="10">
        <v>1</v>
      </c>
      <c r="F311">
        <f t="shared" si="55"/>
        <v>2.0595855419021832E-16</v>
      </c>
      <c r="G311">
        <f t="shared" si="56"/>
        <v>0.81917766305312045</v>
      </c>
      <c r="H311">
        <f t="shared" si="57"/>
        <v>92.538551925558735</v>
      </c>
      <c r="I311">
        <f t="shared" si="58"/>
        <v>498.39869920944511</v>
      </c>
      <c r="J311">
        <f t="shared" si="59"/>
        <v>47.938392404265372</v>
      </c>
      <c r="K311">
        <f t="shared" si="60"/>
        <v>92.538551925558735</v>
      </c>
      <c r="L311">
        <f t="shared" si="61"/>
        <v>500.69886442848286</v>
      </c>
      <c r="M311">
        <f t="shared" si="64"/>
        <v>5.4940833332887893</v>
      </c>
      <c r="N311">
        <f t="shared" si="62"/>
        <v>0.61212555292439275</v>
      </c>
      <c r="O311">
        <f t="shared" si="63"/>
        <v>0.50818116706134109</v>
      </c>
      <c r="P311">
        <f>VLOOKUP($A311,ciexyz31_1[],2,FALSE)</f>
        <v>0.14623</v>
      </c>
      <c r="Q311">
        <f>VLOOKUP($A311,ciexyz31_1[],3,FALSE)</f>
        <v>5.3955040000000003E-2</v>
      </c>
      <c r="R311">
        <f>VLOOKUP($A311,ciexyz31_1[],4,FALSE)</f>
        <v>0</v>
      </c>
    </row>
    <row r="312" spans="1:18" x14ac:dyDescent="0.45">
      <c r="A312" s="6">
        <v>663</v>
      </c>
      <c r="B312" s="7">
        <f t="shared" si="52"/>
        <v>0.73069330672388766</v>
      </c>
      <c r="C312" s="7">
        <f t="shared" si="53"/>
        <v>0.26930669327611223</v>
      </c>
      <c r="D312">
        <f t="shared" si="54"/>
        <v>2.7132385676531601</v>
      </c>
      <c r="E312" s="10">
        <v>1</v>
      </c>
      <c r="F312">
        <f t="shared" si="55"/>
        <v>4.1225229537346758E-16</v>
      </c>
      <c r="G312">
        <f t="shared" si="56"/>
        <v>0.81851162019364243</v>
      </c>
      <c r="H312">
        <f t="shared" si="57"/>
        <v>92.509127731000973</v>
      </c>
      <c r="I312">
        <f t="shared" si="58"/>
        <v>498.93466408759451</v>
      </c>
      <c r="J312">
        <f t="shared" si="59"/>
        <v>47.818983709673539</v>
      </c>
      <c r="K312">
        <f t="shared" si="60"/>
        <v>92.509127731000973</v>
      </c>
      <c r="L312">
        <f t="shared" si="61"/>
        <v>501.22096347940874</v>
      </c>
      <c r="M312">
        <f t="shared" si="64"/>
        <v>5.4746302166575855</v>
      </c>
      <c r="N312">
        <f t="shared" si="62"/>
        <v>0.61270299212430002</v>
      </c>
      <c r="O312">
        <f t="shared" si="63"/>
        <v>0.50809455118135505</v>
      </c>
      <c r="P312">
        <f>VLOOKUP($A312,ciexyz31_1[],2,FALSE)</f>
        <v>0.13749</v>
      </c>
      <c r="Q312">
        <f>VLOOKUP($A312,ciexyz31_1[],3,FALSE)</f>
        <v>5.0673759999999998E-2</v>
      </c>
      <c r="R312">
        <f>VLOOKUP($A312,ciexyz31_1[],4,FALSE)</f>
        <v>0</v>
      </c>
    </row>
    <row r="313" spans="1:18" x14ac:dyDescent="0.45">
      <c r="A313" s="6">
        <v>664</v>
      </c>
      <c r="B313" s="7">
        <f t="shared" si="52"/>
        <v>0.73089625224290145</v>
      </c>
      <c r="C313" s="7">
        <f t="shared" si="53"/>
        <v>0.26910374775709855</v>
      </c>
      <c r="D313">
        <f t="shared" si="54"/>
        <v>2.7160389193190695</v>
      </c>
      <c r="E313" s="10">
        <v>1</v>
      </c>
      <c r="F313">
        <f t="shared" si="55"/>
        <v>0</v>
      </c>
      <c r="G313">
        <f t="shared" si="56"/>
        <v>0.81789480200929598</v>
      </c>
      <c r="H313">
        <f t="shared" si="57"/>
        <v>92.481863926338889</v>
      </c>
      <c r="I313">
        <f t="shared" si="58"/>
        <v>499.43134386811528</v>
      </c>
      <c r="J313">
        <f t="shared" si="59"/>
        <v>47.708332271768469</v>
      </c>
      <c r="K313">
        <f t="shared" si="60"/>
        <v>92.481863926338889</v>
      </c>
      <c r="L313">
        <f t="shared" si="61"/>
        <v>501.7048457071798</v>
      </c>
      <c r="M313">
        <f t="shared" si="64"/>
        <v>5.4566396709068439</v>
      </c>
      <c r="N313">
        <f t="shared" si="62"/>
        <v>0.61323841784006705</v>
      </c>
      <c r="O313">
        <f t="shared" si="63"/>
        <v>0.50801423732398987</v>
      </c>
      <c r="P313">
        <f>VLOOKUP($A313,ciexyz31_1[],2,FALSE)</f>
        <v>0.1291467</v>
      </c>
      <c r="Q313">
        <f>VLOOKUP($A313,ciexyz31_1[],3,FALSE)</f>
        <v>4.7549649999999999E-2</v>
      </c>
      <c r="R313">
        <f>VLOOKUP($A313,ciexyz31_1[],4,FALSE)</f>
        <v>0</v>
      </c>
    </row>
    <row r="314" spans="1:18" x14ac:dyDescent="0.45">
      <c r="A314" s="6">
        <v>665</v>
      </c>
      <c r="B314" s="7">
        <f t="shared" si="52"/>
        <v>0.73108939558450958</v>
      </c>
      <c r="C314" s="7">
        <f t="shared" si="53"/>
        <v>0.26891060441549042</v>
      </c>
      <c r="D314">
        <f t="shared" si="54"/>
        <v>2.7187079407806189</v>
      </c>
      <c r="E314" s="10">
        <v>1</v>
      </c>
      <c r="F314">
        <f t="shared" si="55"/>
        <v>0</v>
      </c>
      <c r="G314">
        <f t="shared" si="56"/>
        <v>0.81730777586617964</v>
      </c>
      <c r="H314">
        <f t="shared" si="57"/>
        <v>92.455904217958633</v>
      </c>
      <c r="I314">
        <f t="shared" si="58"/>
        <v>499.90432568840151</v>
      </c>
      <c r="J314">
        <f t="shared" si="59"/>
        <v>47.602964647920096</v>
      </c>
      <c r="K314">
        <f t="shared" si="60"/>
        <v>92.455904217958633</v>
      </c>
      <c r="L314">
        <f t="shared" si="61"/>
        <v>502.16568688556026</v>
      </c>
      <c r="M314">
        <f t="shared" si="64"/>
        <v>5.4395402260973054</v>
      </c>
      <c r="N314">
        <f t="shared" si="62"/>
        <v>0.6137485757690847</v>
      </c>
      <c r="O314">
        <f t="shared" si="63"/>
        <v>0.50793771363463736</v>
      </c>
      <c r="P314">
        <f>VLOOKUP($A314,ciexyz31_1[],2,FALSE)</f>
        <v>0.1212</v>
      </c>
      <c r="Q314">
        <f>VLOOKUP($A314,ciexyz31_1[],3,FALSE)</f>
        <v>4.4580000000000002E-2</v>
      </c>
      <c r="R314">
        <f>VLOOKUP($A314,ciexyz31_1[],4,FALSE)</f>
        <v>0</v>
      </c>
    </row>
    <row r="315" spans="1:18" x14ac:dyDescent="0.45">
      <c r="A315" s="6">
        <v>666</v>
      </c>
      <c r="B315" s="7">
        <f t="shared" si="52"/>
        <v>0.7312796359190783</v>
      </c>
      <c r="C315" s="7">
        <f t="shared" si="53"/>
        <v>0.26872036408092181</v>
      </c>
      <c r="D315">
        <f t="shared" si="54"/>
        <v>2.7213405966466406</v>
      </c>
      <c r="E315" s="10">
        <v>1</v>
      </c>
      <c r="F315">
        <f t="shared" si="55"/>
        <v>-4.1315180128694175E-16</v>
      </c>
      <c r="G315">
        <f t="shared" si="56"/>
        <v>0.81672957291630244</v>
      </c>
      <c r="H315">
        <f t="shared" si="57"/>
        <v>92.430322538151074</v>
      </c>
      <c r="I315">
        <f t="shared" si="58"/>
        <v>500.37047656764707</v>
      </c>
      <c r="J315">
        <f t="shared" si="59"/>
        <v>47.499122898750684</v>
      </c>
      <c r="K315">
        <f t="shared" si="60"/>
        <v>92.430322538151074</v>
      </c>
      <c r="L315">
        <f t="shared" si="61"/>
        <v>502.61991653403953</v>
      </c>
      <c r="M315">
        <f t="shared" si="64"/>
        <v>5.4227188862149269</v>
      </c>
      <c r="N315">
        <f t="shared" si="62"/>
        <v>0.61425163221829671</v>
      </c>
      <c r="O315">
        <f t="shared" si="63"/>
        <v>0.50786225516725558</v>
      </c>
      <c r="P315">
        <f>VLOOKUP($A315,ciexyz31_1[],2,FALSE)</f>
        <v>0.1136397</v>
      </c>
      <c r="Q315">
        <f>VLOOKUP($A315,ciexyz31_1[],3,FALSE)</f>
        <v>4.1758719999999999E-2</v>
      </c>
      <c r="R315">
        <f>VLOOKUP($A315,ciexyz31_1[],4,FALSE)</f>
        <v>0</v>
      </c>
    </row>
    <row r="316" spans="1:18" x14ac:dyDescent="0.45">
      <c r="A316" s="6">
        <v>667</v>
      </c>
      <c r="B316" s="7">
        <f t="shared" si="52"/>
        <v>0.73146705090128505</v>
      </c>
      <c r="C316" s="7">
        <f t="shared" si="53"/>
        <v>0.26853294909871495</v>
      </c>
      <c r="D316">
        <f t="shared" si="54"/>
        <v>2.7239378011388529</v>
      </c>
      <c r="E316" s="10">
        <v>1</v>
      </c>
      <c r="F316">
        <f t="shared" si="55"/>
        <v>0</v>
      </c>
      <c r="G316">
        <f t="shared" si="56"/>
        <v>0.81615995714155665</v>
      </c>
      <c r="H316">
        <f t="shared" si="57"/>
        <v>92.405108975630185</v>
      </c>
      <c r="I316">
        <f t="shared" si="58"/>
        <v>500.82997456961073</v>
      </c>
      <c r="J316">
        <f t="shared" si="59"/>
        <v>47.396767173179477</v>
      </c>
      <c r="K316">
        <f t="shared" si="60"/>
        <v>92.405108975630185</v>
      </c>
      <c r="L316">
        <f t="shared" si="61"/>
        <v>503.06770614487419</v>
      </c>
      <c r="M316">
        <f t="shared" si="64"/>
        <v>5.4061678039013987</v>
      </c>
      <c r="N316">
        <f t="shared" si="62"/>
        <v>0.61474776806400788</v>
      </c>
      <c r="O316">
        <f t="shared" si="63"/>
        <v>0.50778783479039868</v>
      </c>
      <c r="P316">
        <f>VLOOKUP($A316,ciexyz31_1[],2,FALSE)</f>
        <v>0.106465</v>
      </c>
      <c r="Q316">
        <f>VLOOKUP($A316,ciexyz31_1[],3,FALSE)</f>
        <v>3.9084960000000002E-2</v>
      </c>
      <c r="R316">
        <f>VLOOKUP($A316,ciexyz31_1[],4,FALSE)</f>
        <v>0</v>
      </c>
    </row>
    <row r="317" spans="1:18" x14ac:dyDescent="0.45">
      <c r="A317" s="6">
        <v>668</v>
      </c>
      <c r="B317" s="7">
        <f t="shared" si="52"/>
        <v>0.73164997092201434</v>
      </c>
      <c r="C317" s="7">
        <f t="shared" si="53"/>
        <v>0.26835002907798566</v>
      </c>
      <c r="D317">
        <f t="shared" si="54"/>
        <v>2.7264762125641071</v>
      </c>
      <c r="E317" s="10">
        <v>1</v>
      </c>
      <c r="F317">
        <f t="shared" si="55"/>
        <v>0</v>
      </c>
      <c r="G317">
        <f t="shared" si="56"/>
        <v>0.81560400303320668</v>
      </c>
      <c r="H317">
        <f t="shared" si="57"/>
        <v>92.380488820016907</v>
      </c>
      <c r="I317">
        <f t="shared" si="58"/>
        <v>501.27871077558729</v>
      </c>
      <c r="J317">
        <f t="shared" si="59"/>
        <v>47.29681252376249</v>
      </c>
      <c r="K317">
        <f t="shared" si="60"/>
        <v>92.380488820016907</v>
      </c>
      <c r="L317">
        <f t="shared" si="61"/>
        <v>503.50504898336703</v>
      </c>
      <c r="M317">
        <f t="shared" si="64"/>
        <v>5.3900332085352938</v>
      </c>
      <c r="N317">
        <f t="shared" si="62"/>
        <v>0.61523253237022824</v>
      </c>
      <c r="O317">
        <f t="shared" si="63"/>
        <v>0.50771512014446574</v>
      </c>
      <c r="P317">
        <f>VLOOKUP($A317,ciexyz31_1[],2,FALSE)</f>
        <v>9.9690440000000005E-2</v>
      </c>
      <c r="Q317">
        <f>VLOOKUP($A317,ciexyz31_1[],3,FALSE)</f>
        <v>3.656384E-2</v>
      </c>
      <c r="R317">
        <f>VLOOKUP($A317,ciexyz31_1[],4,FALSE)</f>
        <v>0</v>
      </c>
    </row>
    <row r="318" spans="1:18" x14ac:dyDescent="0.45">
      <c r="A318" s="6">
        <v>669</v>
      </c>
      <c r="B318" s="7">
        <f t="shared" si="52"/>
        <v>0.73182633348464288</v>
      </c>
      <c r="C318" s="7">
        <f t="shared" si="53"/>
        <v>0.26817366651535718</v>
      </c>
      <c r="D318">
        <f t="shared" si="54"/>
        <v>2.728926903949886</v>
      </c>
      <c r="E318" s="10">
        <v>1</v>
      </c>
      <c r="F318">
        <f t="shared" si="55"/>
        <v>-2.0699702529546813E-16</v>
      </c>
      <c r="G318">
        <f t="shared" si="56"/>
        <v>0.81506797919687923</v>
      </c>
      <c r="H318">
        <f t="shared" si="57"/>
        <v>92.356740670744287</v>
      </c>
      <c r="I318">
        <f t="shared" si="58"/>
        <v>501.71160263775494</v>
      </c>
      <c r="J318">
        <f t="shared" si="59"/>
        <v>47.200390731668797</v>
      </c>
      <c r="K318">
        <f t="shared" si="60"/>
        <v>92.356740670744287</v>
      </c>
      <c r="L318">
        <f t="shared" si="61"/>
        <v>503.92698787281347</v>
      </c>
      <c r="M318">
        <f t="shared" si="64"/>
        <v>5.3744952523616956</v>
      </c>
      <c r="N318">
        <f t="shared" si="62"/>
        <v>0.61570041294307543</v>
      </c>
      <c r="O318">
        <f t="shared" si="63"/>
        <v>0.50764493805853872</v>
      </c>
      <c r="P318">
        <f>VLOOKUP($A318,ciexyz31_1[],2,FALSE)</f>
        <v>9.3330609999999994E-2</v>
      </c>
      <c r="Q318">
        <f>VLOOKUP($A318,ciexyz31_1[],3,FALSE)</f>
        <v>3.4200479999999998E-2</v>
      </c>
      <c r="R318">
        <f>VLOOKUP($A318,ciexyz31_1[],4,FALSE)</f>
        <v>0</v>
      </c>
    </row>
    <row r="319" spans="1:18" x14ac:dyDescent="0.45">
      <c r="A319" s="6">
        <v>670</v>
      </c>
      <c r="B319" s="7">
        <f t="shared" si="52"/>
        <v>0.73199329983249584</v>
      </c>
      <c r="C319" s="7">
        <f t="shared" si="53"/>
        <v>0.26800670016750416</v>
      </c>
      <c r="D319">
        <f t="shared" si="54"/>
        <v>2.7312500000000002</v>
      </c>
      <c r="E319" s="10">
        <v>1</v>
      </c>
      <c r="F319">
        <f t="shared" si="55"/>
        <v>0</v>
      </c>
      <c r="G319">
        <f t="shared" si="56"/>
        <v>0.81456051354782133</v>
      </c>
      <c r="H319">
        <f t="shared" si="57"/>
        <v>92.334248174867966</v>
      </c>
      <c r="I319">
        <f t="shared" si="58"/>
        <v>502.12165035323011</v>
      </c>
      <c r="J319">
        <f t="shared" si="59"/>
        <v>47.109060450481195</v>
      </c>
      <c r="K319">
        <f t="shared" si="60"/>
        <v>92.334248174867966</v>
      </c>
      <c r="L319">
        <f t="shared" si="61"/>
        <v>504.32669504000933</v>
      </c>
      <c r="M319">
        <f t="shared" si="64"/>
        <v>5.3598015943629269</v>
      </c>
      <c r="N319">
        <f t="shared" si="62"/>
        <v>0.61614381388790984</v>
      </c>
      <c r="O319">
        <f t="shared" si="63"/>
        <v>0.50757842791681351</v>
      </c>
      <c r="P319">
        <f>VLOOKUP($A319,ciexyz31_1[],2,FALSE)</f>
        <v>8.7400000000000005E-2</v>
      </c>
      <c r="Q319">
        <f>VLOOKUP($A319,ciexyz31_1[],3,FALSE)</f>
        <v>3.2000000000000001E-2</v>
      </c>
      <c r="R319">
        <f>VLOOKUP($A319,ciexyz31_1[],4,FALSE)</f>
        <v>0</v>
      </c>
    </row>
    <row r="320" spans="1:18" x14ac:dyDescent="0.45">
      <c r="A320" s="6">
        <v>671</v>
      </c>
      <c r="B320" s="7">
        <f t="shared" si="52"/>
        <v>0.732150422161567</v>
      </c>
      <c r="C320" s="7">
        <f t="shared" si="53"/>
        <v>0.26784957783843305</v>
      </c>
      <c r="D320">
        <f t="shared" si="54"/>
        <v>2.7334387758609813</v>
      </c>
      <c r="E320" s="10">
        <v>1</v>
      </c>
      <c r="F320">
        <f t="shared" si="55"/>
        <v>-2.07247484499461E-16</v>
      </c>
      <c r="G320">
        <f t="shared" si="56"/>
        <v>0.81408296710969874</v>
      </c>
      <c r="H320">
        <f t="shared" si="57"/>
        <v>92.313073260377365</v>
      </c>
      <c r="I320">
        <f t="shared" si="58"/>
        <v>502.50771748219393</v>
      </c>
      <c r="J320">
        <f t="shared" si="59"/>
        <v>47.023074257384906</v>
      </c>
      <c r="K320">
        <f t="shared" si="60"/>
        <v>92.313073260377365</v>
      </c>
      <c r="L320">
        <f t="shared" si="61"/>
        <v>504.70305689759795</v>
      </c>
      <c r="M320">
        <f t="shared" si="64"/>
        <v>5.3459888544487155</v>
      </c>
      <c r="N320">
        <f t="shared" si="62"/>
        <v>0.61656147133330474</v>
      </c>
      <c r="O320">
        <f t="shared" si="63"/>
        <v>0.50751577930000435</v>
      </c>
      <c r="P320">
        <f>VLOOKUP($A320,ciexyz31_1[],2,FALSE)</f>
        <v>8.1900959999999995E-2</v>
      </c>
      <c r="Q320">
        <f>VLOOKUP($A320,ciexyz31_1[],3,FALSE)</f>
        <v>2.9962610000000001E-2</v>
      </c>
      <c r="R320">
        <f>VLOOKUP($A320,ciexyz31_1[],4,FALSE)</f>
        <v>0</v>
      </c>
    </row>
    <row r="321" spans="1:18" x14ac:dyDescent="0.45">
      <c r="A321" s="6">
        <v>672</v>
      </c>
      <c r="B321" s="7">
        <f t="shared" si="52"/>
        <v>0.73229983108462438</v>
      </c>
      <c r="C321" s="7">
        <f t="shared" si="53"/>
        <v>0.26770016891537562</v>
      </c>
      <c r="D321">
        <f t="shared" si="54"/>
        <v>2.7355224841718955</v>
      </c>
      <c r="E321" s="10">
        <v>1</v>
      </c>
      <c r="F321">
        <f t="shared" si="55"/>
        <v>0</v>
      </c>
      <c r="G321">
        <f t="shared" si="56"/>
        <v>0.81362886424951564</v>
      </c>
      <c r="H321">
        <f t="shared" si="57"/>
        <v>92.292930176475409</v>
      </c>
      <c r="I321">
        <f t="shared" si="58"/>
        <v>502.87500747158555</v>
      </c>
      <c r="J321">
        <f t="shared" si="59"/>
        <v>46.941272754245908</v>
      </c>
      <c r="K321">
        <f t="shared" si="60"/>
        <v>92.292930176475409</v>
      </c>
      <c r="L321">
        <f t="shared" si="61"/>
        <v>505.06114107832104</v>
      </c>
      <c r="M321">
        <f t="shared" si="64"/>
        <v>5.3328673252312839</v>
      </c>
      <c r="N321">
        <f t="shared" si="62"/>
        <v>0.61695898423364026</v>
      </c>
      <c r="O321">
        <f t="shared" si="63"/>
        <v>0.50745615236495389</v>
      </c>
      <c r="P321">
        <f>VLOOKUP($A321,ciexyz31_1[],2,FALSE)</f>
        <v>7.6804280000000003E-2</v>
      </c>
      <c r="Q321">
        <f>VLOOKUP($A321,ciexyz31_1[],3,FALSE)</f>
        <v>2.807664E-2</v>
      </c>
      <c r="R321">
        <f>VLOOKUP($A321,ciexyz31_1[],4,FALSE)</f>
        <v>0</v>
      </c>
    </row>
    <row r="322" spans="1:18" x14ac:dyDescent="0.45">
      <c r="A322" s="6">
        <v>673</v>
      </c>
      <c r="B322" s="7">
        <f t="shared" si="52"/>
        <v>0.73244282287101425</v>
      </c>
      <c r="C322" s="7">
        <f t="shared" si="53"/>
        <v>0.26755717712898586</v>
      </c>
      <c r="D322">
        <f t="shared" si="54"/>
        <v>2.7375188762658871</v>
      </c>
      <c r="E322" s="10">
        <v>1</v>
      </c>
      <c r="F322">
        <f t="shared" si="55"/>
        <v>-4.1494795114015289E-16</v>
      </c>
      <c r="G322">
        <f t="shared" si="56"/>
        <v>0.81319426517836568</v>
      </c>
      <c r="H322">
        <f t="shared" si="57"/>
        <v>92.27364522107213</v>
      </c>
      <c r="I322">
        <f t="shared" si="58"/>
        <v>503.22668269225562</v>
      </c>
      <c r="J322">
        <f t="shared" si="59"/>
        <v>46.862951271337167</v>
      </c>
      <c r="K322">
        <f t="shared" si="60"/>
        <v>92.27364522107213</v>
      </c>
      <c r="L322">
        <f t="shared" si="61"/>
        <v>505.4040268689119</v>
      </c>
      <c r="M322">
        <f t="shared" si="64"/>
        <v>5.3203213286941962</v>
      </c>
      <c r="N322">
        <f t="shared" si="62"/>
        <v>0.61733975205041569</v>
      </c>
      <c r="O322">
        <f t="shared" si="63"/>
        <v>0.50739903719243773</v>
      </c>
      <c r="P322">
        <f>VLOOKUP($A322,ciexyz31_1[],2,FALSE)</f>
        <v>7.2077119999999995E-2</v>
      </c>
      <c r="Q322">
        <f>VLOOKUP($A322,ciexyz31_1[],3,FALSE)</f>
        <v>2.632936E-2</v>
      </c>
      <c r="R322">
        <f>VLOOKUP($A322,ciexyz31_1[],4,FALSE)</f>
        <v>0</v>
      </c>
    </row>
    <row r="323" spans="1:18" x14ac:dyDescent="0.45">
      <c r="A323" s="6">
        <v>674</v>
      </c>
      <c r="B323" s="7">
        <f t="shared" si="52"/>
        <v>0.732581493590162</v>
      </c>
      <c r="C323" s="7">
        <f t="shared" si="53"/>
        <v>0.26741850640983805</v>
      </c>
      <c r="D323">
        <f t="shared" si="54"/>
        <v>2.7394569785960448</v>
      </c>
      <c r="E323" s="10">
        <v>1</v>
      </c>
      <c r="F323">
        <f t="shared" si="55"/>
        <v>-2.075815618616275E-16</v>
      </c>
      <c r="G323">
        <f t="shared" si="56"/>
        <v>0.81277279925183288</v>
      </c>
      <c r="H323">
        <f t="shared" si="57"/>
        <v>92.254936473702017</v>
      </c>
      <c r="I323">
        <f t="shared" si="58"/>
        <v>503.56788058398251</v>
      </c>
      <c r="J323">
        <f t="shared" si="59"/>
        <v>46.786965390290391</v>
      </c>
      <c r="K323">
        <f t="shared" si="60"/>
        <v>92.254936473702017</v>
      </c>
      <c r="L323">
        <f t="shared" si="61"/>
        <v>505.73672052390691</v>
      </c>
      <c r="M323">
        <f t="shared" si="64"/>
        <v>5.3081656184739492</v>
      </c>
      <c r="N323">
        <f t="shared" si="62"/>
        <v>0.61770932039270443</v>
      </c>
      <c r="O323">
        <f t="shared" si="63"/>
        <v>0.5073436019410944</v>
      </c>
      <c r="P323">
        <f>VLOOKUP($A323,ciexyz31_1[],2,FALSE)</f>
        <v>6.7686640000000006E-2</v>
      </c>
      <c r="Q323">
        <f>VLOOKUP($A323,ciexyz31_1[],3,FALSE)</f>
        <v>2.4708049999999999E-2</v>
      </c>
      <c r="R323">
        <f>VLOOKUP($A323,ciexyz31_1[],4,FALSE)</f>
        <v>0</v>
      </c>
    </row>
    <row r="324" spans="1:18" x14ac:dyDescent="0.45">
      <c r="A324" s="6">
        <v>675</v>
      </c>
      <c r="B324" s="7">
        <f t="shared" si="52"/>
        <v>0.73271889400921664</v>
      </c>
      <c r="C324" s="7">
        <f t="shared" si="53"/>
        <v>0.26728110599078336</v>
      </c>
      <c r="D324">
        <f t="shared" si="54"/>
        <v>2.7413793103448283</v>
      </c>
      <c r="E324" s="10">
        <v>1</v>
      </c>
      <c r="F324">
        <f t="shared" si="55"/>
        <v>0</v>
      </c>
      <c r="G324">
        <f t="shared" si="56"/>
        <v>0.81235519418510538</v>
      </c>
      <c r="H324">
        <f t="shared" si="57"/>
        <v>92.236392728612117</v>
      </c>
      <c r="I324">
        <f t="shared" si="58"/>
        <v>503.90609863347811</v>
      </c>
      <c r="J324">
        <f t="shared" si="59"/>
        <v>46.711645264475386</v>
      </c>
      <c r="K324">
        <f t="shared" si="60"/>
        <v>92.236392728612117</v>
      </c>
      <c r="L324">
        <f t="shared" si="61"/>
        <v>506.06653124201642</v>
      </c>
      <c r="M324">
        <f t="shared" si="64"/>
        <v>5.296132084822383</v>
      </c>
      <c r="N324">
        <f t="shared" si="62"/>
        <v>0.61807580174927124</v>
      </c>
      <c r="O324">
        <f t="shared" si="63"/>
        <v>0.50728862973760935</v>
      </c>
      <c r="P324">
        <f>VLOOKUP($A324,ciexyz31_1[],2,FALSE)</f>
        <v>6.3600000000000004E-2</v>
      </c>
      <c r="Q324">
        <f>VLOOKUP($A324,ciexyz31_1[],3,FALSE)</f>
        <v>2.3199999999999998E-2</v>
      </c>
      <c r="R324">
        <f>VLOOKUP($A324,ciexyz31_1[],4,FALSE)</f>
        <v>0</v>
      </c>
    </row>
    <row r="325" spans="1:18" x14ac:dyDescent="0.45">
      <c r="A325" s="6">
        <v>676</v>
      </c>
      <c r="B325" s="7">
        <f t="shared" si="52"/>
        <v>0.73285864726847805</v>
      </c>
      <c r="C325" s="7">
        <f t="shared" si="53"/>
        <v>0.2671413527315219</v>
      </c>
      <c r="D325">
        <f t="shared" si="54"/>
        <v>2.7433365885700365</v>
      </c>
      <c r="E325" s="10">
        <v>1</v>
      </c>
      <c r="F325">
        <f t="shared" si="55"/>
        <v>2.0779692347761205E-16</v>
      </c>
      <c r="G325">
        <f t="shared" si="56"/>
        <v>0.81193043806310228</v>
      </c>
      <c r="H325">
        <f t="shared" si="57"/>
        <v>92.217524920575855</v>
      </c>
      <c r="I325">
        <f t="shared" si="58"/>
        <v>504.25025721392052</v>
      </c>
      <c r="J325">
        <f t="shared" si="59"/>
        <v>46.635004379295715</v>
      </c>
      <c r="K325">
        <f t="shared" si="60"/>
        <v>92.217524920575855</v>
      </c>
      <c r="L325">
        <f t="shared" si="61"/>
        <v>506.40215790788443</v>
      </c>
      <c r="M325">
        <f t="shared" si="64"/>
        <v>5.2839035275703088</v>
      </c>
      <c r="N325">
        <f t="shared" si="62"/>
        <v>0.61844886385963016</v>
      </c>
      <c r="O325">
        <f t="shared" si="63"/>
        <v>0.50723267042105546</v>
      </c>
      <c r="P325">
        <f>VLOOKUP($A325,ciexyz31_1[],2,FALSE)</f>
        <v>5.9806850000000002E-2</v>
      </c>
      <c r="Q325">
        <f>VLOOKUP($A325,ciexyz31_1[],3,FALSE)</f>
        <v>2.1800770000000001E-2</v>
      </c>
      <c r="R325">
        <f>VLOOKUP($A325,ciexyz31_1[],4,FALSE)</f>
        <v>0</v>
      </c>
    </row>
    <row r="326" spans="1:18" x14ac:dyDescent="0.45">
      <c r="A326" s="6">
        <v>677</v>
      </c>
      <c r="B326" s="7">
        <f t="shared" si="52"/>
        <v>0.73300020525301868</v>
      </c>
      <c r="C326" s="7">
        <f t="shared" si="53"/>
        <v>0.26699979474698138</v>
      </c>
      <c r="D326">
        <f t="shared" si="54"/>
        <v>2.7453212312302937</v>
      </c>
      <c r="E326" s="10">
        <v>1</v>
      </c>
      <c r="F326">
        <f t="shared" si="55"/>
        <v>-2.079070932764656E-16</v>
      </c>
      <c r="G326">
        <f t="shared" si="56"/>
        <v>0.81150019678737284</v>
      </c>
      <c r="H326">
        <f t="shared" si="57"/>
        <v>92.19840675059902</v>
      </c>
      <c r="I326">
        <f t="shared" si="58"/>
        <v>504.59901332614294</v>
      </c>
      <c r="J326">
        <f t="shared" si="59"/>
        <v>46.557341905850222</v>
      </c>
      <c r="K326">
        <f t="shared" si="60"/>
        <v>92.19840675059902</v>
      </c>
      <c r="L326">
        <f t="shared" si="61"/>
        <v>506.74229183585538</v>
      </c>
      <c r="M326">
        <f t="shared" si="64"/>
        <v>5.2715283891305322</v>
      </c>
      <c r="N326">
        <f t="shared" si="62"/>
        <v>0.61882705766943369</v>
      </c>
      <c r="O326">
        <f t="shared" si="63"/>
        <v>0.50717594134958488</v>
      </c>
      <c r="P326">
        <f>VLOOKUP($A326,ciexyz31_1[],2,FALSE)</f>
        <v>5.6282159999999998E-2</v>
      </c>
      <c r="Q326">
        <f>VLOOKUP($A326,ciexyz31_1[],3,FALSE)</f>
        <v>2.0501120000000001E-2</v>
      </c>
      <c r="R326">
        <f>VLOOKUP($A326,ciexyz31_1[],4,FALSE)</f>
        <v>0</v>
      </c>
    </row>
    <row r="327" spans="1:18" x14ac:dyDescent="0.45">
      <c r="A327" s="6">
        <v>678</v>
      </c>
      <c r="B327" s="7">
        <f t="shared" si="52"/>
        <v>0.7331416711371237</v>
      </c>
      <c r="C327" s="7">
        <f t="shared" si="53"/>
        <v>0.26685832886287625</v>
      </c>
      <c r="D327">
        <f t="shared" si="54"/>
        <v>2.747306686139988</v>
      </c>
      <c r="E327" s="10">
        <v>1</v>
      </c>
      <c r="F327">
        <f t="shared" si="55"/>
        <v>2.0801730816422051E-16</v>
      </c>
      <c r="G327">
        <f t="shared" si="56"/>
        <v>0.81107023543515977</v>
      </c>
      <c r="H327">
        <f t="shared" si="57"/>
        <v>92.179294267301643</v>
      </c>
      <c r="I327">
        <f t="shared" si="58"/>
        <v>504.94769665686249</v>
      </c>
      <c r="J327">
        <f t="shared" si="59"/>
        <v>46.479697889680232</v>
      </c>
      <c r="K327">
        <f t="shared" si="60"/>
        <v>92.179294267301643</v>
      </c>
      <c r="L327">
        <f t="shared" si="61"/>
        <v>507.08237858851567</v>
      </c>
      <c r="M327">
        <f t="shared" si="64"/>
        <v>5.2591726834407977</v>
      </c>
      <c r="N327">
        <f t="shared" si="62"/>
        <v>0.61920532162450004</v>
      </c>
      <c r="O327">
        <f t="shared" si="63"/>
        <v>0.50711920175632486</v>
      </c>
      <c r="P327">
        <f>VLOOKUP($A327,ciexyz31_1[],2,FALSE)</f>
        <v>5.2971039999999997E-2</v>
      </c>
      <c r="Q327">
        <f>VLOOKUP($A327,ciexyz31_1[],3,FALSE)</f>
        <v>1.9281079999999999E-2</v>
      </c>
      <c r="R327">
        <f>VLOOKUP($A327,ciexyz31_1[],4,FALSE)</f>
        <v>0</v>
      </c>
    </row>
    <row r="328" spans="1:18" x14ac:dyDescent="0.45">
      <c r="A328" s="6">
        <v>679</v>
      </c>
      <c r="B328" s="7">
        <f t="shared" si="52"/>
        <v>0.73328117893472566</v>
      </c>
      <c r="C328" s="7">
        <f t="shared" si="53"/>
        <v>0.26671882106527445</v>
      </c>
      <c r="D328">
        <f t="shared" si="54"/>
        <v>2.7492667221833167</v>
      </c>
      <c r="E328" s="10">
        <v>1</v>
      </c>
      <c r="F328">
        <f t="shared" si="55"/>
        <v>-4.1625222404288079E-16</v>
      </c>
      <c r="G328">
        <f t="shared" si="56"/>
        <v>0.81064622535187669</v>
      </c>
      <c r="H328">
        <f t="shared" si="57"/>
        <v>92.160439711506825</v>
      </c>
      <c r="I328">
        <f t="shared" si="58"/>
        <v>505.29170471716196</v>
      </c>
      <c r="J328">
        <f t="shared" si="59"/>
        <v>46.403097153859839</v>
      </c>
      <c r="K328">
        <f t="shared" si="60"/>
        <v>92.160439711506825</v>
      </c>
      <c r="L328">
        <f t="shared" si="61"/>
        <v>507.41792861648685</v>
      </c>
      <c r="M328">
        <f t="shared" si="64"/>
        <v>5.246999126290671</v>
      </c>
      <c r="N328">
        <f t="shared" si="62"/>
        <v>0.61957865983212468</v>
      </c>
      <c r="O328">
        <f t="shared" si="63"/>
        <v>0.50706320102518132</v>
      </c>
      <c r="P328">
        <f>VLOOKUP($A328,ciexyz31_1[],2,FALSE)</f>
        <v>4.9818609999999999E-2</v>
      </c>
      <c r="Q328">
        <f>VLOOKUP($A328,ciexyz31_1[],3,FALSE)</f>
        <v>1.8120689999999998E-2</v>
      </c>
      <c r="R328">
        <f>VLOOKUP($A328,ciexyz31_1[],4,FALSE)</f>
        <v>0</v>
      </c>
    </row>
    <row r="329" spans="1:18" x14ac:dyDescent="0.45">
      <c r="A329" s="6">
        <v>680</v>
      </c>
      <c r="B329" s="7">
        <f t="shared" ref="B329:B392" si="65">P329/(P329+Q329+R329)</f>
        <v>0.73341696722596839</v>
      </c>
      <c r="C329" s="7">
        <f t="shared" ref="C329:C392" si="66">Q329/(P329+Q329+R329)</f>
        <v>0.26658303277403173</v>
      </c>
      <c r="D329">
        <f t="shared" ref="D329:D392" si="67">IF(C329=0,0,B329/C329)</f>
        <v>2.7511764705882351</v>
      </c>
      <c r="E329" s="10">
        <v>1</v>
      </c>
      <c r="F329">
        <f t="shared" ref="F329:F392" si="68">IF(C329=0,0,(1-B329-C329)/C329)</f>
        <v>-4.1646424870791895E-16</v>
      </c>
      <c r="G329">
        <f t="shared" ref="G329:G392" si="69">C329/$C$5</f>
        <v>0.81023352007182459</v>
      </c>
      <c r="H329">
        <f t="shared" ref="H329:H392" si="70">IF($C$5&gt;$B$1,116*POWER(G329,1/3)-16,B$2*G329)</f>
        <v>92.142081533985561</v>
      </c>
      <c r="I329">
        <f t="shared" ref="I329:I392" si="71">13*H329*(N329-$N$5)</f>
        <v>505.62668505868857</v>
      </c>
      <c r="J329">
        <f t="shared" ref="J329:J392" si="72">13*H329*(O329-$O$5)</f>
        <v>46.328508730949068</v>
      </c>
      <c r="K329">
        <f t="shared" ref="K329:K392" si="73">H329</f>
        <v>92.142081533985561</v>
      </c>
      <c r="L329">
        <f t="shared" ref="L329:L392" si="74">SQRT(I329^2+J329^2)</f>
        <v>507.74469506305218</v>
      </c>
      <c r="M329">
        <f t="shared" si="64"/>
        <v>5.2351607354440004</v>
      </c>
      <c r="N329">
        <f t="shared" ref="N329:N392" si="75">4*B329/(12*C329-2*B329+3)</f>
        <v>0.6199423401928621</v>
      </c>
      <c r="O329">
        <f t="shared" ref="O329:O392" si="76">9*C329/(12*C329-2*B329+3)</f>
        <v>0.50700864897107067</v>
      </c>
      <c r="P329">
        <f>VLOOKUP($A329,ciexyz31_1[],2,FALSE)</f>
        <v>4.6769999999999999E-2</v>
      </c>
      <c r="Q329">
        <f>VLOOKUP($A329,ciexyz31_1[],3,FALSE)</f>
        <v>1.7000000000000001E-2</v>
      </c>
      <c r="R329">
        <f>VLOOKUP($A329,ciexyz31_1[],4,FALSE)</f>
        <v>0</v>
      </c>
    </row>
    <row r="330" spans="1:18" x14ac:dyDescent="0.45">
      <c r="A330" s="6">
        <v>681</v>
      </c>
      <c r="B330" s="7">
        <f t="shared" si="65"/>
        <v>0.73355058584797173</v>
      </c>
      <c r="C330" s="7">
        <f t="shared" si="66"/>
        <v>0.26644941415202833</v>
      </c>
      <c r="D330">
        <f t="shared" si="67"/>
        <v>2.7530576045081072</v>
      </c>
      <c r="E330" s="10">
        <v>1</v>
      </c>
      <c r="F330">
        <f t="shared" si="68"/>
        <v>-2.0833654826347177E-16</v>
      </c>
      <c r="G330">
        <f t="shared" si="69"/>
        <v>0.80982740913023021</v>
      </c>
      <c r="H330">
        <f t="shared" si="70"/>
        <v>92.124010602955579</v>
      </c>
      <c r="I330">
        <f t="shared" si="71"/>
        <v>505.95645183286621</v>
      </c>
      <c r="J330">
        <f t="shared" si="72"/>
        <v>46.255083207395998</v>
      </c>
      <c r="K330">
        <f t="shared" si="73"/>
        <v>92.124010602955579</v>
      </c>
      <c r="L330">
        <f t="shared" si="74"/>
        <v>508.0663971114667</v>
      </c>
      <c r="M330">
        <f t="shared" ref="M330:M393" si="77">IF(ATAN2(I330,J330)&gt;=0,DEGREES(ATAN2(I330,J330)),DEGREES(ATAN2(I330,J330))+360)</f>
        <v>5.2235216965224485</v>
      </c>
      <c r="N330">
        <f t="shared" si="75"/>
        <v>0.62030049489818861</v>
      </c>
      <c r="O330">
        <f t="shared" si="76"/>
        <v>0.50695492576527179</v>
      </c>
      <c r="P330">
        <f>VLOOKUP($A330,ciexyz31_1[],2,FALSE)</f>
        <v>4.3784049999999998E-2</v>
      </c>
      <c r="Q330">
        <f>VLOOKUP($A330,ciexyz31_1[],3,FALSE)</f>
        <v>1.5903790000000001E-2</v>
      </c>
      <c r="R330">
        <f>VLOOKUP($A330,ciexyz31_1[],4,FALSE)</f>
        <v>0</v>
      </c>
    </row>
    <row r="331" spans="1:18" x14ac:dyDescent="0.45">
      <c r="A331" s="6">
        <v>682</v>
      </c>
      <c r="B331" s="7">
        <f t="shared" si="65"/>
        <v>0.73368329643559604</v>
      </c>
      <c r="C331" s="7">
        <f t="shared" si="66"/>
        <v>0.26631670356440401</v>
      </c>
      <c r="D331">
        <f t="shared" si="67"/>
        <v>2.7549278232116885</v>
      </c>
      <c r="E331" s="10">
        <v>1</v>
      </c>
      <c r="F331">
        <f t="shared" si="68"/>
        <v>-2.0844036625676177E-16</v>
      </c>
      <c r="G331">
        <f t="shared" si="69"/>
        <v>0.80942405800378103</v>
      </c>
      <c r="H331">
        <f t="shared" si="70"/>
        <v>92.106056495865516</v>
      </c>
      <c r="I331">
        <f t="shared" si="71"/>
        <v>506.28411403307615</v>
      </c>
      <c r="J331">
        <f t="shared" si="72"/>
        <v>46.18212826848049</v>
      </c>
      <c r="K331">
        <f t="shared" si="73"/>
        <v>92.106056495865516</v>
      </c>
      <c r="L331">
        <f t="shared" si="74"/>
        <v>508.38606697436472</v>
      </c>
      <c r="M331">
        <f t="shared" si="77"/>
        <v>5.2119717504444036</v>
      </c>
      <c r="N331">
        <f t="shared" si="75"/>
        <v>0.62065649618920271</v>
      </c>
      <c r="O331">
        <f t="shared" si="76"/>
        <v>0.5069015255716196</v>
      </c>
      <c r="P331">
        <f>VLOOKUP($A331,ciexyz31_1[],2,FALSE)</f>
        <v>4.0875359999999999E-2</v>
      </c>
      <c r="Q331">
        <f>VLOOKUP($A331,ciexyz31_1[],3,FALSE)</f>
        <v>1.483718E-2</v>
      </c>
      <c r="R331">
        <f>VLOOKUP($A331,ciexyz31_1[],4,FALSE)</f>
        <v>0</v>
      </c>
    </row>
    <row r="332" spans="1:18" x14ac:dyDescent="0.45">
      <c r="A332" s="6">
        <v>683</v>
      </c>
      <c r="B332" s="7">
        <f t="shared" si="65"/>
        <v>0.73381271668813797</v>
      </c>
      <c r="C332" s="7">
        <f t="shared" si="66"/>
        <v>0.26618728331186209</v>
      </c>
      <c r="D332">
        <f t="shared" si="67"/>
        <v>2.756753469054384</v>
      </c>
      <c r="E332" s="10">
        <v>1</v>
      </c>
      <c r="F332">
        <f t="shared" si="68"/>
        <v>-2.0854170995923038E-16</v>
      </c>
      <c r="G332">
        <f t="shared" si="69"/>
        <v>0.80903070728789162</v>
      </c>
      <c r="H332">
        <f t="shared" si="70"/>
        <v>92.088541785060841</v>
      </c>
      <c r="I332">
        <f t="shared" si="71"/>
        <v>506.60378343505067</v>
      </c>
      <c r="J332">
        <f t="shared" si="72"/>
        <v>46.110954851156492</v>
      </c>
      <c r="K332">
        <f t="shared" si="73"/>
        <v>92.088541785060841</v>
      </c>
      <c r="L332">
        <f t="shared" si="74"/>
        <v>508.69795905624892</v>
      </c>
      <c r="M332">
        <f t="shared" si="77"/>
        <v>5.2007177500353787</v>
      </c>
      <c r="N332">
        <f t="shared" si="75"/>
        <v>0.62100394058153074</v>
      </c>
      <c r="O332">
        <f t="shared" si="76"/>
        <v>0.50684940891277042</v>
      </c>
      <c r="P332">
        <f>VLOOKUP($A332,ciexyz31_1[],2,FALSE)</f>
        <v>3.8072639999999998E-2</v>
      </c>
      <c r="Q332">
        <f>VLOOKUP($A332,ciexyz31_1[],3,FALSE)</f>
        <v>1.3810680000000001E-2</v>
      </c>
      <c r="R332">
        <f>VLOOKUP($A332,ciexyz31_1[],4,FALSE)</f>
        <v>0</v>
      </c>
    </row>
    <row r="333" spans="1:18" x14ac:dyDescent="0.45">
      <c r="A333" s="6">
        <v>684</v>
      </c>
      <c r="B333" s="7">
        <f t="shared" si="65"/>
        <v>0.73393569031449191</v>
      </c>
      <c r="C333" s="7">
        <f t="shared" si="66"/>
        <v>0.26606430968550804</v>
      </c>
      <c r="D333">
        <f t="shared" si="67"/>
        <v>2.7584898221862781</v>
      </c>
      <c r="E333" s="10">
        <v>1</v>
      </c>
      <c r="F333">
        <f t="shared" si="68"/>
        <v>2.0863809692052583E-16</v>
      </c>
      <c r="G333">
        <f t="shared" si="69"/>
        <v>0.80865694998938686</v>
      </c>
      <c r="H333">
        <f t="shared" si="70"/>
        <v>92.07189424878068</v>
      </c>
      <c r="I333">
        <f t="shared" si="71"/>
        <v>506.9076495588335</v>
      </c>
      <c r="J333">
        <f t="shared" si="72"/>
        <v>46.043301724738626</v>
      </c>
      <c r="K333">
        <f t="shared" si="73"/>
        <v>92.07189424878068</v>
      </c>
      <c r="L333">
        <f t="shared" si="74"/>
        <v>508.99445067208393</v>
      </c>
      <c r="M333">
        <f t="shared" si="77"/>
        <v>5.1900330874763041</v>
      </c>
      <c r="N333">
        <f t="shared" si="75"/>
        <v>0.6213343251158675</v>
      </c>
      <c r="O333">
        <f t="shared" si="76"/>
        <v>0.50679985123261984</v>
      </c>
      <c r="P333">
        <f>VLOOKUP($A333,ciexyz31_1[],2,FALSE)</f>
        <v>3.5404610000000003E-2</v>
      </c>
      <c r="Q333">
        <f>VLOOKUP($A333,ciexyz31_1[],3,FALSE)</f>
        <v>1.283478E-2</v>
      </c>
      <c r="R333">
        <f>VLOOKUP($A333,ciexyz31_1[],4,FALSE)</f>
        <v>0</v>
      </c>
    </row>
    <row r="334" spans="1:18" x14ac:dyDescent="0.45">
      <c r="A334" s="6">
        <v>685</v>
      </c>
      <c r="B334" s="7">
        <f t="shared" si="65"/>
        <v>0.73404730031236054</v>
      </c>
      <c r="C334" s="7">
        <f t="shared" si="66"/>
        <v>0.26595269968763946</v>
      </c>
      <c r="D334">
        <f t="shared" si="67"/>
        <v>2.7600671140939594</v>
      </c>
      <c r="E334" s="10">
        <v>1</v>
      </c>
      <c r="F334">
        <f t="shared" si="68"/>
        <v>0</v>
      </c>
      <c r="G334">
        <f t="shared" si="69"/>
        <v>0.80831773049553057</v>
      </c>
      <c r="H334">
        <f t="shared" si="70"/>
        <v>92.056780620938511</v>
      </c>
      <c r="I334">
        <f t="shared" si="71"/>
        <v>507.18353756450728</v>
      </c>
      <c r="J334">
        <f t="shared" si="72"/>
        <v>45.981879147302379</v>
      </c>
      <c r="K334">
        <f t="shared" si="73"/>
        <v>92.056780620938511</v>
      </c>
      <c r="L334">
        <f t="shared" si="74"/>
        <v>509.263658615422</v>
      </c>
      <c r="M334">
        <f t="shared" si="77"/>
        <v>5.1803431429752438</v>
      </c>
      <c r="N334">
        <f t="shared" si="75"/>
        <v>0.62163438828530937</v>
      </c>
      <c r="O334">
        <f t="shared" si="76"/>
        <v>0.50675484175720353</v>
      </c>
      <c r="P334">
        <f>VLOOKUP($A334,ciexyz31_1[],2,FALSE)</f>
        <v>3.2899999999999999E-2</v>
      </c>
      <c r="Q334">
        <f>VLOOKUP($A334,ciexyz31_1[],3,FALSE)</f>
        <v>1.192E-2</v>
      </c>
      <c r="R334">
        <f>VLOOKUP($A334,ciexyz31_1[],4,FALSE)</f>
        <v>0</v>
      </c>
    </row>
    <row r="335" spans="1:18" x14ac:dyDescent="0.45">
      <c r="A335" s="6">
        <v>686</v>
      </c>
      <c r="B335" s="7">
        <f t="shared" si="65"/>
        <v>0.7341425568966552</v>
      </c>
      <c r="C335" s="7">
        <f t="shared" si="66"/>
        <v>0.26585744310334469</v>
      </c>
      <c r="D335">
        <f t="shared" si="67"/>
        <v>2.7614143441952748</v>
      </c>
      <c r="E335" s="10">
        <v>1</v>
      </c>
      <c r="F335">
        <f t="shared" si="68"/>
        <v>4.1760088100809281E-16</v>
      </c>
      <c r="G335">
        <f t="shared" si="69"/>
        <v>0.8080282144044274</v>
      </c>
      <c r="H335">
        <f t="shared" si="70"/>
        <v>92.043878139923351</v>
      </c>
      <c r="I335">
        <f t="shared" si="71"/>
        <v>507.41907792248082</v>
      </c>
      <c r="J335">
        <f t="shared" si="72"/>
        <v>45.929440508409378</v>
      </c>
      <c r="K335">
        <f t="shared" si="73"/>
        <v>92.043878139923351</v>
      </c>
      <c r="L335">
        <f t="shared" si="74"/>
        <v>509.49350746120035</v>
      </c>
      <c r="M335">
        <f t="shared" si="77"/>
        <v>5.1720785456092129</v>
      </c>
      <c r="N335">
        <f t="shared" si="75"/>
        <v>0.62189064241896952</v>
      </c>
      <c r="O335">
        <f t="shared" si="76"/>
        <v>0.50671640363715453</v>
      </c>
      <c r="P335">
        <f>VLOOKUP($A335,ciexyz31_1[],2,FALSE)</f>
        <v>3.0564190000000001E-2</v>
      </c>
      <c r="Q335">
        <f>VLOOKUP($A335,ciexyz31_1[],3,FALSE)</f>
        <v>1.106831E-2</v>
      </c>
      <c r="R335">
        <f>VLOOKUP($A335,ciexyz31_1[],4,FALSE)</f>
        <v>0</v>
      </c>
    </row>
    <row r="336" spans="1:18" x14ac:dyDescent="0.45">
      <c r="A336" s="6">
        <v>687</v>
      </c>
      <c r="B336" s="7">
        <f t="shared" si="65"/>
        <v>0.73422147025077644</v>
      </c>
      <c r="C336" s="7">
        <f t="shared" si="66"/>
        <v>0.26577852974922356</v>
      </c>
      <c r="D336">
        <f t="shared" si="67"/>
        <v>2.7625311606003473</v>
      </c>
      <c r="E336" s="10">
        <v>1</v>
      </c>
      <c r="F336">
        <f t="shared" si="68"/>
        <v>0</v>
      </c>
      <c r="G336">
        <f t="shared" si="69"/>
        <v>0.80778837076537469</v>
      </c>
      <c r="H336">
        <f t="shared" si="70"/>
        <v>92.033187011067184</v>
      </c>
      <c r="I336">
        <f t="shared" si="71"/>
        <v>507.61425968342479</v>
      </c>
      <c r="J336">
        <f t="shared" si="72"/>
        <v>45.885987722711754</v>
      </c>
      <c r="K336">
        <f t="shared" si="73"/>
        <v>92.033187011067184</v>
      </c>
      <c r="L336">
        <f t="shared" si="74"/>
        <v>509.6839810149425</v>
      </c>
      <c r="M336">
        <f t="shared" si="77"/>
        <v>5.1652357772755879</v>
      </c>
      <c r="N336">
        <f t="shared" si="75"/>
        <v>0.62210304052341558</v>
      </c>
      <c r="O336">
        <f t="shared" si="76"/>
        <v>0.50668454392148776</v>
      </c>
      <c r="P336">
        <f>VLOOKUP($A336,ciexyz31_1[],2,FALSE)</f>
        <v>2.8380559999999999E-2</v>
      </c>
      <c r="Q336">
        <f>VLOOKUP($A336,ciexyz31_1[],3,FALSE)</f>
        <v>1.027339E-2</v>
      </c>
      <c r="R336">
        <f>VLOOKUP($A336,ciexyz31_1[],4,FALSE)</f>
        <v>0</v>
      </c>
    </row>
    <row r="337" spans="1:18" x14ac:dyDescent="0.45">
      <c r="A337" s="6">
        <v>688</v>
      </c>
      <c r="B337" s="7">
        <f t="shared" si="65"/>
        <v>0.73428644636675966</v>
      </c>
      <c r="C337" s="7">
        <f t="shared" si="66"/>
        <v>0.26571355363324045</v>
      </c>
      <c r="D337">
        <f t="shared" si="67"/>
        <v>2.7634512290640685</v>
      </c>
      <c r="E337" s="10">
        <v>1</v>
      </c>
      <c r="F337">
        <f t="shared" si="68"/>
        <v>-4.1782702065607729E-16</v>
      </c>
      <c r="G337">
        <f t="shared" si="69"/>
        <v>0.80759088697720649</v>
      </c>
      <c r="H337">
        <f t="shared" si="70"/>
        <v>92.024382501274999</v>
      </c>
      <c r="I337">
        <f t="shared" si="71"/>
        <v>507.77500573278388</v>
      </c>
      <c r="J337">
        <f t="shared" si="72"/>
        <v>45.850201789109988</v>
      </c>
      <c r="K337">
        <f t="shared" si="73"/>
        <v>92.024382501274999</v>
      </c>
      <c r="L337">
        <f t="shared" si="74"/>
        <v>509.84085502343845</v>
      </c>
      <c r="M337">
        <f t="shared" si="77"/>
        <v>5.1596041692622805</v>
      </c>
      <c r="N337">
        <f t="shared" si="75"/>
        <v>0.62227800069450157</v>
      </c>
      <c r="O337">
        <f t="shared" si="76"/>
        <v>0.50665829989582478</v>
      </c>
      <c r="P337">
        <f>VLOOKUP($A337,ciexyz31_1[],2,FALSE)</f>
        <v>2.6344840000000001E-2</v>
      </c>
      <c r="Q337">
        <f>VLOOKUP($A337,ciexyz31_1[],3,FALSE)</f>
        <v>9.5333109999999992E-3</v>
      </c>
      <c r="R337">
        <f>VLOOKUP($A337,ciexyz31_1[],4,FALSE)</f>
        <v>0</v>
      </c>
    </row>
    <row r="338" spans="1:18" x14ac:dyDescent="0.45">
      <c r="A338" s="6">
        <v>689</v>
      </c>
      <c r="B338" s="7">
        <f t="shared" si="65"/>
        <v>0.73434091995872408</v>
      </c>
      <c r="C338" s="7">
        <f t="shared" si="66"/>
        <v>0.26565908004127581</v>
      </c>
      <c r="D338">
        <f t="shared" si="67"/>
        <v>2.7642229275379129</v>
      </c>
      <c r="E338" s="10">
        <v>1</v>
      </c>
      <c r="F338">
        <f t="shared" si="68"/>
        <v>4.1791269639745031E-16</v>
      </c>
      <c r="G338">
        <f t="shared" si="69"/>
        <v>0.80742532381398036</v>
      </c>
      <c r="H338">
        <f t="shared" si="70"/>
        <v>92.017000017113773</v>
      </c>
      <c r="I338">
        <f t="shared" si="71"/>
        <v>507.90979453027995</v>
      </c>
      <c r="J338">
        <f t="shared" si="72"/>
        <v>45.820194927529435</v>
      </c>
      <c r="K338">
        <f t="shared" si="73"/>
        <v>92.017000017113773</v>
      </c>
      <c r="L338">
        <f t="shared" si="74"/>
        <v>509.97240086399574</v>
      </c>
      <c r="M338">
        <f t="shared" si="77"/>
        <v>5.154884664026711</v>
      </c>
      <c r="N338">
        <f t="shared" si="75"/>
        <v>0.62242473286075306</v>
      </c>
      <c r="O338">
        <f t="shared" si="76"/>
        <v>0.50663629007088695</v>
      </c>
      <c r="P338">
        <f>VLOOKUP($A338,ciexyz31_1[],2,FALSE)</f>
        <v>2.4452749999999999E-2</v>
      </c>
      <c r="Q338">
        <f>VLOOKUP($A338,ciexyz31_1[],3,FALSE)</f>
        <v>8.8461570000000003E-3</v>
      </c>
      <c r="R338">
        <f>VLOOKUP($A338,ciexyz31_1[],4,FALSE)</f>
        <v>0</v>
      </c>
    </row>
    <row r="339" spans="1:18" x14ac:dyDescent="0.45">
      <c r="A339" s="6">
        <v>690</v>
      </c>
      <c r="B339" s="7">
        <f t="shared" si="65"/>
        <v>0.7343901649951472</v>
      </c>
      <c r="C339" s="7">
        <f t="shared" si="66"/>
        <v>0.2656098350048528</v>
      </c>
      <c r="D339">
        <f t="shared" si="67"/>
        <v>2.7649208282582216</v>
      </c>
      <c r="E339" s="10">
        <v>1</v>
      </c>
      <c r="F339">
        <f t="shared" si="68"/>
        <v>0</v>
      </c>
      <c r="G339">
        <f t="shared" si="69"/>
        <v>0.80727565195080186</v>
      </c>
      <c r="H339">
        <f t="shared" si="70"/>
        <v>92.010325259611875</v>
      </c>
      <c r="I339">
        <f t="shared" si="71"/>
        <v>508.03166564494234</v>
      </c>
      <c r="J339">
        <f t="shared" si="72"/>
        <v>45.793064103333379</v>
      </c>
      <c r="K339">
        <f t="shared" si="73"/>
        <v>92.010325259611875</v>
      </c>
      <c r="L339">
        <f t="shared" si="74"/>
        <v>510.09134281807457</v>
      </c>
      <c r="M339">
        <f t="shared" si="77"/>
        <v>5.1506195869506106</v>
      </c>
      <c r="N339">
        <f t="shared" si="75"/>
        <v>0.62255742200891329</v>
      </c>
      <c r="O339">
        <f t="shared" si="76"/>
        <v>0.50661638669866305</v>
      </c>
      <c r="P339">
        <f>VLOOKUP($A339,ciexyz31_1[],2,FALSE)</f>
        <v>2.2700000000000001E-2</v>
      </c>
      <c r="Q339">
        <f>VLOOKUP($A339,ciexyz31_1[],3,FALSE)</f>
        <v>8.2100000000000003E-3</v>
      </c>
      <c r="R339">
        <f>VLOOKUP($A339,ciexyz31_1[],4,FALSE)</f>
        <v>0</v>
      </c>
    </row>
    <row r="340" spans="1:18" x14ac:dyDescent="0.45">
      <c r="A340" s="6">
        <v>691</v>
      </c>
      <c r="B340" s="7">
        <f t="shared" si="65"/>
        <v>0.73443771265578939</v>
      </c>
      <c r="C340" s="7">
        <f t="shared" si="66"/>
        <v>0.26556228734421061</v>
      </c>
      <c r="D340">
        <f t="shared" si="67"/>
        <v>2.7655949193713725</v>
      </c>
      <c r="E340" s="10">
        <v>1</v>
      </c>
      <c r="F340">
        <f t="shared" si="68"/>
        <v>0</v>
      </c>
      <c r="G340">
        <f t="shared" si="69"/>
        <v>0.80713113897091548</v>
      </c>
      <c r="H340">
        <f t="shared" si="70"/>
        <v>92.003879784465127</v>
      </c>
      <c r="I340">
        <f t="shared" si="71"/>
        <v>508.14935394928347</v>
      </c>
      <c r="J340">
        <f t="shared" si="72"/>
        <v>45.766864709458595</v>
      </c>
      <c r="K340">
        <f t="shared" si="73"/>
        <v>92.003879784465127</v>
      </c>
      <c r="L340">
        <f t="shared" si="74"/>
        <v>510.20620519982708</v>
      </c>
      <c r="M340">
        <f t="shared" si="77"/>
        <v>5.1465028102878767</v>
      </c>
      <c r="N340">
        <f t="shared" si="75"/>
        <v>0.62268557443146566</v>
      </c>
      <c r="O340">
        <f t="shared" si="76"/>
        <v>0.5065971638352802</v>
      </c>
      <c r="P340">
        <f>VLOOKUP($A340,ciexyz31_1[],2,FALSE)</f>
        <v>2.1084289999999999E-2</v>
      </c>
      <c r="Q340">
        <f>VLOOKUP($A340,ciexyz31_1[],3,FALSE)</f>
        <v>7.6237809999999996E-3</v>
      </c>
      <c r="R340">
        <f>VLOOKUP($A340,ciexyz31_1[],4,FALSE)</f>
        <v>0</v>
      </c>
    </row>
    <row r="341" spans="1:18" x14ac:dyDescent="0.45">
      <c r="A341" s="6">
        <v>692</v>
      </c>
      <c r="B341" s="7">
        <f t="shared" si="65"/>
        <v>0.73448217041109964</v>
      </c>
      <c r="C341" s="7">
        <f t="shared" si="66"/>
        <v>0.2655178295889003</v>
      </c>
      <c r="D341">
        <f t="shared" si="67"/>
        <v>2.7662254227834495</v>
      </c>
      <c r="E341" s="10">
        <v>1</v>
      </c>
      <c r="F341">
        <f t="shared" si="68"/>
        <v>2.0906750901514004E-16</v>
      </c>
      <c r="G341">
        <f t="shared" si="69"/>
        <v>0.80699601722965264</v>
      </c>
      <c r="H341">
        <f t="shared" si="70"/>
        <v>91.997852475293271</v>
      </c>
      <c r="I341">
        <f t="shared" si="71"/>
        <v>508.25941008569316</v>
      </c>
      <c r="J341">
        <f t="shared" si="72"/>
        <v>45.742364593055349</v>
      </c>
      <c r="K341">
        <f t="shared" si="73"/>
        <v>91.997852475293271</v>
      </c>
      <c r="L341">
        <f t="shared" si="74"/>
        <v>510.31362107945034</v>
      </c>
      <c r="M341">
        <f t="shared" si="77"/>
        <v>5.1426547118736607</v>
      </c>
      <c r="N341">
        <f t="shared" si="75"/>
        <v>0.62280543153213297</v>
      </c>
      <c r="O341">
        <f t="shared" si="76"/>
        <v>0.50657918527017998</v>
      </c>
      <c r="P341">
        <f>VLOOKUP($A341,ciexyz31_1[],2,FALSE)</f>
        <v>1.959988E-2</v>
      </c>
      <c r="Q341">
        <f>VLOOKUP($A341,ciexyz31_1[],3,FALSE)</f>
        <v>7.0854239999999999E-3</v>
      </c>
      <c r="R341">
        <f>VLOOKUP($A341,ciexyz31_1[],4,FALSE)</f>
        <v>0</v>
      </c>
    </row>
    <row r="342" spans="1:18" x14ac:dyDescent="0.45">
      <c r="A342" s="6">
        <v>693</v>
      </c>
      <c r="B342" s="7">
        <f t="shared" si="65"/>
        <v>0.73452293055208961</v>
      </c>
      <c r="C342" s="7">
        <f t="shared" si="66"/>
        <v>0.26547706944791039</v>
      </c>
      <c r="D342">
        <f t="shared" si="67"/>
        <v>2.7668036718938218</v>
      </c>
      <c r="E342" s="10">
        <v>1</v>
      </c>
      <c r="F342">
        <f t="shared" si="68"/>
        <v>0</v>
      </c>
      <c r="G342">
        <f t="shared" si="69"/>
        <v>0.80687213375451461</v>
      </c>
      <c r="H342">
        <f t="shared" si="70"/>
        <v>91.992325874721843</v>
      </c>
      <c r="I342">
        <f t="shared" si="71"/>
        <v>508.3603261667572</v>
      </c>
      <c r="J342">
        <f t="shared" si="72"/>
        <v>45.719899381690695</v>
      </c>
      <c r="K342">
        <f t="shared" si="73"/>
        <v>91.992325874721843</v>
      </c>
      <c r="L342">
        <f t="shared" si="74"/>
        <v>510.4121182141385</v>
      </c>
      <c r="M342">
        <f t="shared" si="77"/>
        <v>5.139127639497322</v>
      </c>
      <c r="N342">
        <f t="shared" si="75"/>
        <v>0.62291534774389701</v>
      </c>
      <c r="O342">
        <f t="shared" si="76"/>
        <v>0.50656269783841534</v>
      </c>
      <c r="P342">
        <f>VLOOKUP($A342,ciexyz31_1[],2,FALSE)</f>
        <v>1.8237320000000001E-2</v>
      </c>
      <c r="Q342">
        <f>VLOOKUP($A342,ciexyz31_1[],3,FALSE)</f>
        <v>6.5914759999999998E-3</v>
      </c>
      <c r="R342">
        <f>VLOOKUP($A342,ciexyz31_1[],4,FALSE)</f>
        <v>0</v>
      </c>
    </row>
    <row r="343" spans="1:18" x14ac:dyDescent="0.45">
      <c r="A343" s="6">
        <v>694</v>
      </c>
      <c r="B343" s="7">
        <f t="shared" si="65"/>
        <v>0.73455951842228906</v>
      </c>
      <c r="C343" s="7">
        <f t="shared" si="66"/>
        <v>0.265440481577711</v>
      </c>
      <c r="D343">
        <f t="shared" si="67"/>
        <v>2.7673228817859781</v>
      </c>
      <c r="E343" s="10">
        <v>1</v>
      </c>
      <c r="F343">
        <f t="shared" si="68"/>
        <v>-2.0912843022779948E-16</v>
      </c>
      <c r="G343">
        <f t="shared" si="69"/>
        <v>0.80676093118263636</v>
      </c>
      <c r="H343">
        <f t="shared" si="70"/>
        <v>91.987364503680865</v>
      </c>
      <c r="I343">
        <f t="shared" si="71"/>
        <v>508.4509232983367</v>
      </c>
      <c r="J343">
        <f t="shared" si="72"/>
        <v>45.699731458714865</v>
      </c>
      <c r="K343">
        <f t="shared" si="73"/>
        <v>91.987364503680865</v>
      </c>
      <c r="L343">
        <f t="shared" si="74"/>
        <v>510.50054540453698</v>
      </c>
      <c r="M343">
        <f t="shared" si="77"/>
        <v>5.1359623971562662</v>
      </c>
      <c r="N343">
        <f t="shared" si="75"/>
        <v>0.62301403541731681</v>
      </c>
      <c r="O343">
        <f t="shared" si="76"/>
        <v>0.50654789468740247</v>
      </c>
      <c r="P343">
        <f>VLOOKUP($A343,ciexyz31_1[],2,FALSE)</f>
        <v>1.6987169999999999E-2</v>
      </c>
      <c r="Q343">
        <f>VLOOKUP($A343,ciexyz31_1[],3,FALSE)</f>
        <v>6.1384849999999999E-3</v>
      </c>
      <c r="R343">
        <f>VLOOKUP($A343,ciexyz31_1[],4,FALSE)</f>
        <v>0</v>
      </c>
    </row>
    <row r="344" spans="1:18" x14ac:dyDescent="0.45">
      <c r="A344" s="6">
        <v>695</v>
      </c>
      <c r="B344" s="7">
        <f t="shared" si="65"/>
        <v>0.73459166164262857</v>
      </c>
      <c r="C344" s="7">
        <f t="shared" si="66"/>
        <v>0.26540833835737143</v>
      </c>
      <c r="D344">
        <f t="shared" si="67"/>
        <v>2.7677791368163551</v>
      </c>
      <c r="E344" s="10">
        <v>1</v>
      </c>
      <c r="F344">
        <f t="shared" si="68"/>
        <v>0</v>
      </c>
      <c r="G344">
        <f t="shared" si="69"/>
        <v>0.80666323736359935</v>
      </c>
      <c r="H344">
        <f t="shared" si="70"/>
        <v>91.983005457730727</v>
      </c>
      <c r="I344">
        <f t="shared" si="71"/>
        <v>508.53052337075667</v>
      </c>
      <c r="J344">
        <f t="shared" si="72"/>
        <v>45.68201172611596</v>
      </c>
      <c r="K344">
        <f t="shared" si="73"/>
        <v>91.983005457730727</v>
      </c>
      <c r="L344">
        <f t="shared" si="74"/>
        <v>510.57824022874365</v>
      </c>
      <c r="M344">
        <f t="shared" si="77"/>
        <v>5.1331822838186643</v>
      </c>
      <c r="N344">
        <f t="shared" si="75"/>
        <v>0.62310075232335149</v>
      </c>
      <c r="O344">
        <f t="shared" si="76"/>
        <v>0.50653488715149719</v>
      </c>
      <c r="P344">
        <f>VLOOKUP($A344,ciexyz31_1[],2,FALSE)</f>
        <v>1.584E-2</v>
      </c>
      <c r="Q344">
        <f>VLOOKUP($A344,ciexyz31_1[],3,FALSE)</f>
        <v>5.7229999999999998E-3</v>
      </c>
      <c r="R344">
        <f>VLOOKUP($A344,ciexyz31_1[],4,FALSE)</f>
        <v>0</v>
      </c>
    </row>
    <row r="345" spans="1:18" x14ac:dyDescent="0.45">
      <c r="A345" s="6">
        <v>696</v>
      </c>
      <c r="B345" s="7">
        <f t="shared" si="65"/>
        <v>0.73462109471289894</v>
      </c>
      <c r="C345" s="7">
        <f t="shared" si="66"/>
        <v>0.26537890528710095</v>
      </c>
      <c r="D345">
        <f t="shared" si="67"/>
        <v>2.7681970197222228</v>
      </c>
      <c r="E345" s="10">
        <v>1</v>
      </c>
      <c r="F345">
        <f t="shared" si="68"/>
        <v>4.1835390926195073E-16</v>
      </c>
      <c r="G345">
        <f t="shared" si="69"/>
        <v>0.80657378058203444</v>
      </c>
      <c r="H345">
        <f t="shared" si="70"/>
        <v>91.979013635291125</v>
      </c>
      <c r="I345">
        <f t="shared" si="71"/>
        <v>508.60341900840768</v>
      </c>
      <c r="J345">
        <f t="shared" si="72"/>
        <v>45.665784565668183</v>
      </c>
      <c r="K345">
        <f t="shared" si="73"/>
        <v>91.979013635291125</v>
      </c>
      <c r="L345">
        <f t="shared" si="74"/>
        <v>510.64939215379462</v>
      </c>
      <c r="M345">
        <f t="shared" si="77"/>
        <v>5.1306370830952757</v>
      </c>
      <c r="N345">
        <f t="shared" si="75"/>
        <v>0.62318017222560018</v>
      </c>
      <c r="O345">
        <f t="shared" si="76"/>
        <v>0.50652297416615999</v>
      </c>
      <c r="P345">
        <f>VLOOKUP($A345,ciexyz31_1[],2,FALSE)</f>
        <v>1.4790640000000001E-2</v>
      </c>
      <c r="Q345">
        <f>VLOOKUP($A345,ciexyz31_1[],3,FALSE)</f>
        <v>5.3430589999999998E-3</v>
      </c>
      <c r="R345">
        <f>VLOOKUP($A345,ciexyz31_1[],4,FALSE)</f>
        <v>0</v>
      </c>
    </row>
    <row r="346" spans="1:18" x14ac:dyDescent="0.45">
      <c r="A346" s="6">
        <v>697</v>
      </c>
      <c r="B346" s="7">
        <f t="shared" si="65"/>
        <v>0.73464889683581924</v>
      </c>
      <c r="C346" s="7">
        <f t="shared" si="66"/>
        <v>0.26535110316418092</v>
      </c>
      <c r="D346">
        <f t="shared" si="67"/>
        <v>2.7685918320123557</v>
      </c>
      <c r="E346" s="10">
        <v>1</v>
      </c>
      <c r="F346">
        <f t="shared" si="68"/>
        <v>-6.2759661334716246E-16</v>
      </c>
      <c r="G346">
        <f t="shared" si="69"/>
        <v>0.80648928078591253</v>
      </c>
      <c r="H346">
        <f t="shared" si="70"/>
        <v>91.975242736912136</v>
      </c>
      <c r="I346">
        <f t="shared" si="71"/>
        <v>508.6722815224831</v>
      </c>
      <c r="J346">
        <f t="shared" si="72"/>
        <v>45.650455300146994</v>
      </c>
      <c r="K346">
        <f t="shared" si="73"/>
        <v>91.975242736912136</v>
      </c>
      <c r="L346">
        <f t="shared" si="74"/>
        <v>510.71660836358063</v>
      </c>
      <c r="M346">
        <f t="shared" si="77"/>
        <v>5.1282333629724226</v>
      </c>
      <c r="N346">
        <f t="shared" si="75"/>
        <v>0.6232552040560444</v>
      </c>
      <c r="O346">
        <f t="shared" si="76"/>
        <v>0.50651171939159345</v>
      </c>
      <c r="P346">
        <f>VLOOKUP($A346,ciexyz31_1[],2,FALSE)</f>
        <v>1.3831319999999999E-2</v>
      </c>
      <c r="Q346">
        <f>VLOOKUP($A346,ciexyz31_1[],3,FALSE)</f>
        <v>4.9957960000000003E-3</v>
      </c>
      <c r="R346">
        <f>VLOOKUP($A346,ciexyz31_1[],4,FALSE)</f>
        <v>0</v>
      </c>
    </row>
    <row r="347" spans="1:18" x14ac:dyDescent="0.45">
      <c r="A347" s="6">
        <v>698</v>
      </c>
      <c r="B347" s="7">
        <f t="shared" si="65"/>
        <v>0.73467337801056731</v>
      </c>
      <c r="C347" s="7">
        <f t="shared" si="66"/>
        <v>0.2653266219894328</v>
      </c>
      <c r="D347">
        <f t="shared" si="67"/>
        <v>2.7689395526990399</v>
      </c>
      <c r="E347" s="10">
        <v>1</v>
      </c>
      <c r="F347">
        <f t="shared" si="68"/>
        <v>-4.1843634698269122E-16</v>
      </c>
      <c r="G347">
        <f t="shared" si="69"/>
        <v>0.80641487444359861</v>
      </c>
      <c r="H347">
        <f t="shared" si="70"/>
        <v>91.971922052166136</v>
      </c>
      <c r="I347">
        <f t="shared" si="71"/>
        <v>508.73292341473251</v>
      </c>
      <c r="J347">
        <f t="shared" si="72"/>
        <v>45.636956072632337</v>
      </c>
      <c r="K347">
        <f t="shared" si="73"/>
        <v>91.971922052166136</v>
      </c>
      <c r="L347">
        <f t="shared" si="74"/>
        <v>510.77580123345257</v>
      </c>
      <c r="M347">
        <f t="shared" si="77"/>
        <v>5.1261171243522137</v>
      </c>
      <c r="N347">
        <f t="shared" si="75"/>
        <v>0.62332128363359707</v>
      </c>
      <c r="O347">
        <f t="shared" si="76"/>
        <v>0.50650180745496043</v>
      </c>
      <c r="P347">
        <f>VLOOKUP($A347,ciexyz31_1[],2,FALSE)</f>
        <v>1.2948680000000001E-2</v>
      </c>
      <c r="Q347">
        <f>VLOOKUP($A347,ciexyz31_1[],3,FALSE)</f>
        <v>4.6764040000000003E-3</v>
      </c>
      <c r="R347">
        <f>VLOOKUP($A347,ciexyz31_1[],4,FALSE)</f>
        <v>0</v>
      </c>
    </row>
    <row r="348" spans="1:18" x14ac:dyDescent="0.45">
      <c r="A348" s="6">
        <v>699</v>
      </c>
      <c r="B348" s="7">
        <f t="shared" si="65"/>
        <v>0.73469004544415184</v>
      </c>
      <c r="C348" s="7">
        <f t="shared" si="66"/>
        <v>0.26530995455584816</v>
      </c>
      <c r="D348">
        <f t="shared" si="67"/>
        <v>2.7691763268893794</v>
      </c>
      <c r="E348" s="10">
        <v>1</v>
      </c>
      <c r="F348">
        <f t="shared" si="68"/>
        <v>0</v>
      </c>
      <c r="G348">
        <f t="shared" si="69"/>
        <v>0.80636421663074642</v>
      </c>
      <c r="H348">
        <f t="shared" si="70"/>
        <v>91.969661124972959</v>
      </c>
      <c r="I348">
        <f t="shared" si="71"/>
        <v>508.77421268656894</v>
      </c>
      <c r="J348">
        <f t="shared" si="72"/>
        <v>45.627764885964972</v>
      </c>
      <c r="K348">
        <f t="shared" si="73"/>
        <v>91.969661124972959</v>
      </c>
      <c r="L348">
        <f t="shared" si="74"/>
        <v>510.81610431086352</v>
      </c>
      <c r="M348">
        <f t="shared" si="77"/>
        <v>5.1246765249651576</v>
      </c>
      <c r="N348">
        <f t="shared" si="75"/>
        <v>0.62336627786148902</v>
      </c>
      <c r="O348">
        <f t="shared" si="76"/>
        <v>0.50649505832077657</v>
      </c>
      <c r="P348">
        <f>VLOOKUP($A348,ciexyz31_1[],2,FALSE)</f>
        <v>1.21292E-2</v>
      </c>
      <c r="Q348">
        <f>VLOOKUP($A348,ciexyz31_1[],3,FALSE)</f>
        <v>4.3800749999999998E-3</v>
      </c>
      <c r="R348">
        <f>VLOOKUP($A348,ciexyz31_1[],4,FALSE)</f>
        <v>0</v>
      </c>
    </row>
    <row r="349" spans="1:18" x14ac:dyDescent="0.45">
      <c r="A349" s="6">
        <v>700</v>
      </c>
      <c r="B349" s="7">
        <f t="shared" si="65"/>
        <v>0.73469002325828081</v>
      </c>
      <c r="C349" s="7">
        <f t="shared" si="66"/>
        <v>0.26530997674171924</v>
      </c>
      <c r="D349">
        <f t="shared" si="67"/>
        <v>2.7691760117016093</v>
      </c>
      <c r="E349" s="10">
        <v>1</v>
      </c>
      <c r="F349">
        <f t="shared" si="68"/>
        <v>-2.0923129960279723E-16</v>
      </c>
      <c r="G349">
        <f t="shared" si="69"/>
        <v>0.80636428406090588</v>
      </c>
      <c r="H349">
        <f t="shared" si="70"/>
        <v>91.969664134535748</v>
      </c>
      <c r="I349">
        <f t="shared" si="71"/>
        <v>508.77415772535687</v>
      </c>
      <c r="J349">
        <f t="shared" si="72"/>
        <v>45.627777120569583</v>
      </c>
      <c r="K349">
        <f t="shared" si="73"/>
        <v>91.969664134535748</v>
      </c>
      <c r="L349">
        <f t="shared" si="74"/>
        <v>510.81605066218378</v>
      </c>
      <c r="M349">
        <f t="shared" si="77"/>
        <v>5.1246784424306862</v>
      </c>
      <c r="N349">
        <f t="shared" si="75"/>
        <v>0.62336621796711622</v>
      </c>
      <c r="O349">
        <f t="shared" si="76"/>
        <v>0.50649506730493266</v>
      </c>
      <c r="P349">
        <f>VLOOKUP($A349,ciexyz31_1[],2,FALSE)</f>
        <v>1.135916E-2</v>
      </c>
      <c r="Q349">
        <f>VLOOKUP($A349,ciexyz31_1[],3,FALSE)</f>
        <v>4.1019999999999997E-3</v>
      </c>
      <c r="R349">
        <f>VLOOKUP($A349,ciexyz31_1[],4,FALSE)</f>
        <v>0</v>
      </c>
    </row>
    <row r="350" spans="1:18" x14ac:dyDescent="0.45">
      <c r="A350" s="6">
        <v>701</v>
      </c>
      <c r="B350" s="7">
        <f t="shared" si="65"/>
        <v>0.73468998713902856</v>
      </c>
      <c r="C350" s="7">
        <f t="shared" si="66"/>
        <v>0.26531001286097133</v>
      </c>
      <c r="D350">
        <f t="shared" si="67"/>
        <v>2.7691754985667401</v>
      </c>
      <c r="E350" s="10">
        <v>1</v>
      </c>
      <c r="F350">
        <f t="shared" si="68"/>
        <v>4.184625422361799E-16</v>
      </c>
      <c r="G350">
        <f t="shared" si="69"/>
        <v>0.80636439383919323</v>
      </c>
      <c r="H350">
        <f t="shared" si="70"/>
        <v>91.969669034192364</v>
      </c>
      <c r="I350">
        <f t="shared" si="71"/>
        <v>508.77406824689149</v>
      </c>
      <c r="J350">
        <f t="shared" si="72"/>
        <v>45.627797038864415</v>
      </c>
      <c r="K350">
        <f t="shared" si="73"/>
        <v>91.969669034192364</v>
      </c>
      <c r="L350">
        <f t="shared" si="74"/>
        <v>510.81596332056068</v>
      </c>
      <c r="M350">
        <f t="shared" si="77"/>
        <v>5.1246815641216319</v>
      </c>
      <c r="N350">
        <f t="shared" si="75"/>
        <v>0.62336612045732831</v>
      </c>
      <c r="O350">
        <f t="shared" si="76"/>
        <v>0.50649508193140069</v>
      </c>
      <c r="P350">
        <f>VLOOKUP($A350,ciexyz31_1[],2,FALSE)</f>
        <v>1.0629349999999999E-2</v>
      </c>
      <c r="Q350">
        <f>VLOOKUP($A350,ciexyz31_1[],3,FALSE)</f>
        <v>3.8384529999999999E-3</v>
      </c>
      <c r="R350">
        <f>VLOOKUP($A350,ciexyz31_1[],4,FALSE)</f>
        <v>0</v>
      </c>
    </row>
    <row r="351" spans="1:18" x14ac:dyDescent="0.45">
      <c r="A351" s="6">
        <v>702</v>
      </c>
      <c r="B351" s="7">
        <f t="shared" si="65"/>
        <v>0.73469000650135696</v>
      </c>
      <c r="C351" s="7">
        <f t="shared" si="66"/>
        <v>0.26530999349864304</v>
      </c>
      <c r="D351">
        <f t="shared" si="67"/>
        <v>2.7691757736412392</v>
      </c>
      <c r="E351" s="10">
        <v>1</v>
      </c>
      <c r="F351">
        <f t="shared" si="68"/>
        <v>0</v>
      </c>
      <c r="G351">
        <f t="shared" si="69"/>
        <v>0.80636433499070892</v>
      </c>
      <c r="H351">
        <f t="shared" si="70"/>
        <v>91.969666407649669</v>
      </c>
      <c r="I351">
        <f t="shared" si="71"/>
        <v>508.77411621331606</v>
      </c>
      <c r="J351">
        <f t="shared" si="72"/>
        <v>45.627786361330131</v>
      </c>
      <c r="K351">
        <f t="shared" si="73"/>
        <v>91.969666407649669</v>
      </c>
      <c r="L351">
        <f t="shared" si="74"/>
        <v>510.8160101414951</v>
      </c>
      <c r="M351">
        <f t="shared" si="77"/>
        <v>5.1246798906869797</v>
      </c>
      <c r="N351">
        <f t="shared" si="75"/>
        <v>0.62336617272907602</v>
      </c>
      <c r="O351">
        <f t="shared" si="76"/>
        <v>0.50649507409063865</v>
      </c>
      <c r="P351">
        <f>VLOOKUP($A351,ciexyz31_1[],2,FALSE)</f>
        <v>9.9388459999999994E-3</v>
      </c>
      <c r="Q351">
        <f>VLOOKUP($A351,ciexyz31_1[],3,FALSE)</f>
        <v>3.5890990000000001E-3</v>
      </c>
      <c r="R351">
        <f>VLOOKUP($A351,ciexyz31_1[],4,FALSE)</f>
        <v>0</v>
      </c>
    </row>
    <row r="352" spans="1:18" x14ac:dyDescent="0.45">
      <c r="A352" s="6">
        <v>703</v>
      </c>
      <c r="B352" s="7">
        <f t="shared" si="65"/>
        <v>0.73469000662124306</v>
      </c>
      <c r="C352" s="7">
        <f t="shared" si="66"/>
        <v>0.26530999337875688</v>
      </c>
      <c r="D352">
        <f t="shared" si="67"/>
        <v>2.7691757753444239</v>
      </c>
      <c r="E352" s="10">
        <v>1</v>
      </c>
      <c r="F352">
        <f t="shared" si="68"/>
        <v>2.0923128648233779E-16</v>
      </c>
      <c r="G352">
        <f t="shared" si="69"/>
        <v>0.8063643346263355</v>
      </c>
      <c r="H352">
        <f t="shared" si="70"/>
        <v>91.969666391386852</v>
      </c>
      <c r="I352">
        <f t="shared" si="71"/>
        <v>508.77411651031065</v>
      </c>
      <c r="J352">
        <f t="shared" si="72"/>
        <v>45.62778629521766</v>
      </c>
      <c r="K352">
        <f t="shared" si="73"/>
        <v>91.969666391386852</v>
      </c>
      <c r="L352">
        <f t="shared" si="74"/>
        <v>510.8160104313971</v>
      </c>
      <c r="M352">
        <f t="shared" si="77"/>
        <v>5.1246798803255231</v>
      </c>
      <c r="N352">
        <f t="shared" si="75"/>
        <v>0.62336617305272801</v>
      </c>
      <c r="O352">
        <f t="shared" si="76"/>
        <v>0.50649507404209071</v>
      </c>
      <c r="P352">
        <f>VLOOKUP($A352,ciexyz31_1[],2,FALSE)</f>
        <v>9.2884219999999993E-3</v>
      </c>
      <c r="Q352">
        <f>VLOOKUP($A352,ciexyz31_1[],3,FALSE)</f>
        <v>3.3542189999999999E-3</v>
      </c>
      <c r="R352">
        <f>VLOOKUP($A352,ciexyz31_1[],4,FALSE)</f>
        <v>0</v>
      </c>
    </row>
    <row r="353" spans="1:18" x14ac:dyDescent="0.45">
      <c r="A353" s="6">
        <v>704</v>
      </c>
      <c r="B353" s="7">
        <f t="shared" si="65"/>
        <v>0.73468999733935991</v>
      </c>
      <c r="C353" s="7">
        <f t="shared" si="66"/>
        <v>0.26531000266064003</v>
      </c>
      <c r="D353">
        <f t="shared" si="67"/>
        <v>2.7691756434796289</v>
      </c>
      <c r="E353" s="10">
        <v>1</v>
      </c>
      <c r="F353">
        <f t="shared" si="68"/>
        <v>2.0923127916237124E-16</v>
      </c>
      <c r="G353">
        <f t="shared" si="69"/>
        <v>0.80636436283703128</v>
      </c>
      <c r="H353">
        <f t="shared" si="70"/>
        <v>91.969667650494856</v>
      </c>
      <c r="I353">
        <f t="shared" si="71"/>
        <v>508.77409351623959</v>
      </c>
      <c r="J353">
        <f t="shared" si="72"/>
        <v>45.627791413797851</v>
      </c>
      <c r="K353">
        <f t="shared" si="73"/>
        <v>91.969667650494856</v>
      </c>
      <c r="L353">
        <f t="shared" si="74"/>
        <v>510.81598798644933</v>
      </c>
      <c r="M353">
        <f t="shared" si="77"/>
        <v>5.1246806825340423</v>
      </c>
      <c r="N353">
        <f t="shared" si="75"/>
        <v>0.62336614799477741</v>
      </c>
      <c r="O353">
        <f t="shared" si="76"/>
        <v>0.5064950778007834</v>
      </c>
      <c r="P353">
        <f>VLOOKUP($A353,ciexyz31_1[],2,FALSE)</f>
        <v>8.6788539999999997E-3</v>
      </c>
      <c r="Q353">
        <f>VLOOKUP($A353,ciexyz31_1[],3,FALSE)</f>
        <v>3.1340930000000001E-3</v>
      </c>
      <c r="R353">
        <f>VLOOKUP($A353,ciexyz31_1[],4,FALSE)</f>
        <v>0</v>
      </c>
    </row>
    <row r="354" spans="1:18" x14ac:dyDescent="0.45">
      <c r="A354" s="6">
        <v>705</v>
      </c>
      <c r="B354" s="7">
        <f t="shared" si="65"/>
        <v>0.73469001032254222</v>
      </c>
      <c r="C354" s="7">
        <f t="shared" si="66"/>
        <v>0.26530998967745772</v>
      </c>
      <c r="D354">
        <f t="shared" si="67"/>
        <v>2.7691758279276195</v>
      </c>
      <c r="E354" s="10">
        <v>1</v>
      </c>
      <c r="F354">
        <f t="shared" si="68"/>
        <v>2.0923128940129154E-16</v>
      </c>
      <c r="G354">
        <f t="shared" si="69"/>
        <v>0.80636432337686992</v>
      </c>
      <c r="H354">
        <f t="shared" si="70"/>
        <v>91.969665889297403</v>
      </c>
      <c r="I354">
        <f t="shared" si="71"/>
        <v>508.77412567956401</v>
      </c>
      <c r="J354">
        <f t="shared" si="72"/>
        <v>45.62778425410211</v>
      </c>
      <c r="K354">
        <f t="shared" si="73"/>
        <v>91.969665889297403</v>
      </c>
      <c r="L354">
        <f t="shared" si="74"/>
        <v>510.81601938167881</v>
      </c>
      <c r="M354">
        <f t="shared" si="77"/>
        <v>5.1246795604320869</v>
      </c>
      <c r="N354">
        <f t="shared" si="75"/>
        <v>0.62336618304498659</v>
      </c>
      <c r="O354">
        <f t="shared" si="76"/>
        <v>0.50649507254325199</v>
      </c>
      <c r="P354">
        <f>VLOOKUP($A354,ciexyz31_1[],2,FALSE)</f>
        <v>8.1109159999999993E-3</v>
      </c>
      <c r="Q354">
        <f>VLOOKUP($A354,ciexyz31_1[],3,FALSE)</f>
        <v>2.9290000000000002E-3</v>
      </c>
      <c r="R354">
        <f>VLOOKUP($A354,ciexyz31_1[],4,FALSE)</f>
        <v>0</v>
      </c>
    </row>
    <row r="355" spans="1:18" x14ac:dyDescent="0.45">
      <c r="A355" s="6">
        <v>706</v>
      </c>
      <c r="B355" s="7">
        <f t="shared" si="65"/>
        <v>0.73469000177994792</v>
      </c>
      <c r="C355" s="7">
        <f t="shared" si="66"/>
        <v>0.26530999822005213</v>
      </c>
      <c r="D355">
        <f t="shared" si="67"/>
        <v>2.7691757065656639</v>
      </c>
      <c r="E355" s="10">
        <v>1</v>
      </c>
      <c r="F355">
        <f t="shared" si="68"/>
        <v>-2.0923128266434964E-16</v>
      </c>
      <c r="G355">
        <f t="shared" si="69"/>
        <v>0.80636434934062418</v>
      </c>
      <c r="H355">
        <f t="shared" si="70"/>
        <v>91.969667048119277</v>
      </c>
      <c r="I355">
        <f t="shared" si="71"/>
        <v>508.77410451693771</v>
      </c>
      <c r="J355">
        <f t="shared" si="72"/>
        <v>45.627788964994771</v>
      </c>
      <c r="K355">
        <f t="shared" si="73"/>
        <v>91.969667048119277</v>
      </c>
      <c r="L355">
        <f t="shared" si="74"/>
        <v>510.81599872443888</v>
      </c>
      <c r="M355">
        <f t="shared" si="77"/>
        <v>5.1246802987458233</v>
      </c>
      <c r="N355">
        <f t="shared" si="75"/>
        <v>0.62336615998286538</v>
      </c>
      <c r="O355">
        <f t="shared" si="76"/>
        <v>0.50649507600257027</v>
      </c>
      <c r="P355">
        <f>VLOOKUP($A355,ciexyz31_1[],2,FALSE)</f>
        <v>7.5823879999999998E-3</v>
      </c>
      <c r="Q355">
        <f>VLOOKUP($A355,ciexyz31_1[],3,FALSE)</f>
        <v>2.7381390000000001E-3</v>
      </c>
      <c r="R355">
        <f>VLOOKUP($A355,ciexyz31_1[],4,FALSE)</f>
        <v>0</v>
      </c>
    </row>
    <row r="356" spans="1:18" x14ac:dyDescent="0.45">
      <c r="A356" s="6">
        <v>707</v>
      </c>
      <c r="B356" s="7">
        <f t="shared" si="65"/>
        <v>0.73468998992809553</v>
      </c>
      <c r="C356" s="7">
        <f t="shared" si="66"/>
        <v>0.26531001007190458</v>
      </c>
      <c r="D356">
        <f t="shared" si="67"/>
        <v>2.7691755381901313</v>
      </c>
      <c r="E356" s="10">
        <v>1</v>
      </c>
      <c r="F356">
        <f t="shared" si="68"/>
        <v>-4.1846254663525993E-16</v>
      </c>
      <c r="G356">
        <f t="shared" si="69"/>
        <v>0.80636438536230193</v>
      </c>
      <c r="H356">
        <f t="shared" si="70"/>
        <v>91.96966865584929</v>
      </c>
      <c r="I356">
        <f t="shared" si="71"/>
        <v>508.77407515626498</v>
      </c>
      <c r="J356">
        <f t="shared" si="72"/>
        <v>45.62779550080792</v>
      </c>
      <c r="K356">
        <f t="shared" si="73"/>
        <v>91.96966865584929</v>
      </c>
      <c r="L356">
        <f t="shared" si="74"/>
        <v>510.81597006493081</v>
      </c>
      <c r="M356">
        <f t="shared" si="77"/>
        <v>5.1246813230699821</v>
      </c>
      <c r="N356">
        <f t="shared" si="75"/>
        <v>0.62336612798686641</v>
      </c>
      <c r="O356">
        <f t="shared" si="76"/>
        <v>0.50649508080197003</v>
      </c>
      <c r="P356">
        <f>VLOOKUP($A356,ciexyz31_1[],2,FALSE)</f>
        <v>7.0887459999999999E-3</v>
      </c>
      <c r="Q356">
        <f>VLOOKUP($A356,ciexyz31_1[],3,FALSE)</f>
        <v>2.559876E-3</v>
      </c>
      <c r="R356">
        <f>VLOOKUP($A356,ciexyz31_1[],4,FALSE)</f>
        <v>0</v>
      </c>
    </row>
    <row r="357" spans="1:18" x14ac:dyDescent="0.45">
      <c r="A357" s="6">
        <v>708</v>
      </c>
      <c r="B357" s="7">
        <f t="shared" si="65"/>
        <v>0.73468999752454311</v>
      </c>
      <c r="C357" s="7">
        <f t="shared" si="66"/>
        <v>0.26531000247545689</v>
      </c>
      <c r="D357">
        <f t="shared" si="67"/>
        <v>2.7691756461104675</v>
      </c>
      <c r="E357" s="10">
        <v>1</v>
      </c>
      <c r="F357">
        <f t="shared" si="68"/>
        <v>0</v>
      </c>
      <c r="G357">
        <f t="shared" si="69"/>
        <v>0.80636436227419883</v>
      </c>
      <c r="H357">
        <f t="shared" si="70"/>
        <v>91.969667625374356</v>
      </c>
      <c r="I357">
        <f t="shared" si="71"/>
        <v>508.77409397499491</v>
      </c>
      <c r="J357">
        <f t="shared" si="72"/>
        <v>45.627791311676766</v>
      </c>
      <c r="K357">
        <f t="shared" si="73"/>
        <v>91.969667625374356</v>
      </c>
      <c r="L357">
        <f t="shared" si="74"/>
        <v>510.81598843424905</v>
      </c>
      <c r="M357">
        <f t="shared" si="77"/>
        <v>5.1246806665291409</v>
      </c>
      <c r="N357">
        <f t="shared" si="75"/>
        <v>0.62336614849470928</v>
      </c>
      <c r="O357">
        <f t="shared" si="76"/>
        <v>0.5064950777257935</v>
      </c>
      <c r="P357">
        <f>VLOOKUP($A357,ciexyz31_1[],2,FALSE)</f>
        <v>6.6273130000000001E-3</v>
      </c>
      <c r="Q357">
        <f>VLOOKUP($A357,ciexyz31_1[],3,FALSE)</f>
        <v>2.3932440000000001E-3</v>
      </c>
      <c r="R357">
        <f>VLOOKUP($A357,ciexyz31_1[],4,FALSE)</f>
        <v>0</v>
      </c>
    </row>
    <row r="358" spans="1:18" x14ac:dyDescent="0.45">
      <c r="A358" s="6">
        <v>709</v>
      </c>
      <c r="B358" s="7">
        <f t="shared" si="65"/>
        <v>0.73469001502843168</v>
      </c>
      <c r="C358" s="7">
        <f t="shared" si="66"/>
        <v>0.26530998497156838</v>
      </c>
      <c r="D358">
        <f t="shared" si="67"/>
        <v>2.7691758947827156</v>
      </c>
      <c r="E358" s="10">
        <v>1</v>
      </c>
      <c r="F358">
        <f t="shared" si="68"/>
        <v>-2.0923129311249484E-16</v>
      </c>
      <c r="G358">
        <f t="shared" si="69"/>
        <v>0.80636430907412437</v>
      </c>
      <c r="H358">
        <f t="shared" si="70"/>
        <v>91.969665250933076</v>
      </c>
      <c r="I358">
        <f t="shared" si="71"/>
        <v>508.77413733749546</v>
      </c>
      <c r="J358">
        <f t="shared" si="72"/>
        <v>45.627781658995943</v>
      </c>
      <c r="K358">
        <f t="shared" si="73"/>
        <v>91.969665250933076</v>
      </c>
      <c r="L358">
        <f t="shared" si="74"/>
        <v>510.81603076120638</v>
      </c>
      <c r="M358">
        <f t="shared" si="77"/>
        <v>5.1246791537145988</v>
      </c>
      <c r="N358">
        <f t="shared" si="75"/>
        <v>0.62336619574929975</v>
      </c>
      <c r="O358">
        <f t="shared" si="76"/>
        <v>0.50649507063760502</v>
      </c>
      <c r="P358">
        <f>VLOOKUP($A358,ciexyz31_1[],2,FALSE)</f>
        <v>6.1954080000000003E-3</v>
      </c>
      <c r="Q358">
        <f>VLOOKUP($A358,ciexyz31_1[],3,FALSE)</f>
        <v>2.2372749999999999E-3</v>
      </c>
      <c r="R358">
        <f>VLOOKUP($A358,ciexyz31_1[],4,FALSE)</f>
        <v>0</v>
      </c>
    </row>
    <row r="359" spans="1:18" x14ac:dyDescent="0.45">
      <c r="A359" s="6">
        <v>710</v>
      </c>
      <c r="B359" s="7">
        <f t="shared" si="65"/>
        <v>0.73468998823297438</v>
      </c>
      <c r="C359" s="7">
        <f t="shared" si="66"/>
        <v>0.26531001176702557</v>
      </c>
      <c r="D359">
        <f t="shared" si="67"/>
        <v>2.769175514108082</v>
      </c>
      <c r="E359" s="10">
        <v>1</v>
      </c>
      <c r="F359">
        <f t="shared" si="68"/>
        <v>2.0923127198080774E-16</v>
      </c>
      <c r="G359">
        <f t="shared" si="69"/>
        <v>0.80636439051433217</v>
      </c>
      <c r="H359">
        <f t="shared" si="70"/>
        <v>91.969668885796196</v>
      </c>
      <c r="I359">
        <f t="shared" si="71"/>
        <v>508.77407095693047</v>
      </c>
      <c r="J359">
        <f t="shared" si="72"/>
        <v>45.627796435598029</v>
      </c>
      <c r="K359">
        <f t="shared" si="73"/>
        <v>91.969668885796196</v>
      </c>
      <c r="L359">
        <f t="shared" si="74"/>
        <v>510.81596596588099</v>
      </c>
      <c r="M359">
        <f t="shared" si="77"/>
        <v>5.1246814695748046</v>
      </c>
      <c r="N359">
        <f t="shared" si="75"/>
        <v>0.62336612341061226</v>
      </c>
      <c r="O359">
        <f t="shared" si="76"/>
        <v>0.50649508148840816</v>
      </c>
      <c r="P359">
        <f>VLOOKUP($A359,ciexyz31_1[],2,FALSE)</f>
        <v>5.790346E-3</v>
      </c>
      <c r="Q359">
        <f>VLOOKUP($A359,ciexyz31_1[],3,FALSE)</f>
        <v>2.091E-3</v>
      </c>
      <c r="R359">
        <f>VLOOKUP($A359,ciexyz31_1[],4,FALSE)</f>
        <v>0</v>
      </c>
    </row>
    <row r="360" spans="1:18" x14ac:dyDescent="0.45">
      <c r="A360" s="6">
        <v>711</v>
      </c>
      <c r="B360" s="7">
        <f t="shared" si="65"/>
        <v>0.73469001399215283</v>
      </c>
      <c r="C360" s="7">
        <f t="shared" si="66"/>
        <v>0.26530998600784717</v>
      </c>
      <c r="D360">
        <f t="shared" si="67"/>
        <v>2.7691758800606272</v>
      </c>
      <c r="E360" s="10">
        <v>1</v>
      </c>
      <c r="F360">
        <f t="shared" si="68"/>
        <v>0</v>
      </c>
      <c r="G360">
        <f t="shared" si="69"/>
        <v>0.80636431222371641</v>
      </c>
      <c r="H360">
        <f t="shared" si="70"/>
        <v>91.969665391506581</v>
      </c>
      <c r="I360">
        <f t="shared" si="71"/>
        <v>508.77413477031502</v>
      </c>
      <c r="J360">
        <f t="shared" si="72"/>
        <v>45.627782230461428</v>
      </c>
      <c r="K360">
        <f t="shared" si="73"/>
        <v>91.969665391506581</v>
      </c>
      <c r="L360">
        <f t="shared" si="74"/>
        <v>510.81602825533292</v>
      </c>
      <c r="M360">
        <f t="shared" si="77"/>
        <v>5.1246792432774111</v>
      </c>
      <c r="N360">
        <f t="shared" si="75"/>
        <v>0.62336619295169671</v>
      </c>
      <c r="O360">
        <f t="shared" si="76"/>
        <v>0.50649507105724545</v>
      </c>
      <c r="P360">
        <f>VLOOKUP($A360,ciexyz31_1[],2,FALSE)</f>
        <v>5.4098260000000004E-3</v>
      </c>
      <c r="Q360">
        <f>VLOOKUP($A360,ciexyz31_1[],3,FALSE)</f>
        <v>1.9535870000000001E-3</v>
      </c>
      <c r="R360">
        <f>VLOOKUP($A360,ciexyz31_1[],4,FALSE)</f>
        <v>0</v>
      </c>
    </row>
    <row r="361" spans="1:18" x14ac:dyDescent="0.45">
      <c r="A361" s="6">
        <v>712</v>
      </c>
      <c r="B361" s="7">
        <f t="shared" si="65"/>
        <v>0.7346900167990783</v>
      </c>
      <c r="C361" s="7">
        <f t="shared" si="66"/>
        <v>0.26530998320092164</v>
      </c>
      <c r="D361">
        <f t="shared" si="67"/>
        <v>2.769175919937739</v>
      </c>
      <c r="E361" s="10">
        <v>1</v>
      </c>
      <c r="F361">
        <f t="shared" si="68"/>
        <v>2.092312945088792E-16</v>
      </c>
      <c r="G361">
        <f t="shared" si="69"/>
        <v>0.80636430369254652</v>
      </c>
      <c r="H361">
        <f t="shared" si="70"/>
        <v>91.969665010740911</v>
      </c>
      <c r="I361">
        <f t="shared" si="71"/>
        <v>508.7741417239306</v>
      </c>
      <c r="J361">
        <f t="shared" si="72"/>
        <v>45.627780682556406</v>
      </c>
      <c r="K361">
        <f t="shared" si="73"/>
        <v>91.969665010740911</v>
      </c>
      <c r="L361">
        <f t="shared" si="74"/>
        <v>510.8160350428887</v>
      </c>
      <c r="M361">
        <f t="shared" si="77"/>
        <v>5.124679000682316</v>
      </c>
      <c r="N361">
        <f t="shared" si="75"/>
        <v>0.62336620052944847</v>
      </c>
      <c r="O361">
        <f t="shared" si="76"/>
        <v>0.50649506992058269</v>
      </c>
      <c r="P361">
        <f>VLOOKUP($A361,ciexyz31_1[],2,FALSE)</f>
        <v>5.0525830000000002E-3</v>
      </c>
      <c r="Q361">
        <f>VLOOKUP($A361,ciexyz31_1[],3,FALSE)</f>
        <v>1.8245799999999999E-3</v>
      </c>
      <c r="R361">
        <f>VLOOKUP($A361,ciexyz31_1[],4,FALSE)</f>
        <v>0</v>
      </c>
    </row>
    <row r="362" spans="1:18" x14ac:dyDescent="0.45">
      <c r="A362" s="6">
        <v>713</v>
      </c>
      <c r="B362" s="7">
        <f t="shared" si="65"/>
        <v>0.73468998731056967</v>
      </c>
      <c r="C362" s="7">
        <f t="shared" si="66"/>
        <v>0.26531001268943039</v>
      </c>
      <c r="D362">
        <f t="shared" si="67"/>
        <v>2.7691755010037689</v>
      </c>
      <c r="E362" s="10">
        <v>1</v>
      </c>
      <c r="F362">
        <f t="shared" si="68"/>
        <v>-2.092312712533722E-16</v>
      </c>
      <c r="G362">
        <f t="shared" si="69"/>
        <v>0.80636439331782384</v>
      </c>
      <c r="H362">
        <f t="shared" si="70"/>
        <v>91.969669010922445</v>
      </c>
      <c r="I362">
        <f t="shared" si="71"/>
        <v>508.77406867185107</v>
      </c>
      <c r="J362">
        <f t="shared" si="72"/>
        <v>45.627796944266663</v>
      </c>
      <c r="K362">
        <f t="shared" si="73"/>
        <v>91.969669010922445</v>
      </c>
      <c r="L362">
        <f t="shared" si="74"/>
        <v>510.81596373537178</v>
      </c>
      <c r="M362">
        <f t="shared" si="77"/>
        <v>5.1246815492958104</v>
      </c>
      <c r="N362">
        <f t="shared" si="75"/>
        <v>0.62336612092043098</v>
      </c>
      <c r="O362">
        <f t="shared" si="76"/>
        <v>0.50649508186193537</v>
      </c>
      <c r="P362">
        <f>VLOOKUP($A362,ciexyz31_1[],2,FALSE)</f>
        <v>4.7175120000000001E-3</v>
      </c>
      <c r="Q362">
        <f>VLOOKUP($A362,ciexyz31_1[],3,FALSE)</f>
        <v>1.7035799999999999E-3</v>
      </c>
      <c r="R362">
        <f>VLOOKUP($A362,ciexyz31_1[],4,FALSE)</f>
        <v>0</v>
      </c>
    </row>
    <row r="363" spans="1:18" x14ac:dyDescent="0.45">
      <c r="A363" s="6">
        <v>714</v>
      </c>
      <c r="B363" s="7">
        <f t="shared" si="65"/>
        <v>0.73468999251546707</v>
      </c>
      <c r="C363" s="7">
        <f t="shared" si="66"/>
        <v>0.26531000748453293</v>
      </c>
      <c r="D363">
        <f t="shared" si="67"/>
        <v>2.7691755749481035</v>
      </c>
      <c r="E363" s="10">
        <v>1</v>
      </c>
      <c r="F363">
        <f t="shared" si="68"/>
        <v>0</v>
      </c>
      <c r="G363">
        <f t="shared" si="69"/>
        <v>0.80636437749842849</v>
      </c>
      <c r="H363">
        <f t="shared" si="70"/>
        <v>91.969668304866602</v>
      </c>
      <c r="I363">
        <f t="shared" si="71"/>
        <v>508.77408156597772</v>
      </c>
      <c r="J363">
        <f t="shared" si="72"/>
        <v>45.627794073977981</v>
      </c>
      <c r="K363">
        <f t="shared" si="73"/>
        <v>91.969668304866602</v>
      </c>
      <c r="L363">
        <f t="shared" si="74"/>
        <v>510.81597632157269</v>
      </c>
      <c r="M363">
        <f t="shared" si="77"/>
        <v>5.1246810994503056</v>
      </c>
      <c r="N363">
        <f t="shared" si="75"/>
        <v>0.62336613497189575</v>
      </c>
      <c r="O363">
        <f t="shared" si="76"/>
        <v>0.50649507975421559</v>
      </c>
      <c r="P363">
        <f>VLOOKUP($A363,ciexyz31_1[],2,FALSE)</f>
        <v>4.4035070000000001E-3</v>
      </c>
      <c r="Q363">
        <f>VLOOKUP($A363,ciexyz31_1[],3,FALSE)</f>
        <v>1.5901870000000001E-3</v>
      </c>
      <c r="R363">
        <f>VLOOKUP($A363,ciexyz31_1[],4,FALSE)</f>
        <v>0</v>
      </c>
    </row>
    <row r="364" spans="1:18" x14ac:dyDescent="0.45">
      <c r="A364" s="6">
        <v>715</v>
      </c>
      <c r="B364" s="7">
        <f t="shared" si="65"/>
        <v>0.73469001370708675</v>
      </c>
      <c r="C364" s="7">
        <f t="shared" si="66"/>
        <v>0.2653099862929133</v>
      </c>
      <c r="D364">
        <f t="shared" si="67"/>
        <v>2.7691758760107819</v>
      </c>
      <c r="E364" s="10">
        <v>1</v>
      </c>
      <c r="F364">
        <f t="shared" si="68"/>
        <v>-2.0923129207044321E-16</v>
      </c>
      <c r="G364">
        <f t="shared" si="69"/>
        <v>0.80636431309012624</v>
      </c>
      <c r="H364">
        <f t="shared" si="70"/>
        <v>91.969665430176448</v>
      </c>
      <c r="I364">
        <f t="shared" si="71"/>
        <v>508.77413406411893</v>
      </c>
      <c r="J364">
        <f t="shared" si="72"/>
        <v>45.627782387663885</v>
      </c>
      <c r="K364">
        <f t="shared" si="73"/>
        <v>91.969665430176448</v>
      </c>
      <c r="L364">
        <f t="shared" si="74"/>
        <v>510.81602756600159</v>
      </c>
      <c r="M364">
        <f t="shared" si="77"/>
        <v>5.124679267914928</v>
      </c>
      <c r="N364">
        <f t="shared" si="75"/>
        <v>0.62336619218211442</v>
      </c>
      <c r="O364">
        <f t="shared" si="76"/>
        <v>0.50649507117268289</v>
      </c>
      <c r="P364">
        <f>VLOOKUP($A364,ciexyz31_1[],2,FALSE)</f>
        <v>4.1094570000000004E-3</v>
      </c>
      <c r="Q364">
        <f>VLOOKUP($A364,ciexyz31_1[],3,FALSE)</f>
        <v>1.4840000000000001E-3</v>
      </c>
      <c r="R364">
        <f>VLOOKUP($A364,ciexyz31_1[],4,FALSE)</f>
        <v>0</v>
      </c>
    </row>
    <row r="365" spans="1:18" x14ac:dyDescent="0.45">
      <c r="A365" s="6">
        <v>716</v>
      </c>
      <c r="B365" s="7">
        <f t="shared" si="65"/>
        <v>0.73469001758965224</v>
      </c>
      <c r="C365" s="7">
        <f t="shared" si="66"/>
        <v>0.26530998241034764</v>
      </c>
      <c r="D365">
        <f t="shared" si="67"/>
        <v>2.7691759311691766</v>
      </c>
      <c r="E365" s="10">
        <v>1</v>
      </c>
      <c r="F365">
        <f t="shared" si="68"/>
        <v>4.1846259026469841E-16</v>
      </c>
      <c r="G365">
        <f t="shared" si="69"/>
        <v>0.80636430128973213</v>
      </c>
      <c r="H365">
        <f t="shared" si="70"/>
        <v>91.969664903497801</v>
      </c>
      <c r="I365">
        <f t="shared" si="71"/>
        <v>508.77414368242495</v>
      </c>
      <c r="J365">
        <f t="shared" si="72"/>
        <v>45.627780246587051</v>
      </c>
      <c r="K365">
        <f t="shared" si="73"/>
        <v>91.969664903497801</v>
      </c>
      <c r="L365">
        <f t="shared" si="74"/>
        <v>510.81603695461212</v>
      </c>
      <c r="M365">
        <f t="shared" si="77"/>
        <v>5.1246789323551107</v>
      </c>
      <c r="N365">
        <f t="shared" si="75"/>
        <v>0.62336620266373155</v>
      </c>
      <c r="O365">
        <f t="shared" si="76"/>
        <v>0.50649506960044022</v>
      </c>
      <c r="P365">
        <f>VLOOKUP($A365,ciexyz31_1[],2,FALSE)</f>
        <v>3.833913E-3</v>
      </c>
      <c r="Q365">
        <f>VLOOKUP($A365,ciexyz31_1[],3,FALSE)</f>
        <v>1.384496E-3</v>
      </c>
      <c r="R365">
        <f>VLOOKUP($A365,ciexyz31_1[],4,FALSE)</f>
        <v>0</v>
      </c>
    </row>
    <row r="366" spans="1:18" x14ac:dyDescent="0.45">
      <c r="A366" s="6">
        <v>717</v>
      </c>
      <c r="B366" s="7">
        <f t="shared" si="65"/>
        <v>0.73469000307375198</v>
      </c>
      <c r="C366" s="7">
        <f t="shared" si="66"/>
        <v>0.26530999692624802</v>
      </c>
      <c r="D366">
        <f t="shared" si="67"/>
        <v>2.769175724946332</v>
      </c>
      <c r="E366" s="10">
        <v>1</v>
      </c>
      <c r="F366">
        <f t="shared" si="68"/>
        <v>0</v>
      </c>
      <c r="G366">
        <f t="shared" si="69"/>
        <v>0.80636434540832791</v>
      </c>
      <c r="H366">
        <f t="shared" si="70"/>
        <v>91.969666872611882</v>
      </c>
      <c r="I366">
        <f t="shared" si="71"/>
        <v>508.77410772208725</v>
      </c>
      <c r="J366">
        <f t="shared" si="72"/>
        <v>45.627788251514446</v>
      </c>
      <c r="K366">
        <f t="shared" si="73"/>
        <v>91.969666872611882</v>
      </c>
      <c r="L366">
        <f t="shared" si="74"/>
        <v>510.81600185304598</v>
      </c>
      <c r="M366">
        <f t="shared" si="77"/>
        <v>5.124680186925759</v>
      </c>
      <c r="N366">
        <f t="shared" si="75"/>
        <v>0.62336616347569962</v>
      </c>
      <c r="O366">
        <f t="shared" si="76"/>
        <v>0.50649507547864503</v>
      </c>
      <c r="P366">
        <f>VLOOKUP($A366,ciexyz31_1[],2,FALSE)</f>
        <v>3.5757480000000001E-3</v>
      </c>
      <c r="Q366">
        <f>VLOOKUP($A366,ciexyz31_1[],3,FALSE)</f>
        <v>1.2912679999999999E-3</v>
      </c>
      <c r="R366">
        <f>VLOOKUP($A366,ciexyz31_1[],4,FALSE)</f>
        <v>0</v>
      </c>
    </row>
    <row r="367" spans="1:18" x14ac:dyDescent="0.45">
      <c r="A367" s="6">
        <v>718</v>
      </c>
      <c r="B367" s="7">
        <f t="shared" si="65"/>
        <v>0.73468998337311942</v>
      </c>
      <c r="C367" s="7">
        <f t="shared" si="66"/>
        <v>0.26531001662688053</v>
      </c>
      <c r="D367">
        <f t="shared" si="67"/>
        <v>2.7691754450656596</v>
      </c>
      <c r="E367" s="10">
        <v>1</v>
      </c>
      <c r="F367">
        <f t="shared" si="68"/>
        <v>2.0923126814818336E-16</v>
      </c>
      <c r="G367">
        <f t="shared" si="69"/>
        <v>0.80636440528502995</v>
      </c>
      <c r="H367">
        <f t="shared" si="70"/>
        <v>91.969669545046258</v>
      </c>
      <c r="I367">
        <f t="shared" si="71"/>
        <v>508.77405891757985</v>
      </c>
      <c r="J367">
        <f t="shared" si="72"/>
        <v>45.627799115609669</v>
      </c>
      <c r="K367">
        <f t="shared" si="73"/>
        <v>91.969669545046258</v>
      </c>
      <c r="L367">
        <f t="shared" si="74"/>
        <v>510.81595421404319</v>
      </c>
      <c r="M367">
        <f t="shared" si="77"/>
        <v>5.1246818895991968</v>
      </c>
      <c r="N367">
        <f t="shared" si="75"/>
        <v>0.62336611029064593</v>
      </c>
      <c r="O367">
        <f t="shared" si="76"/>
        <v>0.50649508345640304</v>
      </c>
      <c r="P367">
        <f>VLOOKUP($A367,ciexyz31_1[],2,FALSE)</f>
        <v>3.3343420000000001E-3</v>
      </c>
      <c r="Q367">
        <f>VLOOKUP($A367,ciexyz31_1[],3,FALSE)</f>
        <v>1.2040919999999999E-3</v>
      </c>
      <c r="R367">
        <f>VLOOKUP($A367,ciexyz31_1[],4,FALSE)</f>
        <v>0</v>
      </c>
    </row>
    <row r="368" spans="1:18" x14ac:dyDescent="0.45">
      <c r="A368" s="6">
        <v>719</v>
      </c>
      <c r="B368" s="7">
        <f t="shared" si="65"/>
        <v>0.73468997610720121</v>
      </c>
      <c r="C368" s="7">
        <f t="shared" si="66"/>
        <v>0.26531002389279879</v>
      </c>
      <c r="D368">
        <f t="shared" si="67"/>
        <v>2.7691753418410614</v>
      </c>
      <c r="E368" s="10">
        <v>1</v>
      </c>
      <c r="F368">
        <f t="shared" si="68"/>
        <v>0</v>
      </c>
      <c r="G368">
        <f t="shared" si="69"/>
        <v>0.80636442736854541</v>
      </c>
      <c r="H368">
        <f t="shared" si="70"/>
        <v>91.969670530684127</v>
      </c>
      <c r="I368">
        <f t="shared" si="71"/>
        <v>508.77404091767357</v>
      </c>
      <c r="J368">
        <f t="shared" si="72"/>
        <v>45.627803122467157</v>
      </c>
      <c r="K368">
        <f t="shared" si="73"/>
        <v>91.969670530684127</v>
      </c>
      <c r="L368">
        <f t="shared" si="74"/>
        <v>510.81593664399429</v>
      </c>
      <c r="M368">
        <f t="shared" si="77"/>
        <v>5.1246825175733113</v>
      </c>
      <c r="N368">
        <f t="shared" si="75"/>
        <v>0.6233660906751225</v>
      </c>
      <c r="O368">
        <f t="shared" si="76"/>
        <v>0.50649508639873164</v>
      </c>
      <c r="P368">
        <f>VLOOKUP($A368,ciexyz31_1[],2,FALSE)</f>
        <v>3.1090750000000002E-3</v>
      </c>
      <c r="Q368">
        <f>VLOOKUP($A368,ciexyz31_1[],3,FALSE)</f>
        <v>1.122744E-3</v>
      </c>
      <c r="R368">
        <f>VLOOKUP($A368,ciexyz31_1[],4,FALSE)</f>
        <v>0</v>
      </c>
    </row>
    <row r="369" spans="1:18" x14ac:dyDescent="0.45">
      <c r="A369" s="6">
        <v>720</v>
      </c>
      <c r="B369" s="7">
        <f t="shared" si="65"/>
        <v>0.73469000414816099</v>
      </c>
      <c r="C369" s="7">
        <f t="shared" si="66"/>
        <v>0.2653099958518389</v>
      </c>
      <c r="D369">
        <f t="shared" si="67"/>
        <v>2.7691757402101245</v>
      </c>
      <c r="E369" s="10">
        <v>1</v>
      </c>
      <c r="F369">
        <f t="shared" si="68"/>
        <v>4.1846256906398481E-16</v>
      </c>
      <c r="G369">
        <f t="shared" si="69"/>
        <v>0.80636434214284514</v>
      </c>
      <c r="H369">
        <f t="shared" si="70"/>
        <v>91.96966672686591</v>
      </c>
      <c r="I369">
        <f t="shared" si="71"/>
        <v>508.77411038372787</v>
      </c>
      <c r="J369">
        <f t="shared" si="72"/>
        <v>45.627787659021593</v>
      </c>
      <c r="K369">
        <f t="shared" si="73"/>
        <v>91.96966672686591</v>
      </c>
      <c r="L369">
        <f t="shared" si="74"/>
        <v>510.81600445112377</v>
      </c>
      <c r="M369">
        <f t="shared" si="77"/>
        <v>5.1246800940674326</v>
      </c>
      <c r="N369">
        <f t="shared" si="75"/>
        <v>0.62336616637624132</v>
      </c>
      <c r="O369">
        <f t="shared" si="76"/>
        <v>0.50649507504356373</v>
      </c>
      <c r="P369">
        <f>VLOOKUP($A369,ciexyz31_1[],2,FALSE)</f>
        <v>2.8993270000000002E-3</v>
      </c>
      <c r="Q369">
        <f>VLOOKUP($A369,ciexyz31_1[],3,FALSE)</f>
        <v>1.047E-3</v>
      </c>
      <c r="R369">
        <f>VLOOKUP($A369,ciexyz31_1[],4,FALSE)</f>
        <v>0</v>
      </c>
    </row>
    <row r="370" spans="1:18" x14ac:dyDescent="0.45">
      <c r="A370" s="6">
        <v>721</v>
      </c>
      <c r="B370" s="7">
        <f t="shared" si="65"/>
        <v>0.73468998768139948</v>
      </c>
      <c r="C370" s="7">
        <f t="shared" si="66"/>
        <v>0.26531001231860057</v>
      </c>
      <c r="D370">
        <f t="shared" si="67"/>
        <v>2.7691755062720307</v>
      </c>
      <c r="E370" s="10">
        <v>1</v>
      </c>
      <c r="F370">
        <f t="shared" si="68"/>
        <v>-2.0923127154581948E-16</v>
      </c>
      <c r="G370">
        <f t="shared" si="69"/>
        <v>0.80636439219075007</v>
      </c>
      <c r="H370">
        <f t="shared" si="70"/>
        <v>91.969668960618577</v>
      </c>
      <c r="I370">
        <f t="shared" si="71"/>
        <v>508.77406959051024</v>
      </c>
      <c r="J370">
        <f t="shared" si="72"/>
        <v>45.627796739769103</v>
      </c>
      <c r="K370">
        <f t="shared" si="73"/>
        <v>91.969668960618577</v>
      </c>
      <c r="L370">
        <f t="shared" si="74"/>
        <v>510.81596463209235</v>
      </c>
      <c r="M370">
        <f t="shared" si="77"/>
        <v>5.1246815172459668</v>
      </c>
      <c r="N370">
        <f t="shared" si="75"/>
        <v>0.62336612192154617</v>
      </c>
      <c r="O370">
        <f t="shared" si="76"/>
        <v>0.50649508171176805</v>
      </c>
      <c r="P370">
        <f>VLOOKUP($A370,ciexyz31_1[],2,FALSE)</f>
        <v>2.7043480000000001E-3</v>
      </c>
      <c r="Q370">
        <f>VLOOKUP($A370,ciexyz31_1[],3,FALSE)</f>
        <v>9.7658959999999992E-4</v>
      </c>
      <c r="R370">
        <f>VLOOKUP($A370,ciexyz31_1[],4,FALSE)</f>
        <v>0</v>
      </c>
    </row>
    <row r="371" spans="1:18" x14ac:dyDescent="0.45">
      <c r="A371" s="6">
        <v>722</v>
      </c>
      <c r="B371" s="7">
        <f t="shared" si="65"/>
        <v>0.73468997435390304</v>
      </c>
      <c r="C371" s="7">
        <f t="shared" si="66"/>
        <v>0.2653100256460969</v>
      </c>
      <c r="D371">
        <f t="shared" si="67"/>
        <v>2.7691753169325111</v>
      </c>
      <c r="E371" s="10">
        <v>1</v>
      </c>
      <c r="F371">
        <f t="shared" si="68"/>
        <v>2.092312610353648E-16</v>
      </c>
      <c r="G371">
        <f t="shared" si="69"/>
        <v>0.80636443269739511</v>
      </c>
      <c r="H371">
        <f t="shared" si="70"/>
        <v>91.969670768522889</v>
      </c>
      <c r="I371">
        <f t="shared" si="71"/>
        <v>508.77403657421667</v>
      </c>
      <c r="J371">
        <f t="shared" si="72"/>
        <v>45.627804089339378</v>
      </c>
      <c r="K371">
        <f t="shared" si="73"/>
        <v>91.969670768522889</v>
      </c>
      <c r="L371">
        <f t="shared" si="74"/>
        <v>510.81593240426389</v>
      </c>
      <c r="M371">
        <f t="shared" si="77"/>
        <v>5.1246826691062255</v>
      </c>
      <c r="N371">
        <f t="shared" si="75"/>
        <v>0.6233660859418102</v>
      </c>
      <c r="O371">
        <f t="shared" si="76"/>
        <v>0.50649508710872837</v>
      </c>
      <c r="P371">
        <f>VLOOKUP($A371,ciexyz31_1[],2,FALSE)</f>
        <v>2.52302E-3</v>
      </c>
      <c r="Q371">
        <f>VLOOKUP($A371,ciexyz31_1[],3,FALSE)</f>
        <v>9.1110880000000005E-4</v>
      </c>
      <c r="R371">
        <f>VLOOKUP($A371,ciexyz31_1[],4,FALSE)</f>
        <v>0</v>
      </c>
    </row>
    <row r="372" spans="1:18" x14ac:dyDescent="0.45">
      <c r="A372" s="6">
        <v>723</v>
      </c>
      <c r="B372" s="7">
        <f t="shared" si="65"/>
        <v>0.73468998482414827</v>
      </c>
      <c r="C372" s="7">
        <f t="shared" si="66"/>
        <v>0.26531001517585179</v>
      </c>
      <c r="D372">
        <f t="shared" si="67"/>
        <v>2.7691754656799663</v>
      </c>
      <c r="E372" s="10">
        <v>1</v>
      </c>
      <c r="F372">
        <f t="shared" si="68"/>
        <v>-2.0923126929250723E-16</v>
      </c>
      <c r="G372">
        <f t="shared" si="69"/>
        <v>0.80636440087487626</v>
      </c>
      <c r="H372">
        <f t="shared" si="70"/>
        <v>91.969669348211013</v>
      </c>
      <c r="I372">
        <f t="shared" si="71"/>
        <v>508.77406251222317</v>
      </c>
      <c r="J372">
        <f t="shared" si="72"/>
        <v>45.627798315426674</v>
      </c>
      <c r="K372">
        <f t="shared" si="73"/>
        <v>91.969669348211013</v>
      </c>
      <c r="L372">
        <f t="shared" si="74"/>
        <v>510.81595772284254</v>
      </c>
      <c r="M372">
        <f t="shared" si="77"/>
        <v>5.1246817641906359</v>
      </c>
      <c r="N372">
        <f t="shared" si="75"/>
        <v>0.62336611420793342</v>
      </c>
      <c r="O372">
        <f t="shared" si="76"/>
        <v>0.50649508286881006</v>
      </c>
      <c r="P372">
        <f>VLOOKUP($A372,ciexyz31_1[],2,FALSE)</f>
        <v>2.3541679999999998E-3</v>
      </c>
      <c r="Q372">
        <f>VLOOKUP($A372,ciexyz31_1[],3,FALSE)</f>
        <v>8.5013319999999995E-4</v>
      </c>
      <c r="R372">
        <f>VLOOKUP($A372,ciexyz31_1[],4,FALSE)</f>
        <v>0</v>
      </c>
    </row>
    <row r="373" spans="1:18" x14ac:dyDescent="0.45">
      <c r="A373" s="6">
        <v>724</v>
      </c>
      <c r="B373" s="7">
        <f t="shared" si="65"/>
        <v>0.73468995680859905</v>
      </c>
      <c r="C373" s="7">
        <f t="shared" si="66"/>
        <v>0.26531004319140084</v>
      </c>
      <c r="D373">
        <f t="shared" si="67"/>
        <v>2.7691750676719638</v>
      </c>
      <c r="E373" s="10">
        <v>1</v>
      </c>
      <c r="F373">
        <f t="shared" si="68"/>
        <v>4.1846249439724972E-16</v>
      </c>
      <c r="G373">
        <f t="shared" si="69"/>
        <v>0.80636448602334465</v>
      </c>
      <c r="H373">
        <f t="shared" si="70"/>
        <v>91.969673148582004</v>
      </c>
      <c r="I373">
        <f t="shared" si="71"/>
        <v>508.7739931091229</v>
      </c>
      <c r="J373">
        <f t="shared" si="72"/>
        <v>45.627813764858139</v>
      </c>
      <c r="K373">
        <f t="shared" si="73"/>
        <v>91.969673148582004</v>
      </c>
      <c r="L373">
        <f t="shared" si="74"/>
        <v>510.81588997716426</v>
      </c>
      <c r="M373">
        <f t="shared" si="77"/>
        <v>5.1246841855006107</v>
      </c>
      <c r="N373">
        <f t="shared" si="75"/>
        <v>0.6233660385754235</v>
      </c>
      <c r="O373">
        <f t="shared" si="76"/>
        <v>0.50649509421368644</v>
      </c>
      <c r="P373">
        <f>VLOOKUP($A373,ciexyz31_1[],2,FALSE)</f>
        <v>2.1966160000000002E-3</v>
      </c>
      <c r="Q373">
        <f>VLOOKUP($A373,ciexyz31_1[],3,FALSE)</f>
        <v>7.9323839999999996E-4</v>
      </c>
      <c r="R373">
        <f>VLOOKUP($A373,ciexyz31_1[],4,FALSE)</f>
        <v>0</v>
      </c>
    </row>
    <row r="374" spans="1:18" x14ac:dyDescent="0.45">
      <c r="A374" s="6">
        <v>725</v>
      </c>
      <c r="B374" s="7">
        <f t="shared" si="65"/>
        <v>0.7346899996056202</v>
      </c>
      <c r="C374" s="7">
        <f t="shared" si="66"/>
        <v>0.26531000039437969</v>
      </c>
      <c r="D374">
        <f t="shared" si="67"/>
        <v>2.769175675675676</v>
      </c>
      <c r="E374" s="10">
        <v>1</v>
      </c>
      <c r="F374">
        <f t="shared" si="68"/>
        <v>4.1846256189922176E-16</v>
      </c>
      <c r="G374">
        <f t="shared" si="69"/>
        <v>0.8063643559491207</v>
      </c>
      <c r="H374">
        <f t="shared" si="70"/>
        <v>91.96966734307162</v>
      </c>
      <c r="I374">
        <f t="shared" si="71"/>
        <v>508.77409913046131</v>
      </c>
      <c r="J374">
        <f t="shared" si="72"/>
        <v>45.627790164047653</v>
      </c>
      <c r="K374">
        <f t="shared" si="73"/>
        <v>91.96966734307162</v>
      </c>
      <c r="L374">
        <f t="shared" si="74"/>
        <v>510.81599346659738</v>
      </c>
      <c r="M374">
        <f t="shared" si="77"/>
        <v>5.124680486667172</v>
      </c>
      <c r="N374">
        <f t="shared" si="75"/>
        <v>0.62336615411291496</v>
      </c>
      <c r="O374">
        <f t="shared" si="76"/>
        <v>0.50649507688306272</v>
      </c>
      <c r="P374">
        <f>VLOOKUP($A374,ciexyz31_1[],2,FALSE)</f>
        <v>2.0491900000000002E-3</v>
      </c>
      <c r="Q374">
        <f>VLOOKUP($A374,ciexyz31_1[],3,FALSE)</f>
        <v>7.3999999999999999E-4</v>
      </c>
      <c r="R374">
        <f>VLOOKUP($A374,ciexyz31_1[],4,FALSE)</f>
        <v>0</v>
      </c>
    </row>
    <row r="375" spans="1:18" x14ac:dyDescent="0.45">
      <c r="A375" s="6">
        <v>726</v>
      </c>
      <c r="B375" s="7">
        <f t="shared" si="65"/>
        <v>0.73468997644675349</v>
      </c>
      <c r="C375" s="7">
        <f t="shared" si="66"/>
        <v>0.26531002355324657</v>
      </c>
      <c r="D375">
        <f t="shared" si="67"/>
        <v>2.769175346664972</v>
      </c>
      <c r="E375" s="10">
        <v>1</v>
      </c>
      <c r="F375">
        <f t="shared" si="68"/>
        <v>-2.0923126268584791E-16</v>
      </c>
      <c r="G375">
        <f t="shared" si="69"/>
        <v>0.80636442633653449</v>
      </c>
      <c r="H375">
        <f t="shared" si="70"/>
        <v>91.969670484623109</v>
      </c>
      <c r="I375">
        <f t="shared" si="71"/>
        <v>508.77404175884845</v>
      </c>
      <c r="J375">
        <f t="shared" si="72"/>
        <v>45.627802935217929</v>
      </c>
      <c r="K375">
        <f t="shared" si="73"/>
        <v>91.969670484623109</v>
      </c>
      <c r="L375">
        <f t="shared" si="74"/>
        <v>510.81593746508099</v>
      </c>
      <c r="M375">
        <f t="shared" si="77"/>
        <v>5.1246824882267061</v>
      </c>
      <c r="N375">
        <f t="shared" si="75"/>
        <v>0.62336609159179879</v>
      </c>
      <c r="O375">
        <f t="shared" si="76"/>
        <v>0.50649508626123019</v>
      </c>
      <c r="P375">
        <f>VLOOKUP($A375,ciexyz31_1[],2,FALSE)</f>
        <v>1.91096E-3</v>
      </c>
      <c r="Q375">
        <f>VLOOKUP($A375,ciexyz31_1[],3,FALSE)</f>
        <v>6.9008269999999998E-4</v>
      </c>
      <c r="R375">
        <f>VLOOKUP($A375,ciexyz31_1[],4,FALSE)</f>
        <v>0</v>
      </c>
    </row>
    <row r="376" spans="1:18" x14ac:dyDescent="0.45">
      <c r="A376" s="6">
        <v>727</v>
      </c>
      <c r="B376" s="7">
        <f t="shared" si="65"/>
        <v>0.73468995540979931</v>
      </c>
      <c r="C376" s="7">
        <f t="shared" si="66"/>
        <v>0.26531004459020074</v>
      </c>
      <c r="D376">
        <f t="shared" si="67"/>
        <v>2.7691750477996608</v>
      </c>
      <c r="E376" s="10">
        <v>1</v>
      </c>
      <c r="F376">
        <f t="shared" si="68"/>
        <v>-2.0923124609549042E-16</v>
      </c>
      <c r="G376">
        <f t="shared" si="69"/>
        <v>0.80636449027475765</v>
      </c>
      <c r="H376">
        <f t="shared" si="70"/>
        <v>91.969673338332299</v>
      </c>
      <c r="I376">
        <f t="shared" si="71"/>
        <v>508.77398964386731</v>
      </c>
      <c r="J376">
        <f t="shared" si="72"/>
        <v>45.6278145362392</v>
      </c>
      <c r="K376">
        <f t="shared" si="73"/>
        <v>91.969673338332299</v>
      </c>
      <c r="L376">
        <f t="shared" si="74"/>
        <v>510.81588659466286</v>
      </c>
      <c r="M376">
        <f t="shared" si="77"/>
        <v>5.1246843063952099</v>
      </c>
      <c r="N376">
        <f t="shared" si="75"/>
        <v>0.62336603479913721</v>
      </c>
      <c r="O376">
        <f t="shared" si="76"/>
        <v>0.50649509478012944</v>
      </c>
      <c r="P376">
        <f>VLOOKUP($A376,ciexyz31_1[],2,FALSE)</f>
        <v>1.781438E-3</v>
      </c>
      <c r="Q376">
        <f>VLOOKUP($A376,ciexyz31_1[],3,FALSE)</f>
        <v>6.4331000000000002E-4</v>
      </c>
      <c r="R376">
        <f>VLOOKUP($A376,ciexyz31_1[],4,FALSE)</f>
        <v>0</v>
      </c>
    </row>
    <row r="377" spans="1:18" x14ac:dyDescent="0.45">
      <c r="A377" s="6">
        <v>728</v>
      </c>
      <c r="B377" s="7">
        <f t="shared" si="65"/>
        <v>0.73469003003178435</v>
      </c>
      <c r="C377" s="7">
        <f t="shared" si="66"/>
        <v>0.26530996996821571</v>
      </c>
      <c r="D377">
        <f t="shared" si="67"/>
        <v>2.7691761079306616</v>
      </c>
      <c r="E377" s="10">
        <v>1</v>
      </c>
      <c r="F377">
        <f t="shared" si="68"/>
        <v>-2.0923130494458273E-16</v>
      </c>
      <c r="G377">
        <f t="shared" si="69"/>
        <v>0.8063642634740007</v>
      </c>
      <c r="H377">
        <f t="shared" si="70"/>
        <v>91.969663215694936</v>
      </c>
      <c r="I377">
        <f t="shared" si="71"/>
        <v>508.77417450540366</v>
      </c>
      <c r="J377">
        <f t="shared" si="72"/>
        <v>45.627773385258266</v>
      </c>
      <c r="K377">
        <f t="shared" si="73"/>
        <v>91.969663215694936</v>
      </c>
      <c r="L377">
        <f t="shared" si="74"/>
        <v>510.81606704150511</v>
      </c>
      <c r="M377">
        <f t="shared" si="77"/>
        <v>5.1246778570148557</v>
      </c>
      <c r="N377">
        <f t="shared" si="75"/>
        <v>0.62336623625329146</v>
      </c>
      <c r="O377">
        <f t="shared" si="76"/>
        <v>0.50649506456200633</v>
      </c>
      <c r="P377">
        <f>VLOOKUP($A377,ciexyz31_1[],2,FALSE)</f>
        <v>1.66011E-3</v>
      </c>
      <c r="Q377">
        <f>VLOOKUP($A377,ciexyz31_1[],3,FALSE)</f>
        <v>5.9949600000000003E-4</v>
      </c>
      <c r="R377">
        <f>VLOOKUP($A377,ciexyz31_1[],4,FALSE)</f>
        <v>0</v>
      </c>
    </row>
    <row r="378" spans="1:18" x14ac:dyDescent="0.45">
      <c r="A378" s="6">
        <v>729</v>
      </c>
      <c r="B378" s="7">
        <f t="shared" si="65"/>
        <v>0.73468997802617741</v>
      </c>
      <c r="C378" s="7">
        <f t="shared" si="66"/>
        <v>0.26531002197382247</v>
      </c>
      <c r="D378">
        <f t="shared" si="67"/>
        <v>2.7691753691033489</v>
      </c>
      <c r="E378" s="10">
        <v>1</v>
      </c>
      <c r="F378">
        <f t="shared" si="68"/>
        <v>4.1846252786285609E-16</v>
      </c>
      <c r="G378">
        <f t="shared" si="69"/>
        <v>0.80636442153614518</v>
      </c>
      <c r="H378">
        <f t="shared" si="70"/>
        <v>91.969670270370756</v>
      </c>
      <c r="I378">
        <f t="shared" si="71"/>
        <v>508.77404567156577</v>
      </c>
      <c r="J378">
        <f t="shared" si="72"/>
        <v>45.627802064229968</v>
      </c>
      <c r="K378">
        <f t="shared" si="73"/>
        <v>91.969670270370756</v>
      </c>
      <c r="L378">
        <f t="shared" si="74"/>
        <v>510.81594128435836</v>
      </c>
      <c r="M378">
        <f t="shared" si="77"/>
        <v>5.124682351721253</v>
      </c>
      <c r="N378">
        <f t="shared" si="75"/>
        <v>0.62336609585570968</v>
      </c>
      <c r="O378">
        <f t="shared" si="76"/>
        <v>0.50649508562164347</v>
      </c>
      <c r="P378">
        <f>VLOOKUP($A378,ciexyz31_1[],2,FALSE)</f>
        <v>1.546459E-3</v>
      </c>
      <c r="Q378">
        <f>VLOOKUP($A378,ciexyz31_1[],3,FALSE)</f>
        <v>5.5845470000000003E-4</v>
      </c>
      <c r="R378">
        <f>VLOOKUP($A378,ciexyz31_1[],4,FALSE)</f>
        <v>0</v>
      </c>
    </row>
    <row r="379" spans="1:18" x14ac:dyDescent="0.45">
      <c r="A379" s="6">
        <v>730</v>
      </c>
      <c r="B379" s="7">
        <f t="shared" si="65"/>
        <v>0.73468995204520882</v>
      </c>
      <c r="C379" s="7">
        <f t="shared" si="66"/>
        <v>0.26531004795479113</v>
      </c>
      <c r="D379">
        <f t="shared" si="67"/>
        <v>2.7691750000000002</v>
      </c>
      <c r="E379" s="10">
        <v>1</v>
      </c>
      <c r="F379">
        <f t="shared" si="68"/>
        <v>2.0923124344207625E-16</v>
      </c>
      <c r="G379">
        <f t="shared" si="69"/>
        <v>0.80636450050085451</v>
      </c>
      <c r="H379">
        <f t="shared" si="70"/>
        <v>91.96967379474637</v>
      </c>
      <c r="I379">
        <f t="shared" si="71"/>
        <v>508.7739813087461</v>
      </c>
      <c r="J379">
        <f t="shared" si="72"/>
        <v>45.62781639167337</v>
      </c>
      <c r="K379">
        <f t="shared" si="73"/>
        <v>91.96967379474637</v>
      </c>
      <c r="L379">
        <f t="shared" si="74"/>
        <v>510.81587845859349</v>
      </c>
      <c r="M379">
        <f t="shared" si="77"/>
        <v>5.124684597187918</v>
      </c>
      <c r="N379">
        <f t="shared" si="75"/>
        <v>0.62336602571588162</v>
      </c>
      <c r="O379">
        <f t="shared" si="76"/>
        <v>0.50649509614261778</v>
      </c>
      <c r="P379">
        <f>VLOOKUP($A379,ciexyz31_1[],2,FALSE)</f>
        <v>1.439971E-3</v>
      </c>
      <c r="Q379">
        <f>VLOOKUP($A379,ciexyz31_1[],3,FALSE)</f>
        <v>5.1999999999999995E-4</v>
      </c>
      <c r="R379">
        <f>VLOOKUP($A379,ciexyz31_1[],4,FALSE)</f>
        <v>0</v>
      </c>
    </row>
    <row r="380" spans="1:18" x14ac:dyDescent="0.45">
      <c r="A380" s="6">
        <v>731</v>
      </c>
      <c r="B380" s="7">
        <f t="shared" si="65"/>
        <v>0.73469003302492664</v>
      </c>
      <c r="C380" s="7">
        <f t="shared" si="66"/>
        <v>0.26530996697507325</v>
      </c>
      <c r="D380">
        <f t="shared" si="67"/>
        <v>2.7691761504533043</v>
      </c>
      <c r="E380" s="10">
        <v>1</v>
      </c>
      <c r="F380">
        <f t="shared" si="68"/>
        <v>4.1846261461012721E-16</v>
      </c>
      <c r="G380">
        <f t="shared" si="69"/>
        <v>0.80636425437685633</v>
      </c>
      <c r="H380">
        <f t="shared" si="70"/>
        <v>91.969662809668506</v>
      </c>
      <c r="I380">
        <f t="shared" si="71"/>
        <v>508.77418192033593</v>
      </c>
      <c r="J380">
        <f t="shared" si="72"/>
        <v>45.627771734661955</v>
      </c>
      <c r="K380">
        <f t="shared" si="73"/>
        <v>91.969662809668506</v>
      </c>
      <c r="L380">
        <f t="shared" si="74"/>
        <v>510.81607427936086</v>
      </c>
      <c r="M380">
        <f t="shared" si="77"/>
        <v>5.1246775983255377</v>
      </c>
      <c r="N380">
        <f t="shared" si="75"/>
        <v>0.62336624433376675</v>
      </c>
      <c r="O380">
        <f t="shared" si="76"/>
        <v>0.50649506334993488</v>
      </c>
      <c r="P380">
        <f>VLOOKUP($A380,ciexyz31_1[],2,FALSE)</f>
        <v>1.3400420000000001E-3</v>
      </c>
      <c r="Q380">
        <f>VLOOKUP($A380,ciexyz31_1[],3,FALSE)</f>
        <v>4.8391359999999997E-4</v>
      </c>
      <c r="R380">
        <f>VLOOKUP($A380,ciexyz31_1[],4,FALSE)</f>
        <v>0</v>
      </c>
    </row>
    <row r="381" spans="1:18" x14ac:dyDescent="0.45">
      <c r="A381" s="6">
        <v>732</v>
      </c>
      <c r="B381" s="7">
        <f t="shared" si="65"/>
        <v>0.73468995791968983</v>
      </c>
      <c r="C381" s="7">
        <f t="shared" si="66"/>
        <v>0.26531004208031017</v>
      </c>
      <c r="D381">
        <f t="shared" si="67"/>
        <v>2.7691750834568745</v>
      </c>
      <c r="E381" s="10">
        <v>1</v>
      </c>
      <c r="F381">
        <f t="shared" si="68"/>
        <v>0</v>
      </c>
      <c r="G381">
        <f t="shared" si="69"/>
        <v>0.80636448264637461</v>
      </c>
      <c r="H381">
        <f t="shared" si="70"/>
        <v>91.969672997860116</v>
      </c>
      <c r="I381">
        <f t="shared" si="71"/>
        <v>508.77399586163511</v>
      </c>
      <c r="J381">
        <f t="shared" si="72"/>
        <v>45.627813152137051</v>
      </c>
      <c r="K381">
        <f t="shared" si="73"/>
        <v>91.969672997860116</v>
      </c>
      <c r="L381">
        <f t="shared" si="74"/>
        <v>510.81589266394349</v>
      </c>
      <c r="M381">
        <f t="shared" si="77"/>
        <v>5.1246840894719687</v>
      </c>
      <c r="N381">
        <f t="shared" si="75"/>
        <v>0.62336604157499254</v>
      </c>
      <c r="O381">
        <f t="shared" si="76"/>
        <v>0.50649509376375113</v>
      </c>
      <c r="P381">
        <f>VLOOKUP($A381,ciexyz31_1[],2,FALSE)</f>
        <v>1.246275E-3</v>
      </c>
      <c r="Q381">
        <f>VLOOKUP($A381,ciexyz31_1[],3,FALSE)</f>
        <v>4.500528E-4</v>
      </c>
      <c r="R381">
        <f>VLOOKUP($A381,ciexyz31_1[],4,FALSE)</f>
        <v>0</v>
      </c>
    </row>
    <row r="382" spans="1:18" x14ac:dyDescent="0.45">
      <c r="A382" s="6">
        <v>733</v>
      </c>
      <c r="B382" s="7">
        <f t="shared" si="65"/>
        <v>0.73468994040015567</v>
      </c>
      <c r="C382" s="7">
        <f t="shared" si="66"/>
        <v>0.26531005959984433</v>
      </c>
      <c r="D382">
        <f t="shared" si="67"/>
        <v>2.7691748345624614</v>
      </c>
      <c r="E382" s="10">
        <v>1</v>
      </c>
      <c r="F382">
        <f t="shared" si="68"/>
        <v>0</v>
      </c>
      <c r="G382">
        <f t="shared" si="69"/>
        <v>0.80636453589400137</v>
      </c>
      <c r="H382">
        <f t="shared" si="70"/>
        <v>91.969675374423417</v>
      </c>
      <c r="I382">
        <f t="shared" si="71"/>
        <v>508.77395246038327</v>
      </c>
      <c r="J382">
        <f t="shared" si="72"/>
        <v>45.627822813444432</v>
      </c>
      <c r="K382">
        <f t="shared" si="73"/>
        <v>91.969675374423417</v>
      </c>
      <c r="L382">
        <f t="shared" si="74"/>
        <v>510.81585029916153</v>
      </c>
      <c r="M382">
        <f t="shared" si="77"/>
        <v>5.1246856036393087</v>
      </c>
      <c r="N382">
        <f t="shared" si="75"/>
        <v>0.62336599427818018</v>
      </c>
      <c r="O382">
        <f t="shared" si="76"/>
        <v>0.5064951008582731</v>
      </c>
      <c r="P382">
        <f>VLOOKUP($A382,ciexyz31_1[],2,FALSE)</f>
        <v>1.1584709999999999E-3</v>
      </c>
      <c r="Q382">
        <f>VLOOKUP($A382,ciexyz31_1[],3,FALSE)</f>
        <v>4.1834519999999999E-4</v>
      </c>
      <c r="R382">
        <f>VLOOKUP($A382,ciexyz31_1[],4,FALSE)</f>
        <v>0</v>
      </c>
    </row>
    <row r="383" spans="1:18" x14ac:dyDescent="0.45">
      <c r="A383" s="6">
        <v>734</v>
      </c>
      <c r="B383" s="7">
        <f t="shared" si="65"/>
        <v>0.73469008327074581</v>
      </c>
      <c r="C383" s="7">
        <f t="shared" si="66"/>
        <v>0.26530991672925419</v>
      </c>
      <c r="D383">
        <f t="shared" si="67"/>
        <v>2.7691768642801575</v>
      </c>
      <c r="E383" s="10">
        <v>1</v>
      </c>
      <c r="F383">
        <f t="shared" si="68"/>
        <v>0</v>
      </c>
      <c r="G383">
        <f t="shared" si="69"/>
        <v>0.80636410166328554</v>
      </c>
      <c r="H383">
        <f t="shared" si="70"/>
        <v>91.969655993710873</v>
      </c>
      <c r="I383">
        <f t="shared" si="71"/>
        <v>508.77430639466104</v>
      </c>
      <c r="J383">
        <f t="shared" si="72"/>
        <v>45.627744026136959</v>
      </c>
      <c r="K383">
        <f t="shared" si="73"/>
        <v>91.969655993710873</v>
      </c>
      <c r="L383">
        <f t="shared" si="74"/>
        <v>510.81619578110787</v>
      </c>
      <c r="M383">
        <f t="shared" si="77"/>
        <v>5.1246732557144323</v>
      </c>
      <c r="N383">
        <f t="shared" si="75"/>
        <v>0.62336637998055933</v>
      </c>
      <c r="O383">
        <f t="shared" si="76"/>
        <v>0.50649504300291603</v>
      </c>
      <c r="P383">
        <f>VLOOKUP($A383,ciexyz31_1[],2,FALSE)</f>
        <v>1.07643E-3</v>
      </c>
      <c r="Q383">
        <f>VLOOKUP($A383,ciexyz31_1[],3,FALSE)</f>
        <v>3.887184E-4</v>
      </c>
      <c r="R383">
        <f>VLOOKUP($A383,ciexyz31_1[],4,FALSE)</f>
        <v>0</v>
      </c>
    </row>
    <row r="384" spans="1:18" x14ac:dyDescent="0.45">
      <c r="A384" s="6">
        <v>735</v>
      </c>
      <c r="B384" s="7">
        <f t="shared" si="65"/>
        <v>0.7346899924932917</v>
      </c>
      <c r="C384" s="7">
        <f t="shared" si="66"/>
        <v>0.26531000750670819</v>
      </c>
      <c r="D384">
        <f t="shared" si="67"/>
        <v>2.7691755746330662</v>
      </c>
      <c r="E384" s="10">
        <v>1</v>
      </c>
      <c r="F384">
        <f t="shared" si="68"/>
        <v>4.1846255068123852E-16</v>
      </c>
      <c r="G384">
        <f t="shared" si="69"/>
        <v>0.80636437756582646</v>
      </c>
      <c r="H384">
        <f t="shared" si="70"/>
        <v>91.969668307874727</v>
      </c>
      <c r="I384">
        <f t="shared" si="71"/>
        <v>508.77408151104271</v>
      </c>
      <c r="J384">
        <f t="shared" si="72"/>
        <v>45.627794086206677</v>
      </c>
      <c r="K384">
        <f t="shared" si="73"/>
        <v>91.969668307874727</v>
      </c>
      <c r="L384">
        <f t="shared" si="74"/>
        <v>510.81597626794957</v>
      </c>
      <c r="M384">
        <f t="shared" si="77"/>
        <v>5.1246811013668498</v>
      </c>
      <c r="N384">
        <f t="shared" si="75"/>
        <v>0.62336613491202997</v>
      </c>
      <c r="O384">
        <f t="shared" si="76"/>
        <v>0.50649507976319541</v>
      </c>
      <c r="P384">
        <f>VLOOKUP($A384,ciexyz31_1[],2,FALSE)</f>
        <v>9.9994930000000008E-4</v>
      </c>
      <c r="Q384">
        <f>VLOOKUP($A384,ciexyz31_1[],3,FALSE)</f>
        <v>3.611E-4</v>
      </c>
      <c r="R384">
        <f>VLOOKUP($A384,ciexyz31_1[],4,FALSE)</f>
        <v>0</v>
      </c>
    </row>
    <row r="385" spans="1:18" x14ac:dyDescent="0.45">
      <c r="A385" s="6">
        <v>736</v>
      </c>
      <c r="B385" s="7">
        <f t="shared" si="65"/>
        <v>0.73468999326250295</v>
      </c>
      <c r="C385" s="7">
        <f t="shared" si="66"/>
        <v>0.265310006737497</v>
      </c>
      <c r="D385">
        <f t="shared" si="67"/>
        <v>2.769175585561007</v>
      </c>
      <c r="E385" s="10">
        <v>1</v>
      </c>
      <c r="F385">
        <f t="shared" si="68"/>
        <v>2.0923127594724186E-16</v>
      </c>
      <c r="G385">
        <f t="shared" si="69"/>
        <v>0.80636437522794058</v>
      </c>
      <c r="H385">
        <f t="shared" si="70"/>
        <v>91.969668203529523</v>
      </c>
      <c r="I385">
        <f t="shared" si="71"/>
        <v>508.77408341661476</v>
      </c>
      <c r="J385">
        <f t="shared" si="72"/>
        <v>45.627793662018163</v>
      </c>
      <c r="K385">
        <f t="shared" si="73"/>
        <v>91.969668203529523</v>
      </c>
      <c r="L385">
        <f t="shared" si="74"/>
        <v>510.81597812801448</v>
      </c>
      <c r="M385">
        <f t="shared" si="77"/>
        <v>5.1246810348859739</v>
      </c>
      <c r="N385">
        <f t="shared" si="75"/>
        <v>0.62336613698864041</v>
      </c>
      <c r="O385">
        <f t="shared" si="76"/>
        <v>0.50649507945170391</v>
      </c>
      <c r="P385">
        <f>VLOOKUP($A385,ciexyz31_1[],2,FALSE)</f>
        <v>9.2873580000000003E-4</v>
      </c>
      <c r="Q385">
        <f>VLOOKUP($A385,ciexyz31_1[],3,FALSE)</f>
        <v>3.3538349999999998E-4</v>
      </c>
      <c r="R385">
        <f>VLOOKUP($A385,ciexyz31_1[],4,FALSE)</f>
        <v>0</v>
      </c>
    </row>
    <row r="386" spans="1:18" x14ac:dyDescent="0.45">
      <c r="A386" s="6">
        <v>737</v>
      </c>
      <c r="B386" s="7">
        <f t="shared" si="65"/>
        <v>0.73469000410265639</v>
      </c>
      <c r="C386" s="7">
        <f t="shared" si="66"/>
        <v>0.26530999589734361</v>
      </c>
      <c r="D386">
        <f t="shared" si="67"/>
        <v>2.7691757395636536</v>
      </c>
      <c r="E386" s="10">
        <v>1</v>
      </c>
      <c r="F386">
        <f t="shared" si="68"/>
        <v>0</v>
      </c>
      <c r="G386">
        <f t="shared" si="69"/>
        <v>0.80636434228114895</v>
      </c>
      <c r="H386">
        <f t="shared" si="70"/>
        <v>91.969666733038707</v>
      </c>
      <c r="I386">
        <f t="shared" si="71"/>
        <v>508.77411027099885</v>
      </c>
      <c r="J386">
        <f t="shared" si="72"/>
        <v>45.627787684115631</v>
      </c>
      <c r="K386">
        <f t="shared" si="73"/>
        <v>91.969666733038707</v>
      </c>
      <c r="L386">
        <f t="shared" si="74"/>
        <v>510.81600434108685</v>
      </c>
      <c r="M386">
        <f t="shared" si="77"/>
        <v>5.1246800980002885</v>
      </c>
      <c r="N386">
        <f t="shared" si="75"/>
        <v>0.62336616625339414</v>
      </c>
      <c r="O386">
        <f t="shared" si="76"/>
        <v>0.50649507506199087</v>
      </c>
      <c r="P386">
        <f>VLOOKUP($A386,ciexyz31_1[],2,FALSE)</f>
        <v>8.6243319999999997E-4</v>
      </c>
      <c r="Q386">
        <f>VLOOKUP($A386,ciexyz31_1[],3,FALSE)</f>
        <v>3.1144039999999999E-4</v>
      </c>
      <c r="R386">
        <f>VLOOKUP($A386,ciexyz31_1[],4,FALSE)</f>
        <v>0</v>
      </c>
    </row>
    <row r="387" spans="1:18" x14ac:dyDescent="0.45">
      <c r="A387" s="6">
        <v>738</v>
      </c>
      <c r="B387" s="7">
        <f t="shared" si="65"/>
        <v>0.73468998846608258</v>
      </c>
      <c r="C387" s="7">
        <f t="shared" si="66"/>
        <v>0.26531001153391748</v>
      </c>
      <c r="D387">
        <f t="shared" si="67"/>
        <v>2.7691755174197756</v>
      </c>
      <c r="E387" s="10">
        <v>1</v>
      </c>
      <c r="F387">
        <f t="shared" si="68"/>
        <v>-2.0923127216464364E-16</v>
      </c>
      <c r="G387">
        <f t="shared" si="69"/>
        <v>0.80636438980584002</v>
      </c>
      <c r="H387">
        <f t="shared" si="70"/>
        <v>91.969668854174571</v>
      </c>
      <c r="I387">
        <f t="shared" si="71"/>
        <v>508.77407153441089</v>
      </c>
      <c r="J387">
        <f t="shared" si="72"/>
        <v>45.627796307048463</v>
      </c>
      <c r="K387">
        <f t="shared" si="73"/>
        <v>91.969668854174571</v>
      </c>
      <c r="L387">
        <f t="shared" si="74"/>
        <v>510.81596652957057</v>
      </c>
      <c r="M387">
        <f t="shared" si="77"/>
        <v>5.1246814494278921</v>
      </c>
      <c r="N387">
        <f t="shared" si="75"/>
        <v>0.62336612403992553</v>
      </c>
      <c r="O387">
        <f t="shared" si="76"/>
        <v>0.50649508139401123</v>
      </c>
      <c r="P387">
        <f>VLOOKUP($A387,ciexyz31_1[],2,FALSE)</f>
        <v>8.0075030000000002E-4</v>
      </c>
      <c r="Q387">
        <f>VLOOKUP($A387,ciexyz31_1[],3,FALSE)</f>
        <v>2.8916560000000002E-4</v>
      </c>
      <c r="R387">
        <f>VLOOKUP($A387,ciexyz31_1[],4,FALSE)</f>
        <v>0</v>
      </c>
    </row>
    <row r="388" spans="1:18" x14ac:dyDescent="0.45">
      <c r="A388" s="6">
        <v>739</v>
      </c>
      <c r="B388" s="7">
        <f t="shared" si="65"/>
        <v>0.73468999700449633</v>
      </c>
      <c r="C388" s="7">
        <f t="shared" si="66"/>
        <v>0.26531000299550356</v>
      </c>
      <c r="D388">
        <f t="shared" si="67"/>
        <v>2.7691756387223281</v>
      </c>
      <c r="E388" s="10">
        <v>1</v>
      </c>
      <c r="F388">
        <f t="shared" si="68"/>
        <v>4.1846255779657599E-16</v>
      </c>
      <c r="G388">
        <f t="shared" si="69"/>
        <v>0.80636436385479171</v>
      </c>
      <c r="H388">
        <f t="shared" si="70"/>
        <v>91.969667695919838</v>
      </c>
      <c r="I388">
        <f t="shared" si="71"/>
        <v>508.77409268667969</v>
      </c>
      <c r="J388">
        <f t="shared" si="72"/>
        <v>45.627791598461407</v>
      </c>
      <c r="K388">
        <f t="shared" si="73"/>
        <v>91.969667695919838</v>
      </c>
      <c r="L388">
        <f t="shared" si="74"/>
        <v>510.81598717670022</v>
      </c>
      <c r="M388">
        <f t="shared" si="77"/>
        <v>5.124680711475408</v>
      </c>
      <c r="N388">
        <f t="shared" si="75"/>
        <v>0.62336614709075877</v>
      </c>
      <c r="O388">
        <f t="shared" si="76"/>
        <v>0.50649507793638615</v>
      </c>
      <c r="P388">
        <f>VLOOKUP($A388,ciexyz31_1[],2,FALSE)</f>
        <v>7.4339600000000001E-4</v>
      </c>
      <c r="Q388">
        <f>VLOOKUP($A388,ciexyz31_1[],3,FALSE)</f>
        <v>2.6845390000000002E-4</v>
      </c>
      <c r="R388">
        <f>VLOOKUP($A388,ciexyz31_1[],4,FALSE)</f>
        <v>0</v>
      </c>
    </row>
    <row r="389" spans="1:18" x14ac:dyDescent="0.45">
      <c r="A389" s="6">
        <v>740</v>
      </c>
      <c r="B389" s="7">
        <f t="shared" si="65"/>
        <v>0.734690005712895</v>
      </c>
      <c r="C389" s="7">
        <f t="shared" si="66"/>
        <v>0.265309994287105</v>
      </c>
      <c r="D389">
        <f t="shared" si="67"/>
        <v>2.7691757624398075</v>
      </c>
      <c r="E389" s="10">
        <v>1</v>
      </c>
      <c r="F389">
        <f t="shared" si="68"/>
        <v>0</v>
      </c>
      <c r="G389">
        <f t="shared" si="69"/>
        <v>0.80636433738710422</v>
      </c>
      <c r="H389">
        <f t="shared" si="70"/>
        <v>91.969666514606288</v>
      </c>
      <c r="I389">
        <f t="shared" si="71"/>
        <v>508.77411426005386</v>
      </c>
      <c r="J389">
        <f t="shared" si="72"/>
        <v>45.6277867961346</v>
      </c>
      <c r="K389">
        <f t="shared" si="73"/>
        <v>91.969666514606288</v>
      </c>
      <c r="L389">
        <f t="shared" si="74"/>
        <v>510.81600823487889</v>
      </c>
      <c r="M389">
        <f t="shared" si="77"/>
        <v>5.1246799588316341</v>
      </c>
      <c r="N389">
        <f t="shared" si="75"/>
        <v>0.62336617060049482</v>
      </c>
      <c r="O389">
        <f t="shared" si="76"/>
        <v>0.50649507440992569</v>
      </c>
      <c r="P389">
        <f>VLOOKUP($A389,ciexyz31_1[],2,FALSE)</f>
        <v>6.9007859999999999E-4</v>
      </c>
      <c r="Q389">
        <f>VLOOKUP($A389,ciexyz31_1[],3,FALSE)</f>
        <v>2.4919999999999999E-4</v>
      </c>
      <c r="R389">
        <f>VLOOKUP($A389,ciexyz31_1[],4,FALSE)</f>
        <v>0</v>
      </c>
    </row>
    <row r="390" spans="1:18" x14ac:dyDescent="0.45">
      <c r="A390" s="6">
        <v>741</v>
      </c>
      <c r="B390" s="7">
        <f t="shared" si="65"/>
        <v>0.7346900010610018</v>
      </c>
      <c r="C390" s="7">
        <f t="shared" si="66"/>
        <v>0.26530999893899815</v>
      </c>
      <c r="D390">
        <f t="shared" si="67"/>
        <v>2.7691756963518235</v>
      </c>
      <c r="E390" s="10">
        <v>1</v>
      </c>
      <c r="F390">
        <f t="shared" si="68"/>
        <v>2.0923128209736763E-16</v>
      </c>
      <c r="G390">
        <f t="shared" si="69"/>
        <v>0.80636435152573749</v>
      </c>
      <c r="H390">
        <f t="shared" si="70"/>
        <v>91.969667145645886</v>
      </c>
      <c r="I390">
        <f t="shared" si="71"/>
        <v>508.77410273588771</v>
      </c>
      <c r="J390">
        <f t="shared" si="72"/>
        <v>45.627789361463975</v>
      </c>
      <c r="K390">
        <f t="shared" si="73"/>
        <v>91.969667145645886</v>
      </c>
      <c r="L390">
        <f t="shared" si="74"/>
        <v>510.81599698592225</v>
      </c>
      <c r="M390">
        <f t="shared" si="77"/>
        <v>5.1246803608823974</v>
      </c>
      <c r="N390">
        <f t="shared" si="75"/>
        <v>0.62336615804195372</v>
      </c>
      <c r="O390">
        <f t="shared" si="76"/>
        <v>0.50649507629370683</v>
      </c>
      <c r="P390">
        <f>VLOOKUP($A390,ciexyz31_1[],2,FALSE)</f>
        <v>6.4051560000000002E-4</v>
      </c>
      <c r="Q390">
        <f>VLOOKUP($A390,ciexyz31_1[],3,FALSE)</f>
        <v>2.3130190000000001E-4</v>
      </c>
      <c r="R390">
        <f>VLOOKUP($A390,ciexyz31_1[],4,FALSE)</f>
        <v>0</v>
      </c>
    </row>
    <row r="391" spans="1:18" x14ac:dyDescent="0.45">
      <c r="A391" s="6">
        <v>742</v>
      </c>
      <c r="B391" s="7">
        <f t="shared" si="65"/>
        <v>0.7346899860193129</v>
      </c>
      <c r="C391" s="7">
        <f t="shared" si="66"/>
        <v>0.26531001398068704</v>
      </c>
      <c r="D391">
        <f t="shared" si="67"/>
        <v>2.7691754826592931</v>
      </c>
      <c r="E391" s="10">
        <v>1</v>
      </c>
      <c r="F391">
        <f t="shared" si="68"/>
        <v>2.0923127023504926E-16</v>
      </c>
      <c r="G391">
        <f t="shared" si="69"/>
        <v>0.80636439724237752</v>
      </c>
      <c r="H391">
        <f t="shared" si="70"/>
        <v>91.969669186084261</v>
      </c>
      <c r="I391">
        <f t="shared" si="71"/>
        <v>508.77406547301223</v>
      </c>
      <c r="J391">
        <f t="shared" si="72"/>
        <v>45.627797656342018</v>
      </c>
      <c r="K391">
        <f t="shared" si="73"/>
        <v>91.969669186084261</v>
      </c>
      <c r="L391">
        <f t="shared" si="74"/>
        <v>510.81596061292464</v>
      </c>
      <c r="M391">
        <f t="shared" si="77"/>
        <v>5.1246816608957069</v>
      </c>
      <c r="N391">
        <f t="shared" si="75"/>
        <v>0.62336611743447412</v>
      </c>
      <c r="O391">
        <f t="shared" si="76"/>
        <v>0.50649508238482888</v>
      </c>
      <c r="P391">
        <f>VLOOKUP($A391,ciexyz31_1[],2,FALSE)</f>
        <v>5.9450210000000004E-4</v>
      </c>
      <c r="Q391">
        <f>VLOOKUP($A391,ciexyz31_1[],3,FALSE)</f>
        <v>2.1468560000000001E-4</v>
      </c>
      <c r="R391">
        <f>VLOOKUP($A391,ciexyz31_1[],4,FALSE)</f>
        <v>0</v>
      </c>
    </row>
    <row r="392" spans="1:18" x14ac:dyDescent="0.45">
      <c r="A392" s="6">
        <v>743</v>
      </c>
      <c r="B392" s="7">
        <f t="shared" si="65"/>
        <v>0.73469000323502676</v>
      </c>
      <c r="C392" s="7">
        <f t="shared" si="66"/>
        <v>0.2653099967649733</v>
      </c>
      <c r="D392">
        <f t="shared" si="67"/>
        <v>2.7691757272375117</v>
      </c>
      <c r="E392" s="10">
        <v>1</v>
      </c>
      <c r="F392">
        <f t="shared" si="68"/>
        <v>-2.0923128381186769E-16</v>
      </c>
      <c r="G392">
        <f t="shared" si="69"/>
        <v>0.806364344918161</v>
      </c>
      <c r="H392">
        <f t="shared" si="70"/>
        <v>91.969666850734612</v>
      </c>
      <c r="I392">
        <f t="shared" si="71"/>
        <v>508.77410812161423</v>
      </c>
      <c r="J392">
        <f t="shared" si="72"/>
        <v>45.627788162578142</v>
      </c>
      <c r="K392">
        <f t="shared" si="73"/>
        <v>91.969666850734612</v>
      </c>
      <c r="L392">
        <f t="shared" si="74"/>
        <v>510.81600224303185</v>
      </c>
      <c r="M392">
        <f t="shared" si="77"/>
        <v>5.1246801729872278</v>
      </c>
      <c r="N392">
        <f t="shared" si="75"/>
        <v>0.62336616391108701</v>
      </c>
      <c r="O392">
        <f t="shared" si="76"/>
        <v>0.50649507541333705</v>
      </c>
      <c r="P392">
        <f>VLOOKUP($A392,ciexyz31_1[],2,FALSE)</f>
        <v>5.5186459999999999E-4</v>
      </c>
      <c r="Q392">
        <f>VLOOKUP($A392,ciexyz31_1[],3,FALSE)</f>
        <v>1.9928839999999999E-4</v>
      </c>
      <c r="R392">
        <f>VLOOKUP($A392,ciexyz31_1[],4,FALSE)</f>
        <v>0</v>
      </c>
    </row>
    <row r="393" spans="1:18" x14ac:dyDescent="0.45">
      <c r="A393" s="6">
        <v>744</v>
      </c>
      <c r="B393" s="7">
        <f t="shared" ref="B393:B456" si="78">P393/(P393+Q393+R393)</f>
        <v>0.73468998597085355</v>
      </c>
      <c r="C393" s="7">
        <f t="shared" ref="C393:C456" si="79">Q393/(P393+Q393+R393)</f>
        <v>0.2653100140291465</v>
      </c>
      <c r="D393">
        <f t="shared" ref="D393:D456" si="80">IF(C393=0,0,B393/C393)</f>
        <v>2.7691754819708456</v>
      </c>
      <c r="E393" s="10">
        <v>1</v>
      </c>
      <c r="F393">
        <f t="shared" ref="F393:F456" si="81">IF(C393=0,0,(1-B393-C393)/C393)</f>
        <v>-2.092312701968327E-16</v>
      </c>
      <c r="G393">
        <f t="shared" ref="G393:G456" si="82">C393/$C$5</f>
        <v>0.80636439738966181</v>
      </c>
      <c r="H393">
        <f t="shared" ref="H393:H456" si="83">IF($C$5&gt;$B$1,116*POWER(G393,1/3)-16,B$2*G393)</f>
        <v>91.969669192657904</v>
      </c>
      <c r="I393">
        <f t="shared" ref="I393:I456" si="84">13*H393*(N393-$N$5)</f>
        <v>508.7740653529637</v>
      </c>
      <c r="J393">
        <f t="shared" ref="J393:J456" si="85">13*H393*(O393-$O$5)</f>
        <v>45.627797683065459</v>
      </c>
      <c r="K393">
        <f t="shared" ref="K393:K456" si="86">H393</f>
        <v>91.969669192657904</v>
      </c>
      <c r="L393">
        <f t="shared" ref="L393:L456" si="87">SQRT(I393^2+J393^2)</f>
        <v>510.81596049574301</v>
      </c>
      <c r="M393">
        <f t="shared" si="77"/>
        <v>5.1246816650839291</v>
      </c>
      <c r="N393">
        <f t="shared" ref="N393:N456" si="88">4*B393/(12*C393-2*B393+3)</f>
        <v>0.62336611730365021</v>
      </c>
      <c r="O393">
        <f t="shared" ref="O393:O456" si="89">9*C393/(12*C393-2*B393+3)</f>
        <v>0.50649508240445251</v>
      </c>
      <c r="P393">
        <f>VLOOKUP($A393,ciexyz31_1[],2,FALSE)</f>
        <v>5.1242900000000001E-4</v>
      </c>
      <c r="Q393">
        <f>VLOOKUP($A393,ciexyz31_1[],3,FALSE)</f>
        <v>1.8504750000000001E-4</v>
      </c>
      <c r="R393">
        <f>VLOOKUP($A393,ciexyz31_1[],4,FALSE)</f>
        <v>0</v>
      </c>
    </row>
    <row r="394" spans="1:18" x14ac:dyDescent="0.45">
      <c r="A394" s="6">
        <v>745</v>
      </c>
      <c r="B394" s="7">
        <f t="shared" si="78"/>
        <v>0.73469000015897001</v>
      </c>
      <c r="C394" s="7">
        <f t="shared" si="79"/>
        <v>0.2653099998410301</v>
      </c>
      <c r="D394">
        <f t="shared" si="80"/>
        <v>2.7691756835369401</v>
      </c>
      <c r="E394" s="10">
        <v>1</v>
      </c>
      <c r="F394">
        <f t="shared" si="81"/>
        <v>-4.184625627719973E-16</v>
      </c>
      <c r="G394">
        <f t="shared" si="82"/>
        <v>0.80636435426730935</v>
      </c>
      <c r="H394">
        <f t="shared" si="83"/>
        <v>91.969667268008521</v>
      </c>
      <c r="I394">
        <f t="shared" si="84"/>
        <v>508.77410050127816</v>
      </c>
      <c r="J394">
        <f t="shared" si="85"/>
        <v>45.627789858897948</v>
      </c>
      <c r="K394">
        <f t="shared" si="86"/>
        <v>91.969667268008521</v>
      </c>
      <c r="L394">
        <f t="shared" si="87"/>
        <v>510.81599480467759</v>
      </c>
      <c r="M394">
        <f t="shared" ref="M394:M457" si="90">IF(ATAN2(I394,J394)&gt;=0,DEGREES(ATAN2(I394,J394)),DEGREES(ATAN2(I394,J394))+360)</f>
        <v>5.1246804388426366</v>
      </c>
      <c r="N394">
        <f t="shared" si="88"/>
        <v>0.62336615560677222</v>
      </c>
      <c r="O394">
        <f t="shared" si="89"/>
        <v>0.50649507665898419</v>
      </c>
      <c r="P394">
        <f>VLOOKUP($A394,ciexyz31_1[],2,FALSE)</f>
        <v>4.7602130000000002E-4</v>
      </c>
      <c r="Q394">
        <f>VLOOKUP($A394,ciexyz31_1[],3,FALSE)</f>
        <v>1.719E-4</v>
      </c>
      <c r="R394">
        <f>VLOOKUP($A394,ciexyz31_1[],4,FALSE)</f>
        <v>0</v>
      </c>
    </row>
    <row r="395" spans="1:18" x14ac:dyDescent="0.45">
      <c r="A395" s="6">
        <v>746</v>
      </c>
      <c r="B395" s="7">
        <f t="shared" si="78"/>
        <v>0.73468998725905665</v>
      </c>
      <c r="C395" s="7">
        <f t="shared" si="79"/>
        <v>0.2653100127409434</v>
      </c>
      <c r="D395">
        <f t="shared" si="80"/>
        <v>2.7691755002719396</v>
      </c>
      <c r="E395" s="10">
        <v>1</v>
      </c>
      <c r="F395">
        <f t="shared" si="81"/>
        <v>-2.0923127121274752E-16</v>
      </c>
      <c r="G395">
        <f t="shared" si="82"/>
        <v>0.80636439347438882</v>
      </c>
      <c r="H395">
        <f t="shared" si="83"/>
        <v>91.969669017910306</v>
      </c>
      <c r="I395">
        <f t="shared" si="84"/>
        <v>508.77406854423754</v>
      </c>
      <c r="J395">
        <f t="shared" si="85"/>
        <v>45.627796972673906</v>
      </c>
      <c r="K395">
        <f t="shared" si="86"/>
        <v>91.969669017910306</v>
      </c>
      <c r="L395">
        <f t="shared" si="87"/>
        <v>510.8159636108058</v>
      </c>
      <c r="M395">
        <f t="shared" si="90"/>
        <v>5.1246815537479344</v>
      </c>
      <c r="N395">
        <f t="shared" si="88"/>
        <v>0.62336612078136322</v>
      </c>
      <c r="O395">
        <f t="shared" si="89"/>
        <v>0.50649508188279546</v>
      </c>
      <c r="P395">
        <f>VLOOKUP($A395,ciexyz31_1[],2,FALSE)</f>
        <v>4.4245359999999997E-4</v>
      </c>
      <c r="Q395">
        <f>VLOOKUP($A395,ciexyz31_1[],3,FALSE)</f>
        <v>1.5977809999999999E-4</v>
      </c>
      <c r="R395">
        <f>VLOOKUP($A395,ciexyz31_1[],4,FALSE)</f>
        <v>0</v>
      </c>
    </row>
    <row r="396" spans="1:18" x14ac:dyDescent="0.45">
      <c r="A396" s="6">
        <v>747</v>
      </c>
      <c r="B396" s="7">
        <f t="shared" si="78"/>
        <v>0.73469000444729227</v>
      </c>
      <c r="C396" s="7">
        <f t="shared" si="79"/>
        <v>0.26530999555270773</v>
      </c>
      <c r="D396">
        <f t="shared" si="80"/>
        <v>2.7691757444597873</v>
      </c>
      <c r="E396" s="10">
        <v>1</v>
      </c>
      <c r="F396">
        <f t="shared" si="81"/>
        <v>0</v>
      </c>
      <c r="G396">
        <f t="shared" si="82"/>
        <v>0.80636434123368717</v>
      </c>
      <c r="H396">
        <f t="shared" si="83"/>
        <v>91.969666686288093</v>
      </c>
      <c r="I396">
        <f t="shared" si="84"/>
        <v>508.77411112476773</v>
      </c>
      <c r="J396">
        <f t="shared" si="85"/>
        <v>45.627787494062929</v>
      </c>
      <c r="K396">
        <f t="shared" si="86"/>
        <v>91.969666686288093</v>
      </c>
      <c r="L396">
        <f t="shared" si="87"/>
        <v>510.8160051744668</v>
      </c>
      <c r="M396">
        <f t="shared" si="90"/>
        <v>5.1246800682143165</v>
      </c>
      <c r="N396">
        <f t="shared" si="88"/>
        <v>0.62336616718379467</v>
      </c>
      <c r="O396">
        <f t="shared" si="89"/>
        <v>0.50649507492243073</v>
      </c>
      <c r="P396">
        <f>VLOOKUP($A396,ciexyz31_1[],2,FALSE)</f>
        <v>4.1151170000000001E-4</v>
      </c>
      <c r="Q396">
        <f>VLOOKUP($A396,ciexyz31_1[],3,FALSE)</f>
        <v>1.4860439999999999E-4</v>
      </c>
      <c r="R396">
        <f>VLOOKUP($A396,ciexyz31_1[],4,FALSE)</f>
        <v>0</v>
      </c>
    </row>
    <row r="397" spans="1:18" x14ac:dyDescent="0.45">
      <c r="A397" s="6">
        <v>748</v>
      </c>
      <c r="B397" s="7">
        <f t="shared" si="78"/>
        <v>0.73468998605364066</v>
      </c>
      <c r="C397" s="7">
        <f t="shared" si="79"/>
        <v>0.26531001394635928</v>
      </c>
      <c r="D397">
        <f t="shared" si="80"/>
        <v>2.7691754831469768</v>
      </c>
      <c r="E397" s="10">
        <v>1</v>
      </c>
      <c r="F397">
        <f t="shared" si="81"/>
        <v>2.0923127026212114E-16</v>
      </c>
      <c r="G397">
        <f t="shared" si="82"/>
        <v>0.8063643971380442</v>
      </c>
      <c r="H397">
        <f t="shared" si="83"/>
        <v>91.969669181427633</v>
      </c>
      <c r="I397">
        <f t="shared" si="84"/>
        <v>508.77406555805283</v>
      </c>
      <c r="J397">
        <f t="shared" si="85"/>
        <v>45.627797637411675</v>
      </c>
      <c r="K397">
        <f t="shared" si="86"/>
        <v>91.969669181427633</v>
      </c>
      <c r="L397">
        <f t="shared" si="87"/>
        <v>510.81596069593439</v>
      </c>
      <c r="M397">
        <f t="shared" si="90"/>
        <v>5.124681657928849</v>
      </c>
      <c r="N397">
        <f t="shared" si="88"/>
        <v>0.62336611752714766</v>
      </c>
      <c r="O397">
        <f t="shared" si="89"/>
        <v>0.50649508237092788</v>
      </c>
      <c r="P397">
        <f>VLOOKUP($A397,ciexyz31_1[],2,FALSE)</f>
        <v>3.8298139999999999E-4</v>
      </c>
      <c r="Q397">
        <f>VLOOKUP($A397,ciexyz31_1[],3,FALSE)</f>
        <v>1.383016E-4</v>
      </c>
      <c r="R397">
        <f>VLOOKUP($A397,ciexyz31_1[],4,FALSE)</f>
        <v>0</v>
      </c>
    </row>
    <row r="398" spans="1:18" x14ac:dyDescent="0.45">
      <c r="A398" s="6">
        <v>749</v>
      </c>
      <c r="B398" s="7">
        <f t="shared" si="78"/>
        <v>0.73469002244554238</v>
      </c>
      <c r="C398" s="7">
        <f t="shared" si="79"/>
        <v>0.26530997755445768</v>
      </c>
      <c r="D398">
        <f t="shared" si="80"/>
        <v>2.7691760001552881</v>
      </c>
      <c r="E398" s="10">
        <v>1</v>
      </c>
      <c r="F398">
        <f t="shared" si="81"/>
        <v>-2.0923129896184767E-16</v>
      </c>
      <c r="G398">
        <f t="shared" si="82"/>
        <v>0.80636428653108527</v>
      </c>
      <c r="H398">
        <f t="shared" si="83"/>
        <v>91.96966424478552</v>
      </c>
      <c r="I398">
        <f t="shared" si="84"/>
        <v>508.77415571195434</v>
      </c>
      <c r="J398">
        <f t="shared" si="85"/>
        <v>45.627777568761594</v>
      </c>
      <c r="K398">
        <f t="shared" si="86"/>
        <v>91.96966424478552</v>
      </c>
      <c r="L398">
        <f t="shared" si="87"/>
        <v>510.81604869686345</v>
      </c>
      <c r="M398">
        <f t="shared" si="90"/>
        <v>5.1246785126734871</v>
      </c>
      <c r="N398">
        <f t="shared" si="88"/>
        <v>0.62336621577299656</v>
      </c>
      <c r="O398">
        <f t="shared" si="89"/>
        <v>0.5064950676340505</v>
      </c>
      <c r="P398">
        <f>VLOOKUP($A398,ciexyz31_1[],2,FALSE)</f>
        <v>3.5664909999999999E-4</v>
      </c>
      <c r="Q398">
        <f>VLOOKUP($A398,ciexyz31_1[],3,FALSE)</f>
        <v>1.287925E-4</v>
      </c>
      <c r="R398">
        <f>VLOOKUP($A398,ciexyz31_1[],4,FALSE)</f>
        <v>0</v>
      </c>
    </row>
    <row r="399" spans="1:18" x14ac:dyDescent="0.45">
      <c r="A399" s="6">
        <v>750</v>
      </c>
      <c r="B399" s="7">
        <f t="shared" si="78"/>
        <v>0.73469001070304718</v>
      </c>
      <c r="C399" s="7">
        <f t="shared" si="79"/>
        <v>0.26530998929695288</v>
      </c>
      <c r="D399">
        <f t="shared" si="80"/>
        <v>2.7691758333333332</v>
      </c>
      <c r="E399" s="10">
        <v>1</v>
      </c>
      <c r="F399">
        <f t="shared" si="81"/>
        <v>-2.092312897013689E-16</v>
      </c>
      <c r="G399">
        <f t="shared" si="82"/>
        <v>0.80636432222039056</v>
      </c>
      <c r="H399">
        <f t="shared" si="83"/>
        <v>91.969665837681077</v>
      </c>
      <c r="I399">
        <f t="shared" si="84"/>
        <v>508.7741266221912</v>
      </c>
      <c r="J399">
        <f t="shared" si="85"/>
        <v>45.627784044269205</v>
      </c>
      <c r="K399">
        <f t="shared" si="86"/>
        <v>91.969665837681077</v>
      </c>
      <c r="L399">
        <f t="shared" si="87"/>
        <v>510.81602030179505</v>
      </c>
      <c r="M399">
        <f t="shared" si="90"/>
        <v>5.1246795275460659</v>
      </c>
      <c r="N399">
        <f t="shared" si="88"/>
        <v>0.62336618407222122</v>
      </c>
      <c r="O399">
        <f t="shared" si="89"/>
        <v>0.5064950723891668</v>
      </c>
      <c r="P399">
        <f>VLOOKUP($A399,ciexyz31_1[],2,FALSE)</f>
        <v>3.323011E-4</v>
      </c>
      <c r="Q399">
        <f>VLOOKUP($A399,ciexyz31_1[],3,FALSE)</f>
        <v>1.2E-4</v>
      </c>
      <c r="R399">
        <f>VLOOKUP($A399,ciexyz31_1[],4,FALSE)</f>
        <v>0</v>
      </c>
    </row>
    <row r="400" spans="1:18" x14ac:dyDescent="0.45">
      <c r="A400" s="6">
        <v>751</v>
      </c>
      <c r="B400" s="7">
        <f t="shared" si="78"/>
        <v>0.73468999551964209</v>
      </c>
      <c r="C400" s="7">
        <f t="shared" si="79"/>
        <v>0.26531000448035791</v>
      </c>
      <c r="D400">
        <f t="shared" si="80"/>
        <v>2.7691756176274707</v>
      </c>
      <c r="E400" s="10">
        <v>1</v>
      </c>
      <c r="F400">
        <f t="shared" si="81"/>
        <v>0</v>
      </c>
      <c r="G400">
        <f t="shared" si="82"/>
        <v>0.80636436836775249</v>
      </c>
      <c r="H400">
        <f t="shared" si="83"/>
        <v>91.969667897343612</v>
      </c>
      <c r="I400">
        <f t="shared" si="84"/>
        <v>508.77408900824037</v>
      </c>
      <c r="J400">
        <f t="shared" si="85"/>
        <v>45.627792417298025</v>
      </c>
      <c r="K400">
        <f t="shared" si="86"/>
        <v>91.969667897343612</v>
      </c>
      <c r="L400">
        <f t="shared" si="87"/>
        <v>510.81598358610603</v>
      </c>
      <c r="M400">
        <f t="shared" si="90"/>
        <v>5.1246808398074286</v>
      </c>
      <c r="N400">
        <f t="shared" si="88"/>
        <v>0.62336614308215366</v>
      </c>
      <c r="O400">
        <f t="shared" si="89"/>
        <v>0.50649507853767695</v>
      </c>
      <c r="P400">
        <f>VLOOKUP($A400,ciexyz31_1[],2,FALSE)</f>
        <v>3.0975860000000003E-4</v>
      </c>
      <c r="Q400">
        <f>VLOOKUP($A400,ciexyz31_1[],3,FALSE)</f>
        <v>1.118595E-4</v>
      </c>
      <c r="R400">
        <f>VLOOKUP($A400,ciexyz31_1[],4,FALSE)</f>
        <v>0</v>
      </c>
    </row>
    <row r="401" spans="1:18" x14ac:dyDescent="0.45">
      <c r="A401" s="6">
        <v>752</v>
      </c>
      <c r="B401" s="7">
        <f t="shared" si="78"/>
        <v>0.73469003164979485</v>
      </c>
      <c r="C401" s="7">
        <f t="shared" si="79"/>
        <v>0.26530996835020515</v>
      </c>
      <c r="D401">
        <f t="shared" si="80"/>
        <v>2.7691761309172338</v>
      </c>
      <c r="E401" s="10">
        <v>1</v>
      </c>
      <c r="F401">
        <f t="shared" si="81"/>
        <v>0</v>
      </c>
      <c r="G401">
        <f t="shared" si="82"/>
        <v>0.80636425855633442</v>
      </c>
      <c r="H401">
        <f t="shared" si="83"/>
        <v>91.9696629962082</v>
      </c>
      <c r="I401">
        <f t="shared" si="84"/>
        <v>508.77417851371246</v>
      </c>
      <c r="J401">
        <f t="shared" si="85"/>
        <v>45.627772492991348</v>
      </c>
      <c r="K401">
        <f t="shared" si="86"/>
        <v>91.9696629962082</v>
      </c>
      <c r="L401">
        <f t="shared" si="87"/>
        <v>510.81607095409123</v>
      </c>
      <c r="M401">
        <f t="shared" si="90"/>
        <v>5.124677717174527</v>
      </c>
      <c r="N401">
        <f t="shared" si="88"/>
        <v>0.62336624062137447</v>
      </c>
      <c r="O401">
        <f t="shared" si="89"/>
        <v>0.50649506390679389</v>
      </c>
      <c r="P401">
        <f>VLOOKUP($A401,ciexyz31_1[],2,FALSE)</f>
        <v>2.8888710000000002E-4</v>
      </c>
      <c r="Q401">
        <f>VLOOKUP($A401,ciexyz31_1[],3,FALSE)</f>
        <v>1.043224E-4</v>
      </c>
      <c r="R401">
        <f>VLOOKUP($A401,ciexyz31_1[],4,FALSE)</f>
        <v>0</v>
      </c>
    </row>
    <row r="402" spans="1:18" x14ac:dyDescent="0.45">
      <c r="A402" s="6">
        <v>753</v>
      </c>
      <c r="B402" s="7">
        <f t="shared" si="78"/>
        <v>0.73469001703577508</v>
      </c>
      <c r="C402" s="7">
        <f t="shared" si="79"/>
        <v>0.26530998296422487</v>
      </c>
      <c r="D402">
        <f t="shared" si="80"/>
        <v>2.7691759233004163</v>
      </c>
      <c r="E402" s="10">
        <v>1</v>
      </c>
      <c r="F402">
        <f t="shared" si="81"/>
        <v>2.0923129469554526E-16</v>
      </c>
      <c r="G402">
        <f t="shared" si="82"/>
        <v>0.80636430297314721</v>
      </c>
      <c r="H402">
        <f t="shared" si="83"/>
        <v>91.969664978632466</v>
      </c>
      <c r="I402">
        <f t="shared" si="84"/>
        <v>508.77414231030116</v>
      </c>
      <c r="J402">
        <f t="shared" si="85"/>
        <v>45.627780552027907</v>
      </c>
      <c r="K402">
        <f t="shared" si="86"/>
        <v>91.969664978632466</v>
      </c>
      <c r="L402">
        <f t="shared" si="87"/>
        <v>510.81603561525611</v>
      </c>
      <c r="M402">
        <f t="shared" si="90"/>
        <v>5.1246789802252586</v>
      </c>
      <c r="N402">
        <f t="shared" si="88"/>
        <v>0.62336620116844998</v>
      </c>
      <c r="O402">
        <f t="shared" si="89"/>
        <v>0.50649506982473258</v>
      </c>
      <c r="P402">
        <f>VLOOKUP($A402,ciexyz31_1[],2,FALSE)</f>
        <v>2.6953939999999998E-4</v>
      </c>
      <c r="Q402">
        <f>VLOOKUP($A402,ciexyz31_1[],3,FALSE)</f>
        <v>9.7335600000000004E-5</v>
      </c>
      <c r="R402">
        <f>VLOOKUP($A402,ciexyz31_1[],4,FALSE)</f>
        <v>0</v>
      </c>
    </row>
    <row r="403" spans="1:18" x14ac:dyDescent="0.45">
      <c r="A403" s="6">
        <v>754</v>
      </c>
      <c r="B403" s="7">
        <f t="shared" si="78"/>
        <v>0.73469002018521035</v>
      </c>
      <c r="C403" s="7">
        <f t="shared" si="79"/>
        <v>0.26530997981478976</v>
      </c>
      <c r="D403">
        <f t="shared" si="80"/>
        <v>2.7691759680434567</v>
      </c>
      <c r="E403" s="10">
        <v>1</v>
      </c>
      <c r="F403">
        <f t="shared" si="81"/>
        <v>-4.1846259435856583E-16</v>
      </c>
      <c r="G403">
        <f t="shared" si="82"/>
        <v>0.80636429340097804</v>
      </c>
      <c r="H403">
        <f t="shared" si="83"/>
        <v>91.969664551404605</v>
      </c>
      <c r="I403">
        <f t="shared" si="84"/>
        <v>508.7741501124184</v>
      </c>
      <c r="J403">
        <f t="shared" si="85"/>
        <v>45.627778815242685</v>
      </c>
      <c r="K403">
        <f t="shared" si="86"/>
        <v>91.969664551404605</v>
      </c>
      <c r="L403">
        <f t="shared" si="87"/>
        <v>510.8160432310504</v>
      </c>
      <c r="M403">
        <f t="shared" si="90"/>
        <v>5.1246787080279645</v>
      </c>
      <c r="N403">
        <f t="shared" si="88"/>
        <v>0.62336620967086243</v>
      </c>
      <c r="O403">
        <f t="shared" si="89"/>
        <v>0.50649506854937065</v>
      </c>
      <c r="P403">
        <f>VLOOKUP($A403,ciexyz31_1[],2,FALSE)</f>
        <v>2.5156819999999999E-4</v>
      </c>
      <c r="Q403">
        <f>VLOOKUP($A403,ciexyz31_1[],3,FALSE)</f>
        <v>9.0845869999999995E-5</v>
      </c>
      <c r="R403">
        <f>VLOOKUP($A403,ciexyz31_1[],4,FALSE)</f>
        <v>0</v>
      </c>
    </row>
    <row r="404" spans="1:18" x14ac:dyDescent="0.45">
      <c r="A404" s="6">
        <v>755</v>
      </c>
      <c r="B404" s="7">
        <f t="shared" si="78"/>
        <v>0.73469000184903555</v>
      </c>
      <c r="C404" s="7">
        <f t="shared" si="79"/>
        <v>0.26530999815096457</v>
      </c>
      <c r="D404">
        <f t="shared" si="80"/>
        <v>2.7691757075471695</v>
      </c>
      <c r="E404" s="10">
        <v>1</v>
      </c>
      <c r="F404">
        <f t="shared" si="81"/>
        <v>-4.1846256543766825E-16</v>
      </c>
      <c r="G404">
        <f t="shared" si="82"/>
        <v>0.80636434913064425</v>
      </c>
      <c r="H404">
        <f t="shared" si="83"/>
        <v>91.969667038747389</v>
      </c>
      <c r="I404">
        <f t="shared" si="84"/>
        <v>508.77410468808881</v>
      </c>
      <c r="J404">
        <f t="shared" si="85"/>
        <v>45.627788926895803</v>
      </c>
      <c r="K404">
        <f t="shared" si="86"/>
        <v>91.969667038747389</v>
      </c>
      <c r="L404">
        <f t="shared" si="87"/>
        <v>510.81599889150272</v>
      </c>
      <c r="M404">
        <f t="shared" si="90"/>
        <v>5.1246802927747694</v>
      </c>
      <c r="N404">
        <f t="shared" si="88"/>
        <v>0.62336616016937851</v>
      </c>
      <c r="O404">
        <f t="shared" si="89"/>
        <v>0.50649507597459331</v>
      </c>
      <c r="P404">
        <f>VLOOKUP($A404,ciexyz31_1[],2,FALSE)</f>
        <v>2.348261E-4</v>
      </c>
      <c r="Q404">
        <f>VLOOKUP($A404,ciexyz31_1[],3,FALSE)</f>
        <v>8.4800000000000001E-5</v>
      </c>
      <c r="R404">
        <f>VLOOKUP($A404,ciexyz31_1[],4,FALSE)</f>
        <v>0</v>
      </c>
    </row>
    <row r="405" spans="1:18" x14ac:dyDescent="0.45">
      <c r="A405" s="6">
        <v>756</v>
      </c>
      <c r="B405" s="7">
        <f t="shared" si="78"/>
        <v>0.73468996992367219</v>
      </c>
      <c r="C405" s="7">
        <f t="shared" si="79"/>
        <v>0.2653100300763277</v>
      </c>
      <c r="D405">
        <f t="shared" si="80"/>
        <v>2.7691752539936294</v>
      </c>
      <c r="E405" s="10">
        <v>1</v>
      </c>
      <c r="F405">
        <f t="shared" si="81"/>
        <v>4.1846251508311004E-16</v>
      </c>
      <c r="G405">
        <f t="shared" si="82"/>
        <v>0.80636444616232361</v>
      </c>
      <c r="H405">
        <f t="shared" si="83"/>
        <v>91.969671369493454</v>
      </c>
      <c r="I405">
        <f t="shared" si="84"/>
        <v>508.77402559917726</v>
      </c>
      <c r="J405">
        <f t="shared" si="85"/>
        <v>45.627806532430846</v>
      </c>
      <c r="K405">
        <f t="shared" si="86"/>
        <v>91.969671369493454</v>
      </c>
      <c r="L405">
        <f t="shared" si="87"/>
        <v>510.81592169132045</v>
      </c>
      <c r="M405">
        <f t="shared" si="90"/>
        <v>5.1246830519993853</v>
      </c>
      <c r="N405">
        <f t="shared" si="88"/>
        <v>0.62336607398168487</v>
      </c>
      <c r="O405">
        <f t="shared" si="89"/>
        <v>0.50649508890274719</v>
      </c>
      <c r="P405">
        <f>VLOOKUP($A405,ciexyz31_1[],2,FALSE)</f>
        <v>2.1917099999999999E-4</v>
      </c>
      <c r="Q405">
        <f>VLOOKUP($A405,ciexyz31_1[],3,FALSE)</f>
        <v>7.9146669999999997E-5</v>
      </c>
      <c r="R405">
        <f>VLOOKUP($A405,ciexyz31_1[],4,FALSE)</f>
        <v>0</v>
      </c>
    </row>
    <row r="406" spans="1:18" x14ac:dyDescent="0.45">
      <c r="A406" s="6">
        <v>757</v>
      </c>
      <c r="B406" s="7">
        <f t="shared" si="78"/>
        <v>0.73469002147395068</v>
      </c>
      <c r="C406" s="7">
        <f t="shared" si="79"/>
        <v>0.26530997852604926</v>
      </c>
      <c r="D406">
        <f t="shared" si="80"/>
        <v>2.7691759863521894</v>
      </c>
      <c r="E406" s="10">
        <v>1</v>
      </c>
      <c r="F406">
        <f t="shared" si="81"/>
        <v>2.092312981956218E-16</v>
      </c>
      <c r="G406">
        <f t="shared" si="82"/>
        <v>0.80636428948407168</v>
      </c>
      <c r="H406">
        <f t="shared" si="83"/>
        <v>91.969664376584078</v>
      </c>
      <c r="I406">
        <f t="shared" si="84"/>
        <v>508.77415330502384</v>
      </c>
      <c r="J406">
        <f t="shared" si="85"/>
        <v>45.627778104554849</v>
      </c>
      <c r="K406">
        <f t="shared" si="86"/>
        <v>91.969664376584078</v>
      </c>
      <c r="L406">
        <f t="shared" si="87"/>
        <v>510.81604634741302</v>
      </c>
      <c r="M406">
        <f t="shared" si="90"/>
        <v>5.1246785966455661</v>
      </c>
      <c r="N406">
        <f t="shared" si="88"/>
        <v>0.62336621315002694</v>
      </c>
      <c r="O406">
        <f t="shared" si="89"/>
        <v>0.506495068027496</v>
      </c>
      <c r="P406">
        <f>VLOOKUP($A406,ciexyz31_1[],2,FALSE)</f>
        <v>2.045258E-4</v>
      </c>
      <c r="Q406">
        <f>VLOOKUP($A406,ciexyz31_1[],3,FALSE)</f>
        <v>7.3857999999999997E-5</v>
      </c>
      <c r="R406">
        <f>VLOOKUP($A406,ciexyz31_1[],4,FALSE)</f>
        <v>0</v>
      </c>
    </row>
    <row r="407" spans="1:18" x14ac:dyDescent="0.45">
      <c r="A407" s="6">
        <v>758</v>
      </c>
      <c r="B407" s="7">
        <f t="shared" si="78"/>
        <v>0.73468998850846845</v>
      </c>
      <c r="C407" s="7">
        <f t="shared" si="79"/>
        <v>0.26531001149153149</v>
      </c>
      <c r="D407">
        <f t="shared" si="80"/>
        <v>2.7691755180219397</v>
      </c>
      <c r="E407" s="10">
        <v>1</v>
      </c>
      <c r="F407">
        <f t="shared" si="81"/>
        <v>2.0923127219807046E-16</v>
      </c>
      <c r="G407">
        <f t="shared" si="82"/>
        <v>0.80636438967701507</v>
      </c>
      <c r="H407">
        <f t="shared" si="83"/>
        <v>91.969668848424817</v>
      </c>
      <c r="I407">
        <f t="shared" si="84"/>
        <v>508.77407163941365</v>
      </c>
      <c r="J407">
        <f t="shared" si="85"/>
        <v>45.627796283674208</v>
      </c>
      <c r="K407">
        <f t="shared" si="86"/>
        <v>91.969668848424817</v>
      </c>
      <c r="L407">
        <f t="shared" si="87"/>
        <v>510.81596663206574</v>
      </c>
      <c r="M407">
        <f t="shared" si="90"/>
        <v>5.1246814457645735</v>
      </c>
      <c r="N407">
        <f t="shared" si="88"/>
        <v>0.62336612415435311</v>
      </c>
      <c r="O407">
        <f t="shared" si="89"/>
        <v>0.50649508137684696</v>
      </c>
      <c r="P407">
        <f>VLOOKUP($A407,ciexyz31_1[],2,FALSE)</f>
        <v>1.9084049999999999E-4</v>
      </c>
      <c r="Q407">
        <f>VLOOKUP($A407,ciexyz31_1[],3,FALSE)</f>
        <v>6.8916000000000002E-5</v>
      </c>
      <c r="R407">
        <f>VLOOKUP($A407,ciexyz31_1[],4,FALSE)</f>
        <v>0</v>
      </c>
    </row>
    <row r="408" spans="1:18" x14ac:dyDescent="0.45">
      <c r="A408" s="6">
        <v>759</v>
      </c>
      <c r="B408" s="7">
        <f t="shared" si="78"/>
        <v>0.73469001094079767</v>
      </c>
      <c r="C408" s="7">
        <f t="shared" si="79"/>
        <v>0.26530998905920239</v>
      </c>
      <c r="D408">
        <f t="shared" si="80"/>
        <v>2.7691758367109798</v>
      </c>
      <c r="E408" s="10">
        <v>1</v>
      </c>
      <c r="F408">
        <f t="shared" si="81"/>
        <v>-2.0923128988886596E-16</v>
      </c>
      <c r="G408">
        <f t="shared" si="82"/>
        <v>0.80636432149778858</v>
      </c>
      <c r="H408">
        <f t="shared" si="83"/>
        <v>91.969665805429699</v>
      </c>
      <c r="I408">
        <f t="shared" si="84"/>
        <v>508.77412721117219</v>
      </c>
      <c r="J408">
        <f t="shared" si="85"/>
        <v>45.627783913159547</v>
      </c>
      <c r="K408">
        <f t="shared" si="86"/>
        <v>91.969665805429699</v>
      </c>
      <c r="L408">
        <f t="shared" si="87"/>
        <v>510.81602087671058</v>
      </c>
      <c r="M408">
        <f t="shared" si="90"/>
        <v>5.1246795069979285</v>
      </c>
      <c r="N408">
        <f t="shared" si="88"/>
        <v>0.62336618471406735</v>
      </c>
      <c r="O408">
        <f t="shared" si="89"/>
        <v>0.50649507229288993</v>
      </c>
      <c r="P408">
        <f>VLOOKUP($A408,ciexyz31_1[],2,FALSE)</f>
        <v>1.7806540000000001E-4</v>
      </c>
      <c r="Q408">
        <f>VLOOKUP($A408,ciexyz31_1[],3,FALSE)</f>
        <v>6.4302670000000001E-5</v>
      </c>
      <c r="R408">
        <f>VLOOKUP($A408,ciexyz31_1[],4,FALSE)</f>
        <v>0</v>
      </c>
    </row>
    <row r="409" spans="1:18" x14ac:dyDescent="0.45">
      <c r="A409" s="6">
        <v>760</v>
      </c>
      <c r="B409" s="7">
        <f t="shared" si="78"/>
        <v>0.73468995204520882</v>
      </c>
      <c r="C409" s="7">
        <f t="shared" si="79"/>
        <v>0.26531004795479118</v>
      </c>
      <c r="D409">
        <f t="shared" si="80"/>
        <v>2.7691749999999997</v>
      </c>
      <c r="E409" s="10">
        <v>1</v>
      </c>
      <c r="F409">
        <f t="shared" si="81"/>
        <v>0</v>
      </c>
      <c r="G409">
        <f t="shared" si="82"/>
        <v>0.80636450050085462</v>
      </c>
      <c r="H409">
        <f t="shared" si="83"/>
        <v>91.969673794746384</v>
      </c>
      <c r="I409">
        <f t="shared" si="84"/>
        <v>508.77398130874604</v>
      </c>
      <c r="J409">
        <f t="shared" si="85"/>
        <v>45.627816391673377</v>
      </c>
      <c r="K409">
        <f t="shared" si="86"/>
        <v>91.969673794746384</v>
      </c>
      <c r="L409">
        <f t="shared" si="87"/>
        <v>510.81587845859343</v>
      </c>
      <c r="M409">
        <f t="shared" si="90"/>
        <v>5.1246845971879189</v>
      </c>
      <c r="N409">
        <f t="shared" si="88"/>
        <v>0.62336602571588151</v>
      </c>
      <c r="O409">
        <f t="shared" si="89"/>
        <v>0.50649509614261778</v>
      </c>
      <c r="P409">
        <f>VLOOKUP($A409,ciexyz31_1[],2,FALSE)</f>
        <v>1.6615050000000001E-4</v>
      </c>
      <c r="Q409">
        <f>VLOOKUP($A409,ciexyz31_1[],3,FALSE)</f>
        <v>6.0000000000000002E-5</v>
      </c>
      <c r="R409">
        <f>VLOOKUP($A409,ciexyz31_1[],4,FALSE)</f>
        <v>0</v>
      </c>
    </row>
    <row r="410" spans="1:18" x14ac:dyDescent="0.45">
      <c r="A410" s="6">
        <v>761</v>
      </c>
      <c r="B410" s="7">
        <f t="shared" si="78"/>
        <v>0.73468995851150209</v>
      </c>
      <c r="C410" s="7">
        <f t="shared" si="79"/>
        <v>0.26531004148849791</v>
      </c>
      <c r="D410">
        <f t="shared" si="80"/>
        <v>2.7691750918645628</v>
      </c>
      <c r="E410" s="10">
        <v>1</v>
      </c>
      <c r="F410">
        <f t="shared" si="81"/>
        <v>0</v>
      </c>
      <c r="G410">
        <f t="shared" si="82"/>
        <v>0.80636448084766255</v>
      </c>
      <c r="H410">
        <f t="shared" si="83"/>
        <v>91.969672917579487</v>
      </c>
      <c r="I410">
        <f t="shared" si="84"/>
        <v>508.77399732773534</v>
      </c>
      <c r="J410">
        <f t="shared" si="85"/>
        <v>45.627812825776722</v>
      </c>
      <c r="K410">
        <f t="shared" si="86"/>
        <v>91.969672917579487</v>
      </c>
      <c r="L410">
        <f t="shared" si="87"/>
        <v>510.81589409503164</v>
      </c>
      <c r="M410">
        <f t="shared" si="90"/>
        <v>5.1246840383231884</v>
      </c>
      <c r="N410">
        <f t="shared" si="88"/>
        <v>0.6233660431726854</v>
      </c>
      <c r="O410">
        <f t="shared" si="89"/>
        <v>0.50649509352409716</v>
      </c>
      <c r="P410">
        <f>VLOOKUP($A410,ciexyz31_1[],2,FALSE)</f>
        <v>1.550236E-4</v>
      </c>
      <c r="Q410">
        <f>VLOOKUP($A410,ciexyz31_1[],3,FALSE)</f>
        <v>5.5981869999999998E-5</v>
      </c>
      <c r="R410">
        <f>VLOOKUP($A410,ciexyz31_1[],4,FALSE)</f>
        <v>0</v>
      </c>
    </row>
    <row r="411" spans="1:18" x14ac:dyDescent="0.45">
      <c r="A411" s="6">
        <v>762</v>
      </c>
      <c r="B411" s="7">
        <f t="shared" si="78"/>
        <v>0.73469005194376358</v>
      </c>
      <c r="C411" s="7">
        <f t="shared" si="79"/>
        <v>0.26530994805623642</v>
      </c>
      <c r="D411">
        <f t="shared" si="80"/>
        <v>2.7691764192273522</v>
      </c>
      <c r="E411" s="10">
        <v>1</v>
      </c>
      <c r="F411">
        <f t="shared" si="81"/>
        <v>0</v>
      </c>
      <c r="G411">
        <f t="shared" si="82"/>
        <v>0.80636419687628846</v>
      </c>
      <c r="H411">
        <f t="shared" si="83"/>
        <v>91.9696602432861</v>
      </c>
      <c r="I411">
        <f t="shared" si="84"/>
        <v>508.77422878810285</v>
      </c>
      <c r="J411">
        <f t="shared" si="85"/>
        <v>45.627761301693674</v>
      </c>
      <c r="K411">
        <f t="shared" si="86"/>
        <v>91.9696602432861</v>
      </c>
      <c r="L411">
        <f t="shared" si="87"/>
        <v>510.81612002787574</v>
      </c>
      <c r="M411">
        <f t="shared" si="90"/>
        <v>5.1246759632211543</v>
      </c>
      <c r="N411">
        <f t="shared" si="88"/>
        <v>0.62336629540825117</v>
      </c>
      <c r="O411">
        <f t="shared" si="89"/>
        <v>0.5064950556887623</v>
      </c>
      <c r="P411">
        <f>VLOOKUP($A411,ciexyz31_1[],2,FALSE)</f>
        <v>1.4462190000000001E-4</v>
      </c>
      <c r="Q411">
        <f>VLOOKUP($A411,ciexyz31_1[],3,FALSE)</f>
        <v>5.2225599999999997E-5</v>
      </c>
      <c r="R411">
        <f>VLOOKUP($A411,ciexyz31_1[],4,FALSE)</f>
        <v>0</v>
      </c>
    </row>
    <row r="412" spans="1:18" x14ac:dyDescent="0.45">
      <c r="A412" s="6">
        <v>763</v>
      </c>
      <c r="B412" s="7">
        <f t="shared" si="78"/>
        <v>0.73468998770341376</v>
      </c>
      <c r="C412" s="7">
        <f t="shared" si="79"/>
        <v>0.26531001229658624</v>
      </c>
      <c r="D412">
        <f t="shared" si="80"/>
        <v>2.7691755065847814</v>
      </c>
      <c r="E412" s="10">
        <v>1</v>
      </c>
      <c r="F412">
        <f t="shared" si="81"/>
        <v>0</v>
      </c>
      <c r="G412">
        <f t="shared" si="82"/>
        <v>0.80636439212384126</v>
      </c>
      <c r="H412">
        <f t="shared" si="83"/>
        <v>91.969668957632265</v>
      </c>
      <c r="I412">
        <f t="shared" si="84"/>
        <v>508.7740696450465</v>
      </c>
      <c r="J412">
        <f t="shared" si="85"/>
        <v>45.627796727629139</v>
      </c>
      <c r="K412">
        <f t="shared" si="86"/>
        <v>91.969668957632265</v>
      </c>
      <c r="L412">
        <f t="shared" si="87"/>
        <v>510.81596468532626</v>
      </c>
      <c r="M412">
        <f t="shared" si="90"/>
        <v>5.1246815153433296</v>
      </c>
      <c r="N412">
        <f t="shared" si="88"/>
        <v>0.62336612198097752</v>
      </c>
      <c r="O412">
        <f t="shared" si="89"/>
        <v>0.5064950817028534</v>
      </c>
      <c r="P412">
        <f>VLOOKUP($A412,ciexyz31_1[],2,FALSE)</f>
        <v>1.3490980000000001E-4</v>
      </c>
      <c r="Q412">
        <f>VLOOKUP($A412,ciexyz31_1[],3,FALSE)</f>
        <v>4.8718399999999998E-5</v>
      </c>
      <c r="R412">
        <f>VLOOKUP($A412,ciexyz31_1[],4,FALSE)</f>
        <v>0</v>
      </c>
    </row>
    <row r="413" spans="1:18" x14ac:dyDescent="0.45">
      <c r="A413" s="6">
        <v>764</v>
      </c>
      <c r="B413" s="7">
        <f t="shared" si="78"/>
        <v>0.7346899555497749</v>
      </c>
      <c r="C413" s="7">
        <f t="shared" si="79"/>
        <v>0.2653100444502251</v>
      </c>
      <c r="D413">
        <f t="shared" si="80"/>
        <v>2.7691750497882501</v>
      </c>
      <c r="E413" s="10">
        <v>1</v>
      </c>
      <c r="F413">
        <f t="shared" si="81"/>
        <v>0</v>
      </c>
      <c r="G413">
        <f t="shared" si="82"/>
        <v>0.80636448984932563</v>
      </c>
      <c r="H413">
        <f t="shared" si="83"/>
        <v>91.969673319344295</v>
      </c>
      <c r="I413">
        <f t="shared" si="84"/>
        <v>508.77398999062984</v>
      </c>
      <c r="J413">
        <f t="shared" si="85"/>
        <v>45.627814459048402</v>
      </c>
      <c r="K413">
        <f t="shared" si="86"/>
        <v>91.969673319344295</v>
      </c>
      <c r="L413">
        <f t="shared" si="87"/>
        <v>510.81588693314433</v>
      </c>
      <c r="M413">
        <f t="shared" si="90"/>
        <v>5.1246842942974897</v>
      </c>
      <c r="N413">
        <f t="shared" si="88"/>
        <v>0.62336603517702405</v>
      </c>
      <c r="O413">
        <f t="shared" si="89"/>
        <v>0.50649509472344645</v>
      </c>
      <c r="P413">
        <f>VLOOKUP($A413,ciexyz31_1[],2,FALSE)</f>
        <v>1.25852E-4</v>
      </c>
      <c r="Q413">
        <f>VLOOKUP($A413,ciexyz31_1[],3,FALSE)</f>
        <v>4.5447469999999999E-5</v>
      </c>
      <c r="R413">
        <f>VLOOKUP($A413,ciexyz31_1[],4,FALSE)</f>
        <v>0</v>
      </c>
    </row>
    <row r="414" spans="1:18" x14ac:dyDescent="0.45">
      <c r="A414" s="6">
        <v>765</v>
      </c>
      <c r="B414" s="7">
        <f t="shared" si="78"/>
        <v>0.73468991884264734</v>
      </c>
      <c r="C414" s="7">
        <f t="shared" si="79"/>
        <v>0.26531008115735266</v>
      </c>
      <c r="D414">
        <f t="shared" si="80"/>
        <v>2.7691745283018867</v>
      </c>
      <c r="E414" s="10">
        <v>1</v>
      </c>
      <c r="F414">
        <f t="shared" si="81"/>
        <v>0</v>
      </c>
      <c r="G414">
        <f t="shared" si="82"/>
        <v>0.80636460141435984</v>
      </c>
      <c r="H414">
        <f t="shared" si="83"/>
        <v>91.969678298746643</v>
      </c>
      <c r="I414">
        <f t="shared" si="84"/>
        <v>508.7738990558359</v>
      </c>
      <c r="J414">
        <f t="shared" si="85"/>
        <v>45.62783470152867</v>
      </c>
      <c r="K414">
        <f t="shared" si="86"/>
        <v>91.969678298746643</v>
      </c>
      <c r="L414">
        <f t="shared" si="87"/>
        <v>510.8157981699743</v>
      </c>
      <c r="M414">
        <f t="shared" si="90"/>
        <v>5.1246874667983624</v>
      </c>
      <c r="N414">
        <f t="shared" si="88"/>
        <v>0.62336593608021096</v>
      </c>
      <c r="O414">
        <f t="shared" si="89"/>
        <v>0.5064951095879684</v>
      </c>
      <c r="P414">
        <f>VLOOKUP($A414,ciexyz31_1[],2,FALSE)</f>
        <v>1.17413E-4</v>
      </c>
      <c r="Q414">
        <f>VLOOKUP($A414,ciexyz31_1[],3,FALSE)</f>
        <v>4.2400000000000001E-5</v>
      </c>
      <c r="R414">
        <f>VLOOKUP($A414,ciexyz31_1[],4,FALSE)</f>
        <v>0</v>
      </c>
    </row>
    <row r="415" spans="1:18" x14ac:dyDescent="0.45">
      <c r="A415" s="6">
        <v>766</v>
      </c>
      <c r="B415" s="7">
        <f t="shared" si="78"/>
        <v>0.73469005356625272</v>
      </c>
      <c r="C415" s="7">
        <f t="shared" si="79"/>
        <v>0.26530994643374728</v>
      </c>
      <c r="D415">
        <f t="shared" si="80"/>
        <v>2.769176442277554</v>
      </c>
      <c r="E415" s="10">
        <v>1</v>
      </c>
      <c r="F415">
        <f t="shared" si="81"/>
        <v>0</v>
      </c>
      <c r="G415">
        <f t="shared" si="82"/>
        <v>0.8063641919450103</v>
      </c>
      <c r="H415">
        <f t="shared" si="83"/>
        <v>91.969660023191835</v>
      </c>
      <c r="I415">
        <f t="shared" si="84"/>
        <v>508.77423280750668</v>
      </c>
      <c r="J415">
        <f t="shared" si="85"/>
        <v>45.627760406956973</v>
      </c>
      <c r="K415">
        <f t="shared" si="86"/>
        <v>91.969660023191835</v>
      </c>
      <c r="L415">
        <f t="shared" si="87"/>
        <v>510.81612395129196</v>
      </c>
      <c r="M415">
        <f t="shared" si="90"/>
        <v>5.124675822993777</v>
      </c>
      <c r="N415">
        <f t="shared" si="88"/>
        <v>0.62336629978842539</v>
      </c>
      <c r="O415">
        <f t="shared" si="89"/>
        <v>0.5064950550317362</v>
      </c>
      <c r="P415">
        <f>VLOOKUP($A415,ciexyz31_1[],2,FALSE)</f>
        <v>1.095515E-4</v>
      </c>
      <c r="Q415">
        <f>VLOOKUP($A415,ciexyz31_1[],3,FALSE)</f>
        <v>3.9561039999999999E-5</v>
      </c>
      <c r="R415">
        <f>VLOOKUP($A415,ciexyz31_1[],4,FALSE)</f>
        <v>0</v>
      </c>
    </row>
    <row r="416" spans="1:18" x14ac:dyDescent="0.45">
      <c r="A416" s="6">
        <v>767</v>
      </c>
      <c r="B416" s="7">
        <f t="shared" si="78"/>
        <v>0.73469009042859246</v>
      </c>
      <c r="C416" s="7">
        <f t="shared" si="79"/>
        <v>0.26530990957140749</v>
      </c>
      <c r="D416">
        <f t="shared" si="80"/>
        <v>2.7691769659694994</v>
      </c>
      <c r="E416" s="10">
        <v>1</v>
      </c>
      <c r="F416">
        <f t="shared" si="81"/>
        <v>2.0923135257530644E-16</v>
      </c>
      <c r="G416">
        <f t="shared" si="82"/>
        <v>0.80636407990823511</v>
      </c>
      <c r="H416">
        <f t="shared" si="83"/>
        <v>91.969655022732894</v>
      </c>
      <c r="I416">
        <f t="shared" si="84"/>
        <v>508.77432412684709</v>
      </c>
      <c r="J416">
        <f t="shared" si="85"/>
        <v>45.627740078875291</v>
      </c>
      <c r="K416">
        <f t="shared" si="86"/>
        <v>91.969655022732894</v>
      </c>
      <c r="L416">
        <f t="shared" si="87"/>
        <v>510.81621308983085</v>
      </c>
      <c r="M416">
        <f t="shared" si="90"/>
        <v>5.1246726370810833</v>
      </c>
      <c r="N416">
        <f t="shared" si="88"/>
        <v>0.62336639930433846</v>
      </c>
      <c r="O416">
        <f t="shared" si="89"/>
        <v>0.50649504010434909</v>
      </c>
      <c r="P416">
        <f>VLOOKUP($A416,ciexyz31_1[],2,FALSE)</f>
        <v>1.022245E-4</v>
      </c>
      <c r="Q416">
        <f>VLOOKUP($A416,ciexyz31_1[],3,FALSE)</f>
        <v>3.6915120000000003E-5</v>
      </c>
      <c r="R416">
        <f>VLOOKUP($A416,ciexyz31_1[],4,FALSE)</f>
        <v>0</v>
      </c>
    </row>
    <row r="417" spans="1:18" x14ac:dyDescent="0.45">
      <c r="A417" s="6">
        <v>768</v>
      </c>
      <c r="B417" s="7">
        <f t="shared" si="78"/>
        <v>0.73469000631762349</v>
      </c>
      <c r="C417" s="7">
        <f t="shared" si="79"/>
        <v>0.26530999368237657</v>
      </c>
      <c r="D417">
        <f t="shared" si="80"/>
        <v>2.7691757710309948</v>
      </c>
      <c r="E417" s="10">
        <v>1</v>
      </c>
      <c r="F417">
        <f t="shared" si="81"/>
        <v>-2.0923128624289437E-16</v>
      </c>
      <c r="G417">
        <f t="shared" si="82"/>
        <v>0.80636433554913556</v>
      </c>
      <c r="H417">
        <f t="shared" si="83"/>
        <v>91.969666432573518</v>
      </c>
      <c r="I417">
        <f t="shared" si="84"/>
        <v>508.77411575815159</v>
      </c>
      <c r="J417">
        <f t="shared" si="85"/>
        <v>45.627786462651592</v>
      </c>
      <c r="K417">
        <f t="shared" si="86"/>
        <v>91.969666432573518</v>
      </c>
      <c r="L417">
        <f t="shared" si="87"/>
        <v>510.81600969720046</v>
      </c>
      <c r="M417">
        <f t="shared" si="90"/>
        <v>5.1246799065665716</v>
      </c>
      <c r="N417">
        <f t="shared" si="88"/>
        <v>0.62336617223305746</v>
      </c>
      <c r="O417">
        <f t="shared" si="89"/>
        <v>0.50649507416504136</v>
      </c>
      <c r="P417">
        <f>VLOOKUP($A417,ciexyz31_1[],2,FALSE)</f>
        <v>9.5394450000000006E-5</v>
      </c>
      <c r="Q417">
        <f>VLOOKUP($A417,ciexyz31_1[],3,FALSE)</f>
        <v>3.444868E-5</v>
      </c>
      <c r="R417">
        <f>VLOOKUP($A417,ciexyz31_1[],4,FALSE)</f>
        <v>0</v>
      </c>
    </row>
    <row r="418" spans="1:18" x14ac:dyDescent="0.45">
      <c r="A418" s="6">
        <v>769</v>
      </c>
      <c r="B418" s="7">
        <f t="shared" si="78"/>
        <v>0.73468999371637322</v>
      </c>
      <c r="C418" s="7">
        <f t="shared" si="79"/>
        <v>0.26531000628362678</v>
      </c>
      <c r="D418">
        <f t="shared" si="80"/>
        <v>2.7691755920089984</v>
      </c>
      <c r="E418" s="10">
        <v>1</v>
      </c>
      <c r="F418">
        <f t="shared" si="81"/>
        <v>0</v>
      </c>
      <c r="G418">
        <f t="shared" si="82"/>
        <v>0.8063643738484797</v>
      </c>
      <c r="H418">
        <f t="shared" si="83"/>
        <v>91.969668141961023</v>
      </c>
      <c r="I418">
        <f t="shared" si="84"/>
        <v>508.7740845409906</v>
      </c>
      <c r="J418">
        <f t="shared" si="85"/>
        <v>45.627793411727268</v>
      </c>
      <c r="K418">
        <f t="shared" si="86"/>
        <v>91.969668141961023</v>
      </c>
      <c r="L418">
        <f t="shared" si="87"/>
        <v>510.81597922553902</v>
      </c>
      <c r="M418">
        <f t="shared" si="90"/>
        <v>5.1246809956591752</v>
      </c>
      <c r="N418">
        <f t="shared" si="88"/>
        <v>0.62336613821393683</v>
      </c>
      <c r="O418">
        <f t="shared" si="89"/>
        <v>0.50649507926790949</v>
      </c>
      <c r="P418">
        <f>VLOOKUP($A418,ciexyz31_1[],2,FALSE)</f>
        <v>8.90239E-5</v>
      </c>
      <c r="Q418">
        <f>VLOOKUP($A418,ciexyz31_1[],3,FALSE)</f>
        <v>3.2148160000000002E-5</v>
      </c>
      <c r="R418">
        <f>VLOOKUP($A418,ciexyz31_1[],4,FALSE)</f>
        <v>0</v>
      </c>
    </row>
    <row r="419" spans="1:18" x14ac:dyDescent="0.45">
      <c r="A419" s="6">
        <v>770</v>
      </c>
      <c r="B419" s="7">
        <f t="shared" si="78"/>
        <v>0.73468999897148157</v>
      </c>
      <c r="C419" s="7">
        <f t="shared" si="79"/>
        <v>0.26531000102851843</v>
      </c>
      <c r="D419">
        <f t="shared" si="80"/>
        <v>2.7691756666666669</v>
      </c>
      <c r="E419" s="10">
        <v>1</v>
      </c>
      <c r="F419">
        <f t="shared" si="81"/>
        <v>0</v>
      </c>
      <c r="G419">
        <f t="shared" si="82"/>
        <v>0.80636435787647698</v>
      </c>
      <c r="H419">
        <f t="shared" si="83"/>
        <v>91.969667429093946</v>
      </c>
      <c r="I419">
        <f t="shared" si="84"/>
        <v>508.77409755950538</v>
      </c>
      <c r="J419">
        <f t="shared" si="85"/>
        <v>45.627790513749396</v>
      </c>
      <c r="K419">
        <f t="shared" si="86"/>
        <v>91.969667429093946</v>
      </c>
      <c r="L419">
        <f t="shared" si="87"/>
        <v>510.81599193315759</v>
      </c>
      <c r="M419">
        <f t="shared" si="90"/>
        <v>5.1246805414741079</v>
      </c>
      <c r="N419">
        <f t="shared" si="88"/>
        <v>0.62336615240095461</v>
      </c>
      <c r="O419">
        <f t="shared" si="89"/>
        <v>0.50649507713985686</v>
      </c>
      <c r="P419">
        <f>VLOOKUP($A419,ciexyz31_1[],2,FALSE)</f>
        <v>8.3075270000000005E-5</v>
      </c>
      <c r="Q419">
        <f>VLOOKUP($A419,ciexyz31_1[],3,FALSE)</f>
        <v>3.0000000000000001E-5</v>
      </c>
      <c r="R419">
        <f>VLOOKUP($A419,ciexyz31_1[],4,FALSE)</f>
        <v>0</v>
      </c>
    </row>
    <row r="420" spans="1:18" x14ac:dyDescent="0.45">
      <c r="A420" s="6">
        <v>771</v>
      </c>
      <c r="B420" s="7">
        <f t="shared" si="78"/>
        <v>0.7346900030463317</v>
      </c>
      <c r="C420" s="7">
        <f t="shared" si="79"/>
        <v>0.2653099969536683</v>
      </c>
      <c r="D420">
        <f t="shared" si="80"/>
        <v>2.7691757245567805</v>
      </c>
      <c r="E420" s="10">
        <v>1</v>
      </c>
      <c r="F420">
        <f t="shared" si="81"/>
        <v>0</v>
      </c>
      <c r="G420">
        <f t="shared" si="82"/>
        <v>0.80636434549166713</v>
      </c>
      <c r="H420">
        <f t="shared" si="83"/>
        <v>91.969666876331502</v>
      </c>
      <c r="I420">
        <f t="shared" si="84"/>
        <v>508.77410765415863</v>
      </c>
      <c r="J420">
        <f t="shared" si="85"/>
        <v>45.62778826663569</v>
      </c>
      <c r="K420">
        <f t="shared" si="86"/>
        <v>91.969666876331502</v>
      </c>
      <c r="L420">
        <f t="shared" si="87"/>
        <v>510.8160017867396</v>
      </c>
      <c r="M420">
        <f t="shared" si="90"/>
        <v>5.1246801892956313</v>
      </c>
      <c r="N420">
        <f t="shared" si="88"/>
        <v>0.62336616340167406</v>
      </c>
      <c r="O420">
        <f t="shared" si="89"/>
        <v>0.50649507548974892</v>
      </c>
      <c r="P420">
        <f>VLOOKUP($A420,ciexyz31_1[],2,FALSE)</f>
        <v>7.7512689999999993E-5</v>
      </c>
      <c r="Q420">
        <f>VLOOKUP($A420,ciexyz31_1[],3,FALSE)</f>
        <v>2.7991250000000001E-5</v>
      </c>
      <c r="R420">
        <f>VLOOKUP($A420,ciexyz31_1[],4,FALSE)</f>
        <v>0</v>
      </c>
    </row>
    <row r="421" spans="1:18" x14ac:dyDescent="0.45">
      <c r="A421" s="6">
        <v>772</v>
      </c>
      <c r="B421" s="7">
        <f t="shared" si="78"/>
        <v>0.73469001265917955</v>
      </c>
      <c r="C421" s="7">
        <f t="shared" si="79"/>
        <v>0.26530998734082051</v>
      </c>
      <c r="D421">
        <f t="shared" si="80"/>
        <v>2.7691758611234927</v>
      </c>
      <c r="E421" s="10">
        <v>1</v>
      </c>
      <c r="F421">
        <f t="shared" si="81"/>
        <v>-2.0923129124403263E-16</v>
      </c>
      <c r="G421">
        <f t="shared" si="82"/>
        <v>0.80636431627506089</v>
      </c>
      <c r="H421">
        <f t="shared" si="83"/>
        <v>91.969665572327386</v>
      </c>
      <c r="I421">
        <f t="shared" si="84"/>
        <v>508.7741314681312</v>
      </c>
      <c r="J421">
        <f t="shared" si="85"/>
        <v>45.627782965541954</v>
      </c>
      <c r="K421">
        <f t="shared" si="86"/>
        <v>91.969665572327386</v>
      </c>
      <c r="L421">
        <f t="shared" si="87"/>
        <v>510.81602503200878</v>
      </c>
      <c r="M421">
        <f t="shared" si="90"/>
        <v>5.1246793584827532</v>
      </c>
      <c r="N421">
        <f t="shared" si="88"/>
        <v>0.62336618935311849</v>
      </c>
      <c r="O421">
        <f t="shared" si="89"/>
        <v>0.50649507159703222</v>
      </c>
      <c r="P421">
        <f>VLOOKUP($A421,ciexyz31_1[],2,FALSE)</f>
        <v>7.231304E-5</v>
      </c>
      <c r="Q421">
        <f>VLOOKUP($A421,ciexyz31_1[],3,FALSE)</f>
        <v>2.6113560000000001E-5</v>
      </c>
      <c r="R421">
        <f>VLOOKUP($A421,ciexyz31_1[],4,FALSE)</f>
        <v>0</v>
      </c>
    </row>
    <row r="422" spans="1:18" x14ac:dyDescent="0.45">
      <c r="A422" s="6">
        <v>773</v>
      </c>
      <c r="B422" s="7">
        <f t="shared" si="78"/>
        <v>0.73468998786948359</v>
      </c>
      <c r="C422" s="7">
        <f t="shared" si="79"/>
        <v>0.26531001213051647</v>
      </c>
      <c r="D422">
        <f t="shared" si="80"/>
        <v>2.7691755089440822</v>
      </c>
      <c r="E422" s="10">
        <v>1</v>
      </c>
      <c r="F422">
        <f t="shared" si="81"/>
        <v>-2.0923127169414813E-16</v>
      </c>
      <c r="G422">
        <f t="shared" si="82"/>
        <v>0.80636439161910067</v>
      </c>
      <c r="H422">
        <f t="shared" si="83"/>
        <v>91.969668935104551</v>
      </c>
      <c r="I422">
        <f t="shared" si="84"/>
        <v>508.77407005645222</v>
      </c>
      <c r="J422">
        <f t="shared" si="85"/>
        <v>45.627796636048402</v>
      </c>
      <c r="K422">
        <f t="shared" si="86"/>
        <v>91.969668935104551</v>
      </c>
      <c r="L422">
        <f t="shared" si="87"/>
        <v>510.81596508690711</v>
      </c>
      <c r="M422">
        <f t="shared" si="90"/>
        <v>5.1246815009903557</v>
      </c>
      <c r="N422">
        <f t="shared" si="88"/>
        <v>0.62336612242930978</v>
      </c>
      <c r="O422">
        <f t="shared" si="89"/>
        <v>0.50649508163560353</v>
      </c>
      <c r="P422">
        <f>VLOOKUP($A422,ciexyz31_1[],2,FALSE)</f>
        <v>6.7457780000000002E-5</v>
      </c>
      <c r="Q422">
        <f>VLOOKUP($A422,ciexyz31_1[],3,FALSE)</f>
        <v>2.436024E-5</v>
      </c>
      <c r="R422">
        <f>VLOOKUP($A422,ciexyz31_1[],4,FALSE)</f>
        <v>0</v>
      </c>
    </row>
    <row r="423" spans="1:18" x14ac:dyDescent="0.45">
      <c r="A423" s="6">
        <v>774</v>
      </c>
      <c r="B423" s="7">
        <f t="shared" si="78"/>
        <v>0.73469000811996776</v>
      </c>
      <c r="C423" s="7">
        <f t="shared" si="79"/>
        <v>0.26530999188003229</v>
      </c>
      <c r="D423">
        <f t="shared" si="80"/>
        <v>2.769175796636334</v>
      </c>
      <c r="E423" s="10">
        <v>1</v>
      </c>
      <c r="F423">
        <f t="shared" si="81"/>
        <v>-2.0923128766427623E-16</v>
      </c>
      <c r="G423">
        <f t="shared" si="82"/>
        <v>0.80636433007121855</v>
      </c>
      <c r="H423">
        <f t="shared" si="83"/>
        <v>91.969666188081533</v>
      </c>
      <c r="I423">
        <f t="shared" si="84"/>
        <v>508.77412022311142</v>
      </c>
      <c r="J423">
        <f t="shared" si="85"/>
        <v>45.627785468732213</v>
      </c>
      <c r="K423">
        <f t="shared" si="86"/>
        <v>91.969666188081533</v>
      </c>
      <c r="L423">
        <f t="shared" si="87"/>
        <v>510.81601405553221</v>
      </c>
      <c r="M423">
        <f t="shared" si="90"/>
        <v>5.1246797507947468</v>
      </c>
      <c r="N423">
        <f t="shared" si="88"/>
        <v>0.62336617709877873</v>
      </c>
      <c r="O423">
        <f t="shared" si="89"/>
        <v>0.50649507343518319</v>
      </c>
      <c r="P423">
        <f>VLOOKUP($A423,ciexyz31_1[],2,FALSE)</f>
        <v>6.2928439999999995E-5</v>
      </c>
      <c r="Q423">
        <f>VLOOKUP($A423,ciexyz31_1[],3,FALSE)</f>
        <v>2.272461E-5</v>
      </c>
      <c r="R423">
        <f>VLOOKUP($A423,ciexyz31_1[],4,FALSE)</f>
        <v>0</v>
      </c>
    </row>
    <row r="424" spans="1:18" x14ac:dyDescent="0.45">
      <c r="A424" s="6">
        <v>775</v>
      </c>
      <c r="B424" s="7">
        <f t="shared" si="78"/>
        <v>0.73468998524776197</v>
      </c>
      <c r="C424" s="7">
        <f t="shared" si="79"/>
        <v>0.26531001475223798</v>
      </c>
      <c r="D424">
        <f t="shared" si="80"/>
        <v>2.7691754716981132</v>
      </c>
      <c r="E424" s="10">
        <v>1</v>
      </c>
      <c r="F424">
        <f t="shared" si="81"/>
        <v>2.0923126962658152E-16</v>
      </c>
      <c r="G424">
        <f t="shared" si="82"/>
        <v>0.8063643995873746</v>
      </c>
      <c r="H424">
        <f t="shared" si="83"/>
        <v>91.96966929074685</v>
      </c>
      <c r="I424">
        <f t="shared" si="84"/>
        <v>508.77406356164414</v>
      </c>
      <c r="J424">
        <f t="shared" si="85"/>
        <v>45.627798081820941</v>
      </c>
      <c r="K424">
        <f t="shared" si="86"/>
        <v>91.96966929074685</v>
      </c>
      <c r="L424">
        <f t="shared" si="87"/>
        <v>510.81595874720216</v>
      </c>
      <c r="M424">
        <f t="shared" si="90"/>
        <v>5.1246817275788166</v>
      </c>
      <c r="N424">
        <f t="shared" si="88"/>
        <v>0.6233661153515474</v>
      </c>
      <c r="O424">
        <f t="shared" si="89"/>
        <v>0.50649508269726795</v>
      </c>
      <c r="P424">
        <f>VLOOKUP($A424,ciexyz31_1[],2,FALSE)</f>
        <v>5.8706519999999999E-5</v>
      </c>
      <c r="Q424">
        <f>VLOOKUP($A424,ciexyz31_1[],3,FALSE)</f>
        <v>2.12E-5</v>
      </c>
      <c r="R424">
        <f>VLOOKUP($A424,ciexyz31_1[],4,FALSE)</f>
        <v>0</v>
      </c>
    </row>
    <row r="425" spans="1:18" x14ac:dyDescent="0.45">
      <c r="A425" s="6">
        <v>776</v>
      </c>
      <c r="B425" s="7">
        <f t="shared" si="78"/>
        <v>0.73469000117104455</v>
      </c>
      <c r="C425" s="7">
        <f t="shared" si="79"/>
        <v>0.26530999882895551</v>
      </c>
      <c r="D425">
        <f t="shared" si="80"/>
        <v>2.7691756979151654</v>
      </c>
      <c r="E425" s="10">
        <v>1</v>
      </c>
      <c r="F425">
        <f t="shared" si="81"/>
        <v>-2.0923128218415049E-16</v>
      </c>
      <c r="G425">
        <f t="shared" si="82"/>
        <v>0.8063643511912818</v>
      </c>
      <c r="H425">
        <f t="shared" si="83"/>
        <v>91.969667130718364</v>
      </c>
      <c r="I425">
        <f t="shared" si="84"/>
        <v>508.77410300849732</v>
      </c>
      <c r="J425">
        <f t="shared" si="85"/>
        <v>45.627789300780094</v>
      </c>
      <c r="K425">
        <f t="shared" si="86"/>
        <v>91.969667130718364</v>
      </c>
      <c r="L425">
        <f t="shared" si="87"/>
        <v>510.8159972520217</v>
      </c>
      <c r="M425">
        <f t="shared" si="90"/>
        <v>5.124680351371719</v>
      </c>
      <c r="N425">
        <f t="shared" si="88"/>
        <v>0.62336615833903186</v>
      </c>
      <c r="O425">
        <f t="shared" si="89"/>
        <v>0.50649507624914525</v>
      </c>
      <c r="P425">
        <f>VLOOKUP($A425,ciexyz31_1[],2,FALSE)</f>
        <v>5.4770279999999998E-5</v>
      </c>
      <c r="Q425">
        <f>VLOOKUP($A425,ciexyz31_1[],3,FALSE)</f>
        <v>1.9778550000000001E-5</v>
      </c>
      <c r="R425">
        <f>VLOOKUP($A425,ciexyz31_1[],4,FALSE)</f>
        <v>0</v>
      </c>
    </row>
    <row r="426" spans="1:18" x14ac:dyDescent="0.45">
      <c r="A426" s="6">
        <v>777</v>
      </c>
      <c r="B426" s="7">
        <f t="shared" si="78"/>
        <v>0.73468998676242803</v>
      </c>
      <c r="C426" s="7">
        <f t="shared" si="79"/>
        <v>0.26531001323757192</v>
      </c>
      <c r="D426">
        <f t="shared" si="80"/>
        <v>2.7691754932164949</v>
      </c>
      <c r="E426" s="10">
        <v>1</v>
      </c>
      <c r="F426">
        <f t="shared" si="81"/>
        <v>2.0923127082109168E-16</v>
      </c>
      <c r="G426">
        <f t="shared" si="82"/>
        <v>0.8063643949838063</v>
      </c>
      <c r="H426">
        <f t="shared" si="83"/>
        <v>91.969669085279065</v>
      </c>
      <c r="I426">
        <f t="shared" si="84"/>
        <v>508.77406731393631</v>
      </c>
      <c r="J426">
        <f t="shared" si="85"/>
        <v>45.627797246544368</v>
      </c>
      <c r="K426">
        <f t="shared" si="86"/>
        <v>91.969669085279065</v>
      </c>
      <c r="L426">
        <f t="shared" si="87"/>
        <v>510.81596240988551</v>
      </c>
      <c r="M426">
        <f t="shared" si="90"/>
        <v>5.1246815966702348</v>
      </c>
      <c r="N426">
        <f t="shared" si="88"/>
        <v>0.62336611944063391</v>
      </c>
      <c r="O426">
        <f t="shared" si="89"/>
        <v>0.50649508208390492</v>
      </c>
      <c r="P426">
        <f>VLOOKUP($A426,ciexyz31_1[],2,FALSE)</f>
        <v>5.1099179999999999E-5</v>
      </c>
      <c r="Q426">
        <f>VLOOKUP($A426,ciexyz31_1[],3,FALSE)</f>
        <v>1.8452850000000001E-5</v>
      </c>
      <c r="R426">
        <f>VLOOKUP($A426,ciexyz31_1[],4,FALSE)</f>
        <v>0</v>
      </c>
    </row>
    <row r="427" spans="1:18" x14ac:dyDescent="0.45">
      <c r="A427" s="6">
        <v>778</v>
      </c>
      <c r="B427" s="7">
        <f t="shared" si="78"/>
        <v>0.73469000935534146</v>
      </c>
      <c r="C427" s="7">
        <f t="shared" si="79"/>
        <v>0.26530999064465871</v>
      </c>
      <c r="D427">
        <f t="shared" si="80"/>
        <v>2.7691758141868994</v>
      </c>
      <c r="E427" s="10">
        <v>1</v>
      </c>
      <c r="F427">
        <f t="shared" si="81"/>
        <v>-6.2769386591558485E-16</v>
      </c>
      <c r="G427">
        <f t="shared" si="82"/>
        <v>0.80636432631651189</v>
      </c>
      <c r="H427">
        <f t="shared" si="83"/>
        <v>91.969666020500355</v>
      </c>
      <c r="I427">
        <f t="shared" si="84"/>
        <v>508.77412328351079</v>
      </c>
      <c r="J427">
        <f t="shared" si="85"/>
        <v>45.62778478747407</v>
      </c>
      <c r="K427">
        <f t="shared" si="86"/>
        <v>91.969666020500355</v>
      </c>
      <c r="L427">
        <f t="shared" si="87"/>
        <v>510.81601704284594</v>
      </c>
      <c r="M427">
        <f t="shared" si="90"/>
        <v>5.1246796440246971</v>
      </c>
      <c r="N427">
        <f t="shared" si="88"/>
        <v>0.6233661804338706</v>
      </c>
      <c r="O427">
        <f t="shared" si="89"/>
        <v>0.50649507293491947</v>
      </c>
      <c r="P427">
        <f>VLOOKUP($A427,ciexyz31_1[],2,FALSE)</f>
        <v>4.7676539999999999E-5</v>
      </c>
      <c r="Q427">
        <f>VLOOKUP($A427,ciexyz31_1[],3,FALSE)</f>
        <v>1.7216869999999999E-5</v>
      </c>
      <c r="R427">
        <f>VLOOKUP($A427,ciexyz31_1[],4,FALSE)</f>
        <v>0</v>
      </c>
    </row>
    <row r="428" spans="1:18" x14ac:dyDescent="0.45">
      <c r="A428" s="6">
        <v>779</v>
      </c>
      <c r="B428" s="7">
        <f t="shared" si="78"/>
        <v>0.73468999142200209</v>
      </c>
      <c r="C428" s="7">
        <f t="shared" si="79"/>
        <v>0.26531000857799786</v>
      </c>
      <c r="D428">
        <f t="shared" si="80"/>
        <v>2.7691755594135921</v>
      </c>
      <c r="E428" s="10">
        <v>1</v>
      </c>
      <c r="F428">
        <f t="shared" si="81"/>
        <v>2.0923127449576873E-16</v>
      </c>
      <c r="G428">
        <f t="shared" si="82"/>
        <v>0.80636438082182804</v>
      </c>
      <c r="H428">
        <f t="shared" si="83"/>
        <v>91.969668453197542</v>
      </c>
      <c r="I428">
        <f t="shared" si="84"/>
        <v>508.77407885712984</v>
      </c>
      <c r="J428">
        <f t="shared" si="85"/>
        <v>45.627794676979306</v>
      </c>
      <c r="K428">
        <f t="shared" si="86"/>
        <v>91.969668453197542</v>
      </c>
      <c r="L428">
        <f t="shared" si="87"/>
        <v>510.815973677415</v>
      </c>
      <c r="M428">
        <f t="shared" si="90"/>
        <v>5.1246811939555847</v>
      </c>
      <c r="N428">
        <f t="shared" si="88"/>
        <v>0.62336613201990976</v>
      </c>
      <c r="O428">
        <f t="shared" si="89"/>
        <v>0.5064950801970135</v>
      </c>
      <c r="P428">
        <f>VLOOKUP($A428,ciexyz31_1[],2,FALSE)</f>
        <v>4.4485669999999998E-5</v>
      </c>
      <c r="Q428">
        <f>VLOOKUP($A428,ciexyz31_1[],3,FALSE)</f>
        <v>1.6064590000000001E-5</v>
      </c>
      <c r="R428">
        <f>VLOOKUP($A428,ciexyz31_1[],4,FALSE)</f>
        <v>0</v>
      </c>
    </row>
    <row r="429" spans="1:18" x14ac:dyDescent="0.45">
      <c r="A429" s="6">
        <v>780</v>
      </c>
      <c r="B429" s="7">
        <f t="shared" si="78"/>
        <v>0.73468998374157568</v>
      </c>
      <c r="C429" s="7">
        <f t="shared" si="79"/>
        <v>0.26531001625842437</v>
      </c>
      <c r="D429">
        <f t="shared" si="80"/>
        <v>2.7691754503002</v>
      </c>
      <c r="E429" s="10">
        <v>1</v>
      </c>
      <c r="F429">
        <f t="shared" si="81"/>
        <v>-2.0923126843875869E-16</v>
      </c>
      <c r="G429">
        <f t="shared" si="82"/>
        <v>0.80636440416517052</v>
      </c>
      <c r="H429">
        <f t="shared" si="83"/>
        <v>91.96966949506438</v>
      </c>
      <c r="I429">
        <f t="shared" si="84"/>
        <v>508.77405983035885</v>
      </c>
      <c r="J429">
        <f t="shared" si="85"/>
        <v>45.627798912421241</v>
      </c>
      <c r="K429">
        <f t="shared" si="86"/>
        <v>91.96966949506438</v>
      </c>
      <c r="L429">
        <f t="shared" si="87"/>
        <v>510.81595510502405</v>
      </c>
      <c r="M429">
        <f t="shared" si="90"/>
        <v>5.124681857754517</v>
      </c>
      <c r="N429">
        <f t="shared" si="88"/>
        <v>0.62336611128535313</v>
      </c>
      <c r="O429">
        <f t="shared" si="89"/>
        <v>0.50649508330719706</v>
      </c>
      <c r="P429">
        <f>VLOOKUP($A429,ciexyz31_1[],2,FALSE)</f>
        <v>4.1509940000000003E-5</v>
      </c>
      <c r="Q429">
        <f>VLOOKUP($A429,ciexyz31_1[],3,FALSE)</f>
        <v>1.499E-5</v>
      </c>
      <c r="R429">
        <f>VLOOKUP($A429,ciexyz31_1[],4,FALSE)</f>
        <v>0</v>
      </c>
    </row>
    <row r="430" spans="1:18" x14ac:dyDescent="0.45">
      <c r="A430" s="6">
        <v>781</v>
      </c>
      <c r="B430" s="7">
        <f t="shared" si="78"/>
        <v>0.73469002202557943</v>
      </c>
      <c r="C430" s="7">
        <f t="shared" si="79"/>
        <v>0.26530997797442057</v>
      </c>
      <c r="D430">
        <f t="shared" si="80"/>
        <v>2.7691759941890064</v>
      </c>
      <c r="E430" s="10">
        <v>1</v>
      </c>
      <c r="F430">
        <f t="shared" si="81"/>
        <v>0</v>
      </c>
      <c r="G430">
        <f t="shared" si="82"/>
        <v>0.8063642878074907</v>
      </c>
      <c r="H430">
        <f t="shared" si="83"/>
        <v>91.969664301754435</v>
      </c>
      <c r="I430">
        <f t="shared" si="84"/>
        <v>508.77415467157743</v>
      </c>
      <c r="J430">
        <f t="shared" si="85"/>
        <v>45.627777800354181</v>
      </c>
      <c r="K430">
        <f t="shared" si="86"/>
        <v>91.969664301754435</v>
      </c>
      <c r="L430">
        <f t="shared" si="87"/>
        <v>510.81604768133184</v>
      </c>
      <c r="M430">
        <f t="shared" si="90"/>
        <v>5.1246785489697766</v>
      </c>
      <c r="N430">
        <f t="shared" si="88"/>
        <v>0.62336621463923836</v>
      </c>
      <c r="O430">
        <f t="shared" si="89"/>
        <v>0.50649506780411435</v>
      </c>
      <c r="P430">
        <f>VLOOKUP($A430,ciexyz31_1[],2,FALSE)</f>
        <v>3.873324E-5</v>
      </c>
      <c r="Q430">
        <f>VLOOKUP($A430,ciexyz31_1[],3,FALSE)</f>
        <v>1.3987279999999999E-5</v>
      </c>
      <c r="R430">
        <f>VLOOKUP($A430,ciexyz31_1[],4,FALSE)</f>
        <v>0</v>
      </c>
    </row>
    <row r="431" spans="1:18" x14ac:dyDescent="0.45">
      <c r="A431" s="6">
        <v>782</v>
      </c>
      <c r="B431" s="7">
        <f t="shared" si="78"/>
        <v>0.73468997377300049</v>
      </c>
      <c r="C431" s="7">
        <f t="shared" si="79"/>
        <v>0.26531002622699956</v>
      </c>
      <c r="D431">
        <f t="shared" si="80"/>
        <v>2.7691753086798117</v>
      </c>
      <c r="E431" s="10">
        <v>1</v>
      </c>
      <c r="F431">
        <f t="shared" si="81"/>
        <v>-2.0923126057724793E-16</v>
      </c>
      <c r="G431">
        <f t="shared" si="82"/>
        <v>0.80636443446294925</v>
      </c>
      <c r="H431">
        <f t="shared" si="83"/>
        <v>91.969670847323613</v>
      </c>
      <c r="I431">
        <f t="shared" si="84"/>
        <v>508.77403513514292</v>
      </c>
      <c r="J431">
        <f t="shared" si="85"/>
        <v>45.627804409683669</v>
      </c>
      <c r="K431">
        <f t="shared" si="86"/>
        <v>91.969670847323613</v>
      </c>
      <c r="L431">
        <f t="shared" si="87"/>
        <v>510.81593099955683</v>
      </c>
      <c r="M431">
        <f t="shared" si="90"/>
        <v>5.1246827193121272</v>
      </c>
      <c r="N431">
        <f t="shared" si="88"/>
        <v>0.62336608437356955</v>
      </c>
      <c r="O431">
        <f t="shared" si="89"/>
        <v>0.50649508734396465</v>
      </c>
      <c r="P431">
        <f>VLOOKUP($A431,ciexyz31_1[],2,FALSE)</f>
        <v>3.6142030000000003E-5</v>
      </c>
      <c r="Q431">
        <f>VLOOKUP($A431,ciexyz31_1[],3,FALSE)</f>
        <v>1.305155E-5</v>
      </c>
      <c r="R431">
        <f>VLOOKUP($A431,ciexyz31_1[],4,FALSE)</f>
        <v>0</v>
      </c>
    </row>
    <row r="432" spans="1:18" x14ac:dyDescent="0.45">
      <c r="A432" s="6">
        <v>783</v>
      </c>
      <c r="B432" s="7">
        <f t="shared" si="78"/>
        <v>0.73469000058821343</v>
      </c>
      <c r="C432" s="7">
        <f t="shared" si="79"/>
        <v>0.26530999941178646</v>
      </c>
      <c r="D432">
        <f t="shared" si="80"/>
        <v>2.7691756896350688</v>
      </c>
      <c r="E432" s="10">
        <v>1</v>
      </c>
      <c r="F432">
        <f t="shared" si="81"/>
        <v>4.1846256344902568E-16</v>
      </c>
      <c r="G432">
        <f t="shared" si="82"/>
        <v>0.80636435296269671</v>
      </c>
      <c r="H432">
        <f t="shared" si="83"/>
        <v>91.969667209780667</v>
      </c>
      <c r="I432">
        <f t="shared" si="84"/>
        <v>508.77410156464612</v>
      </c>
      <c r="J432">
        <f t="shared" si="85"/>
        <v>45.627789622187557</v>
      </c>
      <c r="K432">
        <f t="shared" si="86"/>
        <v>91.969667209780667</v>
      </c>
      <c r="L432">
        <f t="shared" si="87"/>
        <v>510.8159958426512</v>
      </c>
      <c r="M432">
        <f t="shared" si="90"/>
        <v>5.1246804017442482</v>
      </c>
      <c r="N432">
        <f t="shared" si="88"/>
        <v>0.62336615676558493</v>
      </c>
      <c r="O432">
        <f t="shared" si="89"/>
        <v>0.50649507648516223</v>
      </c>
      <c r="P432">
        <f>VLOOKUP($A432,ciexyz31_1[],2,FALSE)</f>
        <v>3.3723519999999998E-5</v>
      </c>
      <c r="Q432">
        <f>VLOOKUP($A432,ciexyz31_1[],3,FALSE)</f>
        <v>1.217818E-5</v>
      </c>
      <c r="R432">
        <f>VLOOKUP($A432,ciexyz31_1[],4,FALSE)</f>
        <v>0</v>
      </c>
    </row>
    <row r="433" spans="1:18" x14ac:dyDescent="0.45">
      <c r="A433" s="6">
        <v>784</v>
      </c>
      <c r="B433" s="7">
        <f t="shared" si="78"/>
        <v>0.73469000343471624</v>
      </c>
      <c r="C433" s="7">
        <f t="shared" si="79"/>
        <v>0.26530999656528376</v>
      </c>
      <c r="D433">
        <f t="shared" si="80"/>
        <v>2.769175730074438</v>
      </c>
      <c r="E433" s="10">
        <v>1</v>
      </c>
      <c r="F433">
        <f t="shared" si="81"/>
        <v>0</v>
      </c>
      <c r="G433">
        <f t="shared" si="82"/>
        <v>0.80636434431123871</v>
      </c>
      <c r="H433">
        <f t="shared" si="83"/>
        <v>91.969666823646264</v>
      </c>
      <c r="I433">
        <f t="shared" si="84"/>
        <v>508.77410861630625</v>
      </c>
      <c r="J433">
        <f t="shared" si="85"/>
        <v>45.627788052457433</v>
      </c>
      <c r="K433">
        <f t="shared" si="86"/>
        <v>91.969666823646264</v>
      </c>
      <c r="L433">
        <f t="shared" si="87"/>
        <v>510.81600272591004</v>
      </c>
      <c r="M433">
        <f t="shared" si="90"/>
        <v>5.1246801557285862</v>
      </c>
      <c r="N433">
        <f t="shared" si="88"/>
        <v>0.62336616445018123</v>
      </c>
      <c r="O433">
        <f t="shared" si="89"/>
        <v>0.50649507533247284</v>
      </c>
      <c r="P433">
        <f>VLOOKUP($A433,ciexyz31_1[],2,FALSE)</f>
        <v>3.1464870000000002E-5</v>
      </c>
      <c r="Q433">
        <f>VLOOKUP($A433,ciexyz31_1[],3,FALSE)</f>
        <v>1.1362539999999999E-5</v>
      </c>
      <c r="R433">
        <f>VLOOKUP($A433,ciexyz31_1[],4,FALSE)</f>
        <v>0</v>
      </c>
    </row>
    <row r="434" spans="1:18" x14ac:dyDescent="0.45">
      <c r="A434" s="6">
        <v>785</v>
      </c>
      <c r="B434" s="7">
        <f t="shared" si="78"/>
        <v>0.73468998524776197</v>
      </c>
      <c r="C434" s="7">
        <f t="shared" si="79"/>
        <v>0.26531001475223798</v>
      </c>
      <c r="D434">
        <f t="shared" si="80"/>
        <v>2.7691754716981132</v>
      </c>
      <c r="E434" s="10">
        <v>1</v>
      </c>
      <c r="F434">
        <f t="shared" si="81"/>
        <v>2.0923126962658152E-16</v>
      </c>
      <c r="G434">
        <f t="shared" si="82"/>
        <v>0.8063643995873746</v>
      </c>
      <c r="H434">
        <f t="shared" si="83"/>
        <v>91.96966929074685</v>
      </c>
      <c r="I434">
        <f t="shared" si="84"/>
        <v>508.77406356164414</v>
      </c>
      <c r="J434">
        <f t="shared" si="85"/>
        <v>45.627798081820941</v>
      </c>
      <c r="K434">
        <f t="shared" si="86"/>
        <v>91.96966929074685</v>
      </c>
      <c r="L434">
        <f t="shared" si="87"/>
        <v>510.81595874720216</v>
      </c>
      <c r="M434">
        <f t="shared" si="90"/>
        <v>5.1246817275788166</v>
      </c>
      <c r="N434">
        <f t="shared" si="88"/>
        <v>0.6233661153515474</v>
      </c>
      <c r="O434">
        <f t="shared" si="89"/>
        <v>0.50649508269726795</v>
      </c>
      <c r="P434">
        <f>VLOOKUP($A434,ciexyz31_1[],2,FALSE)</f>
        <v>2.935326E-5</v>
      </c>
      <c r="Q434">
        <f>VLOOKUP($A434,ciexyz31_1[],3,FALSE)</f>
        <v>1.06E-5</v>
      </c>
      <c r="R434">
        <f>VLOOKUP($A434,ciexyz31_1[],4,FALSE)</f>
        <v>0</v>
      </c>
    </row>
    <row r="435" spans="1:18" x14ac:dyDescent="0.45">
      <c r="A435" s="6">
        <v>786</v>
      </c>
      <c r="B435" s="7">
        <f t="shared" si="78"/>
        <v>0.73468999874321039</v>
      </c>
      <c r="C435" s="7">
        <f t="shared" si="79"/>
        <v>0.26531000125678961</v>
      </c>
      <c r="D435">
        <f t="shared" si="80"/>
        <v>2.7691756634236899</v>
      </c>
      <c r="E435" s="10">
        <v>1</v>
      </c>
      <c r="F435">
        <f t="shared" si="81"/>
        <v>0</v>
      </c>
      <c r="G435">
        <f t="shared" si="82"/>
        <v>0.80636435857026811</v>
      </c>
      <c r="H435">
        <f t="shared" si="83"/>
        <v>91.969667460059441</v>
      </c>
      <c r="I435">
        <f t="shared" si="84"/>
        <v>508.77409699400778</v>
      </c>
      <c r="J435">
        <f t="shared" si="85"/>
        <v>45.627790639631662</v>
      </c>
      <c r="K435">
        <f t="shared" si="86"/>
        <v>91.969667460059441</v>
      </c>
      <c r="L435">
        <f t="shared" si="87"/>
        <v>510.81599138116468</v>
      </c>
      <c r="M435">
        <f t="shared" si="90"/>
        <v>5.1246805612029807</v>
      </c>
      <c r="N435">
        <f t="shared" si="88"/>
        <v>0.62336615178469956</v>
      </c>
      <c r="O435">
        <f t="shared" si="89"/>
        <v>0.50649507723229514</v>
      </c>
      <c r="P435">
        <f>VLOOKUP($A435,ciexyz31_1[],2,FALSE)</f>
        <v>2.7375730000000002E-5</v>
      </c>
      <c r="Q435">
        <f>VLOOKUP($A435,ciexyz31_1[],3,FALSE)</f>
        <v>9.8858770000000001E-6</v>
      </c>
      <c r="R435">
        <f>VLOOKUP($A435,ciexyz31_1[],4,FALSE)</f>
        <v>0</v>
      </c>
    </row>
    <row r="436" spans="1:18" x14ac:dyDescent="0.45">
      <c r="A436" s="6">
        <v>787</v>
      </c>
      <c r="B436" s="7">
        <f t="shared" si="78"/>
        <v>0.73468996881378701</v>
      </c>
      <c r="C436" s="7">
        <f t="shared" si="79"/>
        <v>0.26531003118621305</v>
      </c>
      <c r="D436">
        <f t="shared" si="80"/>
        <v>2.7691752382258419</v>
      </c>
      <c r="E436" s="10">
        <v>1</v>
      </c>
      <c r="F436">
        <f t="shared" si="81"/>
        <v>-2.0923125666626693E-16</v>
      </c>
      <c r="G436">
        <f t="shared" si="82"/>
        <v>0.80636444953563025</v>
      </c>
      <c r="H436">
        <f t="shared" si="83"/>
        <v>91.969671520051847</v>
      </c>
      <c r="I436">
        <f t="shared" si="84"/>
        <v>508.77402284965132</v>
      </c>
      <c r="J436">
        <f t="shared" si="85"/>
        <v>45.627807144487413</v>
      </c>
      <c r="K436">
        <f t="shared" si="86"/>
        <v>91.969671520051847</v>
      </c>
      <c r="L436">
        <f t="shared" si="87"/>
        <v>510.81591900745622</v>
      </c>
      <c r="M436">
        <f t="shared" si="90"/>
        <v>5.1246831479238582</v>
      </c>
      <c r="N436">
        <f t="shared" si="88"/>
        <v>0.62336607098536989</v>
      </c>
      <c r="O436">
        <f t="shared" si="89"/>
        <v>0.50649508935219456</v>
      </c>
      <c r="P436">
        <f>VLOOKUP($A436,ciexyz31_1[],2,FALSE)</f>
        <v>2.5524330000000001E-5</v>
      </c>
      <c r="Q436">
        <f>VLOOKUP($A436,ciexyz31_1[],3,FALSE)</f>
        <v>9.2173039999999999E-6</v>
      </c>
      <c r="R436">
        <f>VLOOKUP($A436,ciexyz31_1[],4,FALSE)</f>
        <v>0</v>
      </c>
    </row>
    <row r="437" spans="1:18" x14ac:dyDescent="0.45">
      <c r="A437" s="6">
        <v>788</v>
      </c>
      <c r="B437" s="7">
        <f t="shared" si="78"/>
        <v>0.73469000085900993</v>
      </c>
      <c r="C437" s="7">
        <f t="shared" si="79"/>
        <v>0.26530999914099013</v>
      </c>
      <c r="D437">
        <f t="shared" si="80"/>
        <v>2.7691756934821874</v>
      </c>
      <c r="E437" s="10">
        <v>1</v>
      </c>
      <c r="F437">
        <f t="shared" si="81"/>
        <v>-2.092312819380708E-16</v>
      </c>
      <c r="G437">
        <f t="shared" si="82"/>
        <v>0.80636435213965763</v>
      </c>
      <c r="H437">
        <f t="shared" si="83"/>
        <v>91.969667173046545</v>
      </c>
      <c r="I437">
        <f t="shared" si="84"/>
        <v>508.7741022354918</v>
      </c>
      <c r="J437">
        <f t="shared" si="85"/>
        <v>45.627789472854509</v>
      </c>
      <c r="K437">
        <f t="shared" si="86"/>
        <v>91.969667173046545</v>
      </c>
      <c r="L437">
        <f t="shared" si="87"/>
        <v>510.81599649747636</v>
      </c>
      <c r="M437">
        <f t="shared" si="90"/>
        <v>5.1246803783400479</v>
      </c>
      <c r="N437">
        <f t="shared" si="88"/>
        <v>0.6233661574966437</v>
      </c>
      <c r="O437">
        <f t="shared" si="89"/>
        <v>0.50649507637550351</v>
      </c>
      <c r="P437">
        <f>VLOOKUP($A437,ciexyz31_1[],2,FALSE)</f>
        <v>2.379376E-5</v>
      </c>
      <c r="Q437">
        <f>VLOOKUP($A437,ciexyz31_1[],3,FALSE)</f>
        <v>8.5923620000000003E-6</v>
      </c>
      <c r="R437">
        <f>VLOOKUP($A437,ciexyz31_1[],4,FALSE)</f>
        <v>0</v>
      </c>
    </row>
    <row r="438" spans="1:18" x14ac:dyDescent="0.45">
      <c r="A438" s="6">
        <v>789</v>
      </c>
      <c r="B438" s="7">
        <f t="shared" si="78"/>
        <v>0.73469003223914753</v>
      </c>
      <c r="C438" s="7">
        <f t="shared" si="79"/>
        <v>0.26530996776085253</v>
      </c>
      <c r="D438">
        <f t="shared" si="80"/>
        <v>2.7691761392899834</v>
      </c>
      <c r="E438" s="10">
        <v>1</v>
      </c>
      <c r="F438">
        <f t="shared" si="81"/>
        <v>-2.0923130668537476E-16</v>
      </c>
      <c r="G438">
        <f t="shared" si="82"/>
        <v>0.80636425676509804</v>
      </c>
      <c r="H438">
        <f t="shared" si="83"/>
        <v>91.969662916261214</v>
      </c>
      <c r="I438">
        <f t="shared" si="84"/>
        <v>508.77417997371981</v>
      </c>
      <c r="J438">
        <f t="shared" si="85"/>
        <v>45.627772167987409</v>
      </c>
      <c r="K438">
        <f t="shared" si="86"/>
        <v>91.969662916261214</v>
      </c>
      <c r="L438">
        <f t="shared" si="87"/>
        <v>510.81607237923203</v>
      </c>
      <c r="M438">
        <f t="shared" si="90"/>
        <v>5.124677666238358</v>
      </c>
      <c r="N438">
        <f t="shared" si="88"/>
        <v>0.62336624221242787</v>
      </c>
      <c r="O438">
        <f t="shared" si="89"/>
        <v>0.5064950636681359</v>
      </c>
      <c r="P438">
        <f>VLOOKUP($A438,ciexyz31_1[],2,FALSE)</f>
        <v>2.2178700000000002E-5</v>
      </c>
      <c r="Q438">
        <f>VLOOKUP($A438,ciexyz31_1[],3,FALSE)</f>
        <v>8.0091329999999995E-6</v>
      </c>
      <c r="R438">
        <f>VLOOKUP($A438,ciexyz31_1[],4,FALSE)</f>
        <v>0</v>
      </c>
    </row>
    <row r="439" spans="1:18" x14ac:dyDescent="0.45">
      <c r="A439" s="6">
        <v>790</v>
      </c>
      <c r="B439" s="7">
        <f t="shared" si="78"/>
        <v>0.73468995395445491</v>
      </c>
      <c r="C439" s="7">
        <f t="shared" si="79"/>
        <v>0.2653100460455452</v>
      </c>
      <c r="D439">
        <f t="shared" si="80"/>
        <v>2.7691750271240476</v>
      </c>
      <c r="E439" s="10">
        <v>1</v>
      </c>
      <c r="F439">
        <f t="shared" si="81"/>
        <v>-4.1846248989552661E-16</v>
      </c>
      <c r="G439">
        <f t="shared" si="82"/>
        <v>0.80636449469802818</v>
      </c>
      <c r="H439">
        <f t="shared" si="83"/>
        <v>91.969673535752975</v>
      </c>
      <c r="I439">
        <f t="shared" si="84"/>
        <v>508.77398603853351</v>
      </c>
      <c r="J439">
        <f t="shared" si="85"/>
        <v>45.627815338802279</v>
      </c>
      <c r="K439">
        <f t="shared" si="86"/>
        <v>91.969673535752975</v>
      </c>
      <c r="L439">
        <f t="shared" si="87"/>
        <v>510.81588307542842</v>
      </c>
      <c r="M439">
        <f t="shared" si="90"/>
        <v>5.1246844321768101</v>
      </c>
      <c r="N439">
        <f t="shared" si="88"/>
        <v>0.62336603087019982</v>
      </c>
      <c r="O439">
        <f t="shared" si="89"/>
        <v>0.50649509536947013</v>
      </c>
      <c r="P439">
        <f>VLOOKUP($A439,ciexyz31_1[],2,FALSE)</f>
        <v>2.0673830000000001E-5</v>
      </c>
      <c r="Q439">
        <f>VLOOKUP($A439,ciexyz31_1[],3,FALSE)</f>
        <v>7.4657000000000004E-6</v>
      </c>
      <c r="R439">
        <f>VLOOKUP($A439,ciexyz31_1[],4,FALSE)</f>
        <v>0</v>
      </c>
    </row>
    <row r="440" spans="1:18" x14ac:dyDescent="0.45">
      <c r="A440" s="6">
        <v>791</v>
      </c>
      <c r="B440" s="7">
        <f t="shared" si="78"/>
        <v>0.73468996269302933</v>
      </c>
      <c r="C440" s="7">
        <f t="shared" si="79"/>
        <v>0.26531003730697067</v>
      </c>
      <c r="D440">
        <f t="shared" si="80"/>
        <v>2.7691751512701863</v>
      </c>
      <c r="E440" s="10">
        <v>1</v>
      </c>
      <c r="F440">
        <f t="shared" si="81"/>
        <v>0</v>
      </c>
      <c r="G440">
        <f t="shared" si="82"/>
        <v>0.80636446813862583</v>
      </c>
      <c r="H440">
        <f t="shared" si="83"/>
        <v>91.969672350346102</v>
      </c>
      <c r="I440">
        <f t="shared" si="84"/>
        <v>508.77400768665927</v>
      </c>
      <c r="J440">
        <f t="shared" si="85"/>
        <v>45.627810519835322</v>
      </c>
      <c r="K440">
        <f t="shared" si="86"/>
        <v>91.969672350346102</v>
      </c>
      <c r="L440">
        <f t="shared" si="87"/>
        <v>510.81590420657307</v>
      </c>
      <c r="M440">
        <f t="shared" si="90"/>
        <v>5.1246836769248096</v>
      </c>
      <c r="N440">
        <f t="shared" si="88"/>
        <v>0.62336605446139437</v>
      </c>
      <c r="O440">
        <f t="shared" si="89"/>
        <v>0.50649509183079089</v>
      </c>
      <c r="P440">
        <f>VLOOKUP($A440,ciexyz31_1[],2,FALSE)</f>
        <v>1.9272259999999999E-5</v>
      </c>
      <c r="Q440">
        <f>VLOOKUP($A440,ciexyz31_1[],3,FALSE)</f>
        <v>6.959567E-6</v>
      </c>
      <c r="R440">
        <f>VLOOKUP($A440,ciexyz31_1[],4,FALSE)</f>
        <v>0</v>
      </c>
    </row>
    <row r="441" spans="1:18" x14ac:dyDescent="0.45">
      <c r="A441" s="6">
        <v>792</v>
      </c>
      <c r="B441" s="7">
        <f t="shared" si="78"/>
        <v>0.73469002197764455</v>
      </c>
      <c r="C441" s="7">
        <f t="shared" si="79"/>
        <v>0.26530997802235551</v>
      </c>
      <c r="D441">
        <f t="shared" si="80"/>
        <v>2.7691759935080098</v>
      </c>
      <c r="E441" s="10">
        <v>1</v>
      </c>
      <c r="F441">
        <f t="shared" si="81"/>
        <v>-2.0923129859284958E-16</v>
      </c>
      <c r="G441">
        <f t="shared" si="82"/>
        <v>0.80636428795318071</v>
      </c>
      <c r="H441">
        <f t="shared" si="83"/>
        <v>91.96966430825691</v>
      </c>
      <c r="I441">
        <f t="shared" si="84"/>
        <v>508.77415455282807</v>
      </c>
      <c r="J441">
        <f t="shared" si="85"/>
        <v>45.627777826788247</v>
      </c>
      <c r="K441">
        <f t="shared" si="86"/>
        <v>91.96966430825691</v>
      </c>
      <c r="L441">
        <f t="shared" si="87"/>
        <v>510.81604756541833</v>
      </c>
      <c r="M441">
        <f t="shared" si="90"/>
        <v>5.1246785531126529</v>
      </c>
      <c r="N441">
        <f t="shared" si="88"/>
        <v>0.62336621450983032</v>
      </c>
      <c r="O441">
        <f t="shared" si="89"/>
        <v>0.50649506782352549</v>
      </c>
      <c r="P441">
        <f>VLOOKUP($A441,ciexyz31_1[],2,FALSE)</f>
        <v>1.7966400000000001E-5</v>
      </c>
      <c r="Q441">
        <f>VLOOKUP($A441,ciexyz31_1[],3,FALSE)</f>
        <v>6.487995E-6</v>
      </c>
      <c r="R441">
        <f>VLOOKUP($A441,ciexyz31_1[],4,FALSE)</f>
        <v>0</v>
      </c>
    </row>
    <row r="442" spans="1:18" x14ac:dyDescent="0.45">
      <c r="A442" s="6">
        <v>793</v>
      </c>
      <c r="B442" s="7">
        <f t="shared" si="78"/>
        <v>0.73468999797312196</v>
      </c>
      <c r="C442" s="7">
        <f t="shared" si="79"/>
        <v>0.26531000202687804</v>
      </c>
      <c r="D442">
        <f t="shared" si="80"/>
        <v>2.7691756524832862</v>
      </c>
      <c r="E442" s="10">
        <v>1</v>
      </c>
      <c r="F442">
        <f t="shared" si="81"/>
        <v>0</v>
      </c>
      <c r="G442">
        <f t="shared" si="82"/>
        <v>0.8063643609108202</v>
      </c>
      <c r="H442">
        <f t="shared" si="83"/>
        <v>91.969667564523647</v>
      </c>
      <c r="I442">
        <f t="shared" si="84"/>
        <v>508.77409508626249</v>
      </c>
      <c r="J442">
        <f t="shared" si="85"/>
        <v>45.627791064303977</v>
      </c>
      <c r="K442">
        <f t="shared" si="86"/>
        <v>91.969667564523647</v>
      </c>
      <c r="L442">
        <f t="shared" si="87"/>
        <v>510.81598951897843</v>
      </c>
      <c r="M442">
        <f t="shared" si="90"/>
        <v>5.1246806277596759</v>
      </c>
      <c r="N442">
        <f t="shared" si="88"/>
        <v>0.6233661497057208</v>
      </c>
      <c r="O442">
        <f t="shared" si="89"/>
        <v>0.50649507754414191</v>
      </c>
      <c r="P442">
        <f>VLOOKUP($A442,ciexyz31_1[],2,FALSE)</f>
        <v>1.6749910000000001E-5</v>
      </c>
      <c r="Q442">
        <f>VLOOKUP($A442,ciexyz31_1[],3,FALSE)</f>
        <v>6.048699E-6</v>
      </c>
      <c r="R442">
        <f>VLOOKUP($A442,ciexyz31_1[],4,FALSE)</f>
        <v>0</v>
      </c>
    </row>
    <row r="443" spans="1:18" x14ac:dyDescent="0.45">
      <c r="A443" s="6">
        <v>794</v>
      </c>
      <c r="B443" s="7">
        <f t="shared" si="78"/>
        <v>0.73469002171446607</v>
      </c>
      <c r="C443" s="7">
        <f t="shared" si="79"/>
        <v>0.26530997828553382</v>
      </c>
      <c r="D443">
        <f t="shared" si="80"/>
        <v>2.7691759897691171</v>
      </c>
      <c r="E443" s="10">
        <v>1</v>
      </c>
      <c r="F443">
        <f t="shared" si="81"/>
        <v>4.1846259677059877E-16</v>
      </c>
      <c r="G443">
        <f t="shared" si="82"/>
        <v>0.80636428875306621</v>
      </c>
      <c r="H443">
        <f t="shared" si="83"/>
        <v>91.969664343957632</v>
      </c>
      <c r="I443">
        <f t="shared" si="84"/>
        <v>508.77415390085429</v>
      </c>
      <c r="J443">
        <f t="shared" si="85"/>
        <v>45.627777971920317</v>
      </c>
      <c r="K443">
        <f t="shared" si="86"/>
        <v>91.969664343957632</v>
      </c>
      <c r="L443">
        <f t="shared" si="87"/>
        <v>510.81604692901436</v>
      </c>
      <c r="M443">
        <f t="shared" si="90"/>
        <v>5.1246785758584519</v>
      </c>
      <c r="N443">
        <f t="shared" si="88"/>
        <v>0.62336621379933732</v>
      </c>
      <c r="O443">
        <f t="shared" si="89"/>
        <v>0.50649506793009935</v>
      </c>
      <c r="P443">
        <f>VLOOKUP($A443,ciexyz31_1[],2,FALSE)</f>
        <v>1.5616480000000001E-5</v>
      </c>
      <c r="Q443">
        <f>VLOOKUP($A443,ciexyz31_1[],3,FALSE)</f>
        <v>5.6393959999999996E-6</v>
      </c>
      <c r="R443">
        <f>VLOOKUP($A443,ciexyz31_1[],4,FALSE)</f>
        <v>0</v>
      </c>
    </row>
    <row r="444" spans="1:18" x14ac:dyDescent="0.45">
      <c r="A444" s="6">
        <v>795</v>
      </c>
      <c r="B444" s="7">
        <f t="shared" si="78"/>
        <v>0.7346899746033444</v>
      </c>
      <c r="C444" s="7">
        <f t="shared" si="79"/>
        <v>0.2653100253966556</v>
      </c>
      <c r="D444">
        <f t="shared" si="80"/>
        <v>2.7691753204762448</v>
      </c>
      <c r="E444" s="10">
        <v>1</v>
      </c>
      <c r="F444">
        <f t="shared" si="81"/>
        <v>0</v>
      </c>
      <c r="G444">
        <f t="shared" si="82"/>
        <v>0.80636443193926088</v>
      </c>
      <c r="H444">
        <f t="shared" si="83"/>
        <v>91.969670734685621</v>
      </c>
      <c r="I444">
        <f t="shared" si="84"/>
        <v>508.77403719215943</v>
      </c>
      <c r="J444">
        <f t="shared" si="85"/>
        <v>45.627803951782937</v>
      </c>
      <c r="K444">
        <f t="shared" si="86"/>
        <v>91.969670734685621</v>
      </c>
      <c r="L444">
        <f t="shared" si="87"/>
        <v>510.81593300744953</v>
      </c>
      <c r="M444">
        <f t="shared" si="90"/>
        <v>5.1246826475476981</v>
      </c>
      <c r="N444">
        <f t="shared" si="88"/>
        <v>0.62336608661521753</v>
      </c>
      <c r="O444">
        <f t="shared" si="89"/>
        <v>0.5064950870077175</v>
      </c>
      <c r="P444">
        <f>VLOOKUP($A444,ciexyz31_1[],2,FALSE)</f>
        <v>1.455977E-5</v>
      </c>
      <c r="Q444">
        <f>VLOOKUP($A444,ciexyz31_1[],3,FALSE)</f>
        <v>5.2577999999999999E-6</v>
      </c>
      <c r="R444">
        <f>VLOOKUP($A444,ciexyz31_1[],4,FALSE)</f>
        <v>0</v>
      </c>
    </row>
    <row r="445" spans="1:18" x14ac:dyDescent="0.45">
      <c r="A445" s="6">
        <v>796</v>
      </c>
      <c r="B445" s="7">
        <f t="shared" si="78"/>
        <v>0.73469007110497542</v>
      </c>
      <c r="C445" s="7">
        <f t="shared" si="79"/>
        <v>0.26530992889502453</v>
      </c>
      <c r="D445">
        <f t="shared" si="80"/>
        <v>2.7691766914447857</v>
      </c>
      <c r="E445" s="10">
        <v>1</v>
      </c>
      <c r="F445">
        <f t="shared" si="81"/>
        <v>2.0923133733612354E-16</v>
      </c>
      <c r="G445">
        <f t="shared" si="82"/>
        <v>0.80636413863906309</v>
      </c>
      <c r="H445">
        <f t="shared" si="83"/>
        <v>91.969657644024878</v>
      </c>
      <c r="I445">
        <f t="shared" si="84"/>
        <v>508.77427625630975</v>
      </c>
      <c r="J445">
        <f t="shared" si="85"/>
        <v>45.627750735064737</v>
      </c>
      <c r="K445">
        <f t="shared" si="86"/>
        <v>91.969657644024878</v>
      </c>
      <c r="L445">
        <f t="shared" si="87"/>
        <v>510.81616636249191</v>
      </c>
      <c r="M445">
        <f t="shared" si="90"/>
        <v>5.1246743071691396</v>
      </c>
      <c r="N445">
        <f t="shared" si="88"/>
        <v>0.62336634713707217</v>
      </c>
      <c r="O445">
        <f t="shared" si="89"/>
        <v>0.50649504792943911</v>
      </c>
      <c r="P445">
        <f>VLOOKUP($A445,ciexyz31_1[],2,FALSE)</f>
        <v>1.357387E-5</v>
      </c>
      <c r="Q445">
        <f>VLOOKUP($A445,ciexyz31_1[],3,FALSE)</f>
        <v>4.9017710000000001E-6</v>
      </c>
      <c r="R445">
        <f>VLOOKUP($A445,ciexyz31_1[],4,FALSE)</f>
        <v>0</v>
      </c>
    </row>
    <row r="446" spans="1:18" x14ac:dyDescent="0.45">
      <c r="A446" s="6">
        <v>797</v>
      </c>
      <c r="B446" s="7">
        <f t="shared" si="78"/>
        <v>0.73469003859712678</v>
      </c>
      <c r="C446" s="7">
        <f t="shared" si="79"/>
        <v>0.26530996140287322</v>
      </c>
      <c r="D446">
        <f t="shared" si="80"/>
        <v>2.7691762296158187</v>
      </c>
      <c r="E446" s="10">
        <v>1</v>
      </c>
      <c r="F446">
        <f t="shared" si="81"/>
        <v>0</v>
      </c>
      <c r="G446">
        <f t="shared" si="82"/>
        <v>0.80636423744110763</v>
      </c>
      <c r="H446">
        <f t="shared" si="83"/>
        <v>91.969662053787161</v>
      </c>
      <c r="I446">
        <f t="shared" si="84"/>
        <v>508.77419572438583</v>
      </c>
      <c r="J446">
        <f t="shared" si="85"/>
        <v>45.627768661820575</v>
      </c>
      <c r="K446">
        <f t="shared" si="86"/>
        <v>91.969662053787161</v>
      </c>
      <c r="L446">
        <f t="shared" si="87"/>
        <v>510.81608775375537</v>
      </c>
      <c r="M446">
        <f t="shared" si="90"/>
        <v>5.1246771167351977</v>
      </c>
      <c r="N446">
        <f t="shared" si="88"/>
        <v>0.62336625937682866</v>
      </c>
      <c r="O446">
        <f t="shared" si="89"/>
        <v>0.50649506109347564</v>
      </c>
      <c r="P446">
        <f>VLOOKUP($A446,ciexyz31_1[],2,FALSE)</f>
        <v>1.2654359999999999E-5</v>
      </c>
      <c r="Q446">
        <f>VLOOKUP($A446,ciexyz31_1[],3,FALSE)</f>
        <v>4.5697200000000002E-6</v>
      </c>
      <c r="R446">
        <f>VLOOKUP($A446,ciexyz31_1[],4,FALSE)</f>
        <v>0</v>
      </c>
    </row>
    <row r="447" spans="1:18" x14ac:dyDescent="0.45">
      <c r="A447" s="6">
        <v>798</v>
      </c>
      <c r="B447" s="7">
        <f t="shared" si="78"/>
        <v>0.73469007233040617</v>
      </c>
      <c r="C447" s="7">
        <f t="shared" si="79"/>
        <v>0.26530992766959383</v>
      </c>
      <c r="D447">
        <f t="shared" si="80"/>
        <v>2.7691767088541037</v>
      </c>
      <c r="E447" s="10">
        <v>1</v>
      </c>
      <c r="F447">
        <f t="shared" si="81"/>
        <v>0</v>
      </c>
      <c r="G447">
        <f t="shared" si="82"/>
        <v>0.80636413491457615</v>
      </c>
      <c r="H447">
        <f t="shared" si="83"/>
        <v>91.969657477792452</v>
      </c>
      <c r="I447">
        <f t="shared" si="84"/>
        <v>508.77427929207823</v>
      </c>
      <c r="J447">
        <f t="shared" si="85"/>
        <v>45.627750059289632</v>
      </c>
      <c r="K447">
        <f t="shared" si="86"/>
        <v>91.969657477792452</v>
      </c>
      <c r="L447">
        <f t="shared" si="87"/>
        <v>510.8161693257631</v>
      </c>
      <c r="M447">
        <f t="shared" si="90"/>
        <v>5.1246742012584763</v>
      </c>
      <c r="N447">
        <f t="shared" si="88"/>
        <v>0.62336635044532285</v>
      </c>
      <c r="O447">
        <f t="shared" si="89"/>
        <v>0.50649504743320162</v>
      </c>
      <c r="P447">
        <f>VLOOKUP($A447,ciexyz31_1[],2,FALSE)</f>
        <v>1.179723E-5</v>
      </c>
      <c r="Q447">
        <f>VLOOKUP($A447,ciexyz31_1[],3,FALSE)</f>
        <v>4.2601939999999997E-6</v>
      </c>
      <c r="R447">
        <f>VLOOKUP($A447,ciexyz31_1[],4,FALSE)</f>
        <v>0</v>
      </c>
    </row>
    <row r="448" spans="1:18" x14ac:dyDescent="0.45">
      <c r="A448" s="6">
        <v>799</v>
      </c>
      <c r="B448" s="7">
        <f t="shared" si="78"/>
        <v>0.73468994592516235</v>
      </c>
      <c r="C448" s="7">
        <f t="shared" si="79"/>
        <v>0.26531005407483771</v>
      </c>
      <c r="D448">
        <f t="shared" si="80"/>
        <v>2.7691749130544583</v>
      </c>
      <c r="E448" s="10">
        <v>1</v>
      </c>
      <c r="F448">
        <f t="shared" si="81"/>
        <v>-2.0923123861562911E-16</v>
      </c>
      <c r="G448">
        <f t="shared" si="82"/>
        <v>0.80636451910168905</v>
      </c>
      <c r="H448">
        <f t="shared" si="83"/>
        <v>91.969674624944147</v>
      </c>
      <c r="I448">
        <f t="shared" si="84"/>
        <v>508.7739661475166</v>
      </c>
      <c r="J448">
        <f t="shared" si="85"/>
        <v>45.627819766629095</v>
      </c>
      <c r="K448">
        <f t="shared" si="86"/>
        <v>91.969674624944147</v>
      </c>
      <c r="L448">
        <f t="shared" si="87"/>
        <v>510.81586365943099</v>
      </c>
      <c r="M448">
        <f t="shared" si="90"/>
        <v>5.1246851261274786</v>
      </c>
      <c r="N448">
        <f t="shared" si="88"/>
        <v>0.62336600919382745</v>
      </c>
      <c r="O448">
        <f t="shared" si="89"/>
        <v>0.50649509862092601</v>
      </c>
      <c r="P448">
        <f>VLOOKUP($A448,ciexyz31_1[],2,FALSE)</f>
        <v>1.0998440000000001E-5</v>
      </c>
      <c r="Q448">
        <f>VLOOKUP($A448,ciexyz31_1[],3,FALSE)</f>
        <v>3.9717389999999996E-6</v>
      </c>
      <c r="R448">
        <f>VLOOKUP($A448,ciexyz31_1[],4,FALSE)</f>
        <v>0</v>
      </c>
    </row>
    <row r="449" spans="1:18" x14ac:dyDescent="0.45">
      <c r="A449" s="6">
        <v>800</v>
      </c>
      <c r="B449" s="7">
        <f t="shared" si="78"/>
        <v>0.73468998802024521</v>
      </c>
      <c r="C449" s="7">
        <f t="shared" si="79"/>
        <v>0.26531001197975479</v>
      </c>
      <c r="D449">
        <f t="shared" si="80"/>
        <v>2.7691755110859058</v>
      </c>
      <c r="E449" s="10">
        <v>1</v>
      </c>
      <c r="F449">
        <f t="shared" si="81"/>
        <v>0</v>
      </c>
      <c r="G449">
        <f t="shared" si="82"/>
        <v>0.80636439116088632</v>
      </c>
      <c r="H449">
        <f t="shared" si="83"/>
        <v>91.969668914653383</v>
      </c>
      <c r="I449">
        <f t="shared" si="84"/>
        <v>508.77407042993502</v>
      </c>
      <c r="J449">
        <f t="shared" si="85"/>
        <v>45.627796552909494</v>
      </c>
      <c r="K449">
        <f t="shared" si="86"/>
        <v>91.969668914653383</v>
      </c>
      <c r="L449">
        <f t="shared" si="87"/>
        <v>510.81596545147079</v>
      </c>
      <c r="M449">
        <f t="shared" si="90"/>
        <v>5.1246814879604248</v>
      </c>
      <c r="N449">
        <f t="shared" si="88"/>
        <v>0.62336612283631532</v>
      </c>
      <c r="O449">
        <f t="shared" si="89"/>
        <v>0.5064950815745527</v>
      </c>
      <c r="P449">
        <f>VLOOKUP($A449,ciexyz31_1[],2,FALSE)</f>
        <v>1.0253980000000001E-5</v>
      </c>
      <c r="Q449">
        <f>VLOOKUP($A449,ciexyz31_1[],3,FALSE)</f>
        <v>3.7029000000000002E-6</v>
      </c>
      <c r="R449">
        <f>VLOOKUP($A449,ciexyz31_1[],4,FALSE)</f>
        <v>0</v>
      </c>
    </row>
    <row r="450" spans="1:18" x14ac:dyDescent="0.45">
      <c r="A450" s="6">
        <v>801</v>
      </c>
      <c r="B450" s="7">
        <f t="shared" si="78"/>
        <v>0.73469000351911096</v>
      </c>
      <c r="C450" s="7">
        <f t="shared" si="79"/>
        <v>0.26530999648088899</v>
      </c>
      <c r="D450">
        <f t="shared" si="80"/>
        <v>2.7691757312734078</v>
      </c>
      <c r="E450" s="10">
        <v>1</v>
      </c>
      <c r="F450">
        <f t="shared" si="81"/>
        <v>2.0923128403590495E-16</v>
      </c>
      <c r="G450">
        <f t="shared" si="82"/>
        <v>0.80636434405473534</v>
      </c>
      <c r="H450">
        <f t="shared" si="83"/>
        <v>91.969666812197943</v>
      </c>
      <c r="I450">
        <f t="shared" si="84"/>
        <v>508.77410882537794</v>
      </c>
      <c r="J450">
        <f t="shared" si="85"/>
        <v>45.627788005917097</v>
      </c>
      <c r="K450">
        <f t="shared" si="86"/>
        <v>91.969666812197943</v>
      </c>
      <c r="L450">
        <f t="shared" si="87"/>
        <v>510.81600292998888</v>
      </c>
      <c r="M450">
        <f t="shared" si="90"/>
        <v>5.124680148434563</v>
      </c>
      <c r="N450">
        <f t="shared" si="88"/>
        <v>0.62336616467801853</v>
      </c>
      <c r="O450">
        <f t="shared" si="89"/>
        <v>0.50649507529829718</v>
      </c>
      <c r="P450">
        <f>VLOOKUP($A450,ciexyz31_1[],2,FALSE)</f>
        <v>9.5596459999999999E-6</v>
      </c>
      <c r="Q450">
        <f>VLOOKUP($A450,ciexyz31_1[],3,FALSE)</f>
        <v>3.4521630000000002E-6</v>
      </c>
      <c r="R450">
        <f>VLOOKUP($A450,ciexyz31_1[],4,FALSE)</f>
        <v>0</v>
      </c>
    </row>
    <row r="451" spans="1:18" x14ac:dyDescent="0.45">
      <c r="A451" s="6">
        <v>802</v>
      </c>
      <c r="B451" s="7">
        <f t="shared" si="78"/>
        <v>0.73469000801790818</v>
      </c>
      <c r="C451" s="7">
        <f t="shared" si="79"/>
        <v>0.26530999198209182</v>
      </c>
      <c r="D451">
        <f t="shared" si="80"/>
        <v>2.7691757951864062</v>
      </c>
      <c r="E451" s="10">
        <v>1</v>
      </c>
      <c r="F451">
        <f t="shared" si="81"/>
        <v>0</v>
      </c>
      <c r="G451">
        <f t="shared" si="82"/>
        <v>0.80636433038141098</v>
      </c>
      <c r="H451">
        <f t="shared" si="83"/>
        <v>91.969666201926131</v>
      </c>
      <c r="I451">
        <f t="shared" si="84"/>
        <v>508.77411997027849</v>
      </c>
      <c r="J451">
        <f t="shared" si="85"/>
        <v>45.62778552501387</v>
      </c>
      <c r="K451">
        <f t="shared" si="86"/>
        <v>91.969666201926131</v>
      </c>
      <c r="L451">
        <f t="shared" si="87"/>
        <v>510.81601380873724</v>
      </c>
      <c r="M451">
        <f t="shared" si="90"/>
        <v>5.1246797596154812</v>
      </c>
      <c r="N451">
        <f t="shared" si="88"/>
        <v>0.62336617682325235</v>
      </c>
      <c r="O451">
        <f t="shared" si="89"/>
        <v>0.50649507347651213</v>
      </c>
      <c r="P451">
        <f>VLOOKUP($A451,ciexyz31_1[],2,FALSE)</f>
        <v>8.9120440000000008E-6</v>
      </c>
      <c r="Q451">
        <f>VLOOKUP($A451,ciexyz31_1[],3,FALSE)</f>
        <v>3.2183019999999998E-6</v>
      </c>
      <c r="R451">
        <f>VLOOKUP($A451,ciexyz31_1[],4,FALSE)</f>
        <v>0</v>
      </c>
    </row>
    <row r="452" spans="1:18" x14ac:dyDescent="0.45">
      <c r="A452" s="6">
        <v>803</v>
      </c>
      <c r="B452" s="7">
        <f t="shared" si="78"/>
        <v>0.73469000477333379</v>
      </c>
      <c r="C452" s="7">
        <f t="shared" si="79"/>
        <v>0.26530999522666615</v>
      </c>
      <c r="D452">
        <f t="shared" si="80"/>
        <v>2.7691757490917572</v>
      </c>
      <c r="E452" s="10">
        <v>1</v>
      </c>
      <c r="F452">
        <f t="shared" si="81"/>
        <v>2.0923128502502207E-16</v>
      </c>
      <c r="G452">
        <f t="shared" si="82"/>
        <v>0.80636434024273951</v>
      </c>
      <c r="H452">
        <f t="shared" si="83"/>
        <v>91.969666642059835</v>
      </c>
      <c r="I452">
        <f t="shared" si="84"/>
        <v>508.77411193247258</v>
      </c>
      <c r="J452">
        <f t="shared" si="85"/>
        <v>45.627787314264353</v>
      </c>
      <c r="K452">
        <f t="shared" si="86"/>
        <v>91.969666642059835</v>
      </c>
      <c r="L452">
        <f t="shared" si="87"/>
        <v>510.8160059628828</v>
      </c>
      <c r="M452">
        <f t="shared" si="90"/>
        <v>5.1246800400354173</v>
      </c>
      <c r="N452">
        <f t="shared" si="88"/>
        <v>0.62336616806399681</v>
      </c>
      <c r="O452">
        <f t="shared" si="89"/>
        <v>0.50649507479040046</v>
      </c>
      <c r="P452">
        <f>VLOOKUP($A452,ciexyz31_1[],2,FALSE)</f>
        <v>8.308358E-6</v>
      </c>
      <c r="Q452">
        <f>VLOOKUP($A452,ciexyz31_1[],3,FALSE)</f>
        <v>3.0002999999999999E-6</v>
      </c>
      <c r="R452">
        <f>VLOOKUP($A452,ciexyz31_1[],4,FALSE)</f>
        <v>0</v>
      </c>
    </row>
    <row r="453" spans="1:18" x14ac:dyDescent="0.45">
      <c r="A453" s="6">
        <v>804</v>
      </c>
      <c r="B453" s="7">
        <f t="shared" si="78"/>
        <v>0.73468999255233947</v>
      </c>
      <c r="C453" s="7">
        <f t="shared" si="79"/>
        <v>0.26531000744766059</v>
      </c>
      <c r="D453">
        <f t="shared" si="80"/>
        <v>2.7691755754719374</v>
      </c>
      <c r="E453" s="10">
        <v>1</v>
      </c>
      <c r="F453">
        <f t="shared" si="81"/>
        <v>-2.0923127538718594E-16</v>
      </c>
      <c r="G453">
        <f t="shared" si="82"/>
        <v>0.80636437738636135</v>
      </c>
      <c r="H453">
        <f t="shared" si="83"/>
        <v>91.969668299864779</v>
      </c>
      <c r="I453">
        <f t="shared" si="84"/>
        <v>508.77408165732186</v>
      </c>
      <c r="J453">
        <f t="shared" si="85"/>
        <v>45.627794053644436</v>
      </c>
      <c r="K453">
        <f t="shared" si="86"/>
        <v>91.969668299864779</v>
      </c>
      <c r="L453">
        <f t="shared" si="87"/>
        <v>510.8159764107354</v>
      </c>
      <c r="M453">
        <f t="shared" si="90"/>
        <v>5.124681096263533</v>
      </c>
      <c r="N453">
        <f t="shared" si="88"/>
        <v>0.62336613507143868</v>
      </c>
      <c r="O453">
        <f t="shared" si="89"/>
        <v>0.5064950797392842</v>
      </c>
      <c r="P453">
        <f>VLOOKUP($A453,ciexyz31_1[],2,FALSE)</f>
        <v>7.7457689999999998E-6</v>
      </c>
      <c r="Q453">
        <f>VLOOKUP($A453,ciexyz31_1[],3,FALSE)</f>
        <v>2.7971389999999999E-6</v>
      </c>
      <c r="R453">
        <f>VLOOKUP($A453,ciexyz31_1[],4,FALSE)</f>
        <v>0</v>
      </c>
    </row>
    <row r="454" spans="1:18" x14ac:dyDescent="0.45">
      <c r="A454" s="6">
        <v>805</v>
      </c>
      <c r="B454" s="7">
        <f t="shared" si="78"/>
        <v>0.73468999077854924</v>
      </c>
      <c r="C454" s="7">
        <f t="shared" si="79"/>
        <v>0.2653100092214507</v>
      </c>
      <c r="D454">
        <f t="shared" si="80"/>
        <v>2.7691755502722604</v>
      </c>
      <c r="E454" s="10">
        <v>1</v>
      </c>
      <c r="F454">
        <f t="shared" si="81"/>
        <v>2.0923127398832291E-16</v>
      </c>
      <c r="G454">
        <f t="shared" si="82"/>
        <v>0.80636438277749289</v>
      </c>
      <c r="H454">
        <f t="shared" si="83"/>
        <v>91.96966854048334</v>
      </c>
      <c r="I454">
        <f t="shared" si="84"/>
        <v>508.7740772630998</v>
      </c>
      <c r="J454">
        <f t="shared" si="85"/>
        <v>45.627795031817293</v>
      </c>
      <c r="K454">
        <f t="shared" si="86"/>
        <v>91.96966854048334</v>
      </c>
      <c r="L454">
        <f t="shared" si="87"/>
        <v>510.81597212145215</v>
      </c>
      <c r="M454">
        <f t="shared" si="90"/>
        <v>5.1246812495675078</v>
      </c>
      <c r="N454">
        <f t="shared" si="88"/>
        <v>0.62336613028280441</v>
      </c>
      <c r="O454">
        <f t="shared" si="89"/>
        <v>0.50649508045757929</v>
      </c>
      <c r="P454">
        <f>VLOOKUP($A454,ciexyz31_1[],2,FALSE)</f>
        <v>7.2214559999999999E-6</v>
      </c>
      <c r="Q454">
        <f>VLOOKUP($A454,ciexyz31_1[],3,FALSE)</f>
        <v>2.6077999999999998E-6</v>
      </c>
      <c r="R454">
        <f>VLOOKUP($A454,ciexyz31_1[],4,FALSE)</f>
        <v>0</v>
      </c>
    </row>
    <row r="455" spans="1:18" x14ac:dyDescent="0.45">
      <c r="A455" s="6">
        <v>806</v>
      </c>
      <c r="B455" s="7">
        <f t="shared" si="78"/>
        <v>0.73468999131900403</v>
      </c>
      <c r="C455" s="7">
        <f t="shared" si="79"/>
        <v>0.26531000868099602</v>
      </c>
      <c r="D455">
        <f t="shared" si="80"/>
        <v>2.7691755579503301</v>
      </c>
      <c r="E455" s="10">
        <v>1</v>
      </c>
      <c r="F455">
        <f t="shared" si="81"/>
        <v>-2.0923127441454135E-16</v>
      </c>
      <c r="G455">
        <f t="shared" si="82"/>
        <v>0.80636438113487341</v>
      </c>
      <c r="H455">
        <f t="shared" si="83"/>
        <v>91.96966846716947</v>
      </c>
      <c r="I455">
        <f t="shared" si="84"/>
        <v>508.77407860197206</v>
      </c>
      <c r="J455">
        <f t="shared" si="85"/>
        <v>45.627794733778643</v>
      </c>
      <c r="K455">
        <f t="shared" si="86"/>
        <v>91.96966846716947</v>
      </c>
      <c r="L455">
        <f t="shared" si="87"/>
        <v>510.81597342835073</v>
      </c>
      <c r="M455">
        <f t="shared" si="90"/>
        <v>5.1246812028574453</v>
      </c>
      <c r="N455">
        <f t="shared" si="88"/>
        <v>0.62336613174184974</v>
      </c>
      <c r="O455">
        <f t="shared" si="89"/>
        <v>0.50649508023872258</v>
      </c>
      <c r="P455">
        <f>VLOOKUP($A455,ciexyz31_1[],2,FALSE)</f>
        <v>6.7324750000000003E-6</v>
      </c>
      <c r="Q455">
        <f>VLOOKUP($A455,ciexyz31_1[],3,FALSE)</f>
        <v>2.4312199999999998E-6</v>
      </c>
      <c r="R455">
        <f>VLOOKUP($A455,ciexyz31_1[],4,FALSE)</f>
        <v>0</v>
      </c>
    </row>
    <row r="456" spans="1:18" x14ac:dyDescent="0.45">
      <c r="A456" s="6">
        <v>807</v>
      </c>
      <c r="B456" s="7">
        <f t="shared" si="78"/>
        <v>0.73469001471856221</v>
      </c>
      <c r="C456" s="7">
        <f t="shared" si="79"/>
        <v>0.26530998528143779</v>
      </c>
      <c r="D456">
        <f t="shared" si="80"/>
        <v>2.7691758903804975</v>
      </c>
      <c r="E456" s="10">
        <v>1</v>
      </c>
      <c r="F456">
        <f t="shared" si="81"/>
        <v>0</v>
      </c>
      <c r="G456">
        <f t="shared" si="82"/>
        <v>0.80636431001591946</v>
      </c>
      <c r="H456">
        <f t="shared" si="83"/>
        <v>91.969665292967548</v>
      </c>
      <c r="I456">
        <f t="shared" si="84"/>
        <v>508.77413656985402</v>
      </c>
      <c r="J456">
        <f t="shared" si="85"/>
        <v>45.627781829876398</v>
      </c>
      <c r="K456">
        <f t="shared" si="86"/>
        <v>91.969665292967548</v>
      </c>
      <c r="L456">
        <f t="shared" si="87"/>
        <v>510.816030011897</v>
      </c>
      <c r="M456">
        <f t="shared" si="90"/>
        <v>5.1246791804957974</v>
      </c>
      <c r="N456">
        <f t="shared" si="88"/>
        <v>0.62336619491275702</v>
      </c>
      <c r="O456">
        <f t="shared" si="89"/>
        <v>0.50649507076308653</v>
      </c>
      <c r="P456">
        <f>VLOOKUP($A456,ciexyz31_1[],2,FALSE)</f>
        <v>6.2764230000000002E-6</v>
      </c>
      <c r="Q456">
        <f>VLOOKUP($A456,ciexyz31_1[],3,FALSE)</f>
        <v>2.266531E-6</v>
      </c>
      <c r="R456">
        <f>VLOOKUP($A456,ciexyz31_1[],4,FALSE)</f>
        <v>0</v>
      </c>
    </row>
    <row r="457" spans="1:18" x14ac:dyDescent="0.45">
      <c r="A457" s="6">
        <v>808</v>
      </c>
      <c r="B457" s="7">
        <f t="shared" ref="B457:B479" si="91">P457/(P457+Q457+R457)</f>
        <v>0.73468999287697867</v>
      </c>
      <c r="C457" s="7">
        <f t="shared" ref="C457:C479" si="92">Q457/(P457+Q457+R457)</f>
        <v>0.26531000712302133</v>
      </c>
      <c r="D457">
        <f t="shared" ref="D457:D520" si="93">IF(C457=0,0,B457/C457)</f>
        <v>2.7691755800839846</v>
      </c>
      <c r="E457" s="10">
        <v>1</v>
      </c>
      <c r="F457">
        <f t="shared" ref="F457:F479" si="94">IF(C457=0,0,(1-B457-C457)/C457)</f>
        <v>0</v>
      </c>
      <c r="G457">
        <f t="shared" ref="G457:G479" si="95">C457/$C$5</f>
        <v>0.80636437639967584</v>
      </c>
      <c r="H457">
        <f t="shared" ref="H457:H520" si="96">IF($C$5&gt;$B$1,116*POWER(G457,1/3)-16,B$2*G457)</f>
        <v>91.969668255826747</v>
      </c>
      <c r="I457">
        <f t="shared" ref="I457:I520" si="97">13*H457*(N457-$N$5)</f>
        <v>508.77408246155278</v>
      </c>
      <c r="J457">
        <f t="shared" ref="J457:J479" si="98">13*H457*(O457-$O$5)</f>
        <v>45.627793874619059</v>
      </c>
      <c r="K457">
        <f t="shared" ref="K457:K479" si="99">H457</f>
        <v>91.969668255826747</v>
      </c>
      <c r="L457">
        <f t="shared" ref="L457:L479" si="100">SQRT(I457^2+J457^2)</f>
        <v>510.81597719576041</v>
      </c>
      <c r="M457">
        <f t="shared" si="90"/>
        <v>5.124681068205815</v>
      </c>
      <c r="N457">
        <f t="shared" ref="N457:N479" si="101">4*B457/(12*C457-2*B457+3)</f>
        <v>0.62336613594785495</v>
      </c>
      <c r="O457">
        <f t="shared" ref="O457:O479" si="102">9*C457/(12*C457-2*B457+3)</f>
        <v>0.5064950796078217</v>
      </c>
      <c r="P457">
        <f>VLOOKUP($A457,ciexyz31_1[],2,FALSE)</f>
        <v>5.8513040000000003E-6</v>
      </c>
      <c r="Q457">
        <f>VLOOKUP($A457,ciexyz31_1[],3,FALSE)</f>
        <v>2.1130130000000001E-6</v>
      </c>
      <c r="R457">
        <f>VLOOKUP($A457,ciexyz31_1[],4,FALSE)</f>
        <v>0</v>
      </c>
    </row>
    <row r="458" spans="1:18" x14ac:dyDescent="0.45">
      <c r="A458" s="6">
        <v>809</v>
      </c>
      <c r="B458" s="7">
        <f t="shared" si="91"/>
        <v>0.73468999109906308</v>
      </c>
      <c r="C458" s="7">
        <f t="shared" si="92"/>
        <v>0.26531000890093703</v>
      </c>
      <c r="D458">
        <f t="shared" si="93"/>
        <v>2.7691755548256975</v>
      </c>
      <c r="E458" s="10">
        <v>1</v>
      </c>
      <c r="F458">
        <f t="shared" si="94"/>
        <v>-4.184625484821788E-16</v>
      </c>
      <c r="G458">
        <f t="shared" si="95"/>
        <v>0.80636438180334646</v>
      </c>
      <c r="H458">
        <f t="shared" si="96"/>
        <v>91.96966849700496</v>
      </c>
      <c r="I458">
        <f t="shared" si="97"/>
        <v>508.77407805711078</v>
      </c>
      <c r="J458">
        <f t="shared" si="98"/>
        <v>45.627794855067293</v>
      </c>
      <c r="K458">
        <f t="shared" si="99"/>
        <v>91.96966849700496</v>
      </c>
      <c r="L458">
        <f t="shared" si="100"/>
        <v>510.81597289650131</v>
      </c>
      <c r="M458">
        <f t="shared" ref="M458:M479" si="103">IF(ATAN2(I458,J458)&gt;=0,DEGREES(ATAN2(I458,J458)),DEGREES(ATAN2(I458,J458))+360)</f>
        <v>5.1246812218663811</v>
      </c>
      <c r="N458">
        <f t="shared" si="101"/>
        <v>0.62336613114808326</v>
      </c>
      <c r="O458">
        <f t="shared" si="102"/>
        <v>0.50649508032778767</v>
      </c>
      <c r="P458">
        <f>VLOOKUP($A458,ciexyz31_1[],2,FALSE)</f>
        <v>5.4551179999999997E-6</v>
      </c>
      <c r="Q458">
        <f>VLOOKUP($A458,ciexyz31_1[],3,FALSE)</f>
        <v>1.9699430000000001E-6</v>
      </c>
      <c r="R458">
        <f>VLOOKUP($A458,ciexyz31_1[],4,FALSE)</f>
        <v>0</v>
      </c>
    </row>
    <row r="459" spans="1:18" x14ac:dyDescent="0.45">
      <c r="A459" s="6">
        <v>810</v>
      </c>
      <c r="B459" s="7">
        <f t="shared" si="91"/>
        <v>0.73468999784469935</v>
      </c>
      <c r="C459" s="7">
        <f t="shared" si="92"/>
        <v>0.26531000215530071</v>
      </c>
      <c r="D459">
        <f t="shared" si="93"/>
        <v>2.7691756506588261</v>
      </c>
      <c r="E459" s="10">
        <v>1</v>
      </c>
      <c r="F459">
        <f t="shared" si="94"/>
        <v>-2.0923127956089669E-16</v>
      </c>
      <c r="G459">
        <f t="shared" si="95"/>
        <v>0.80636436130113887</v>
      </c>
      <c r="H459">
        <f t="shared" si="96"/>
        <v>91.969667581944464</v>
      </c>
      <c r="I459">
        <f t="shared" si="97"/>
        <v>508.77409476812028</v>
      </c>
      <c r="J459">
        <f t="shared" si="98"/>
        <v>45.627791135123786</v>
      </c>
      <c r="K459">
        <f t="shared" si="99"/>
        <v>91.969667581944464</v>
      </c>
      <c r="L459">
        <f t="shared" si="100"/>
        <v>510.81598920843373</v>
      </c>
      <c r="M459">
        <f t="shared" si="103"/>
        <v>5.1246806388588988</v>
      </c>
      <c r="N459">
        <f t="shared" si="101"/>
        <v>0.62336614935902301</v>
      </c>
      <c r="O459">
        <f t="shared" si="102"/>
        <v>0.50649507759614654</v>
      </c>
      <c r="P459">
        <f>VLOOKUP($A459,ciexyz31_1[],2,FALSE)</f>
        <v>5.0858679999999998E-6</v>
      </c>
      <c r="Q459">
        <f>VLOOKUP($A459,ciexyz31_1[],3,FALSE)</f>
        <v>1.8365999999999999E-6</v>
      </c>
      <c r="R459">
        <f>VLOOKUP($A459,ciexyz31_1[],4,FALSE)</f>
        <v>0</v>
      </c>
    </row>
    <row r="460" spans="1:18" x14ac:dyDescent="0.45">
      <c r="A460" s="6">
        <v>811</v>
      </c>
      <c r="B460" s="7">
        <f t="shared" si="91"/>
        <v>0.73469001328850936</v>
      </c>
      <c r="C460" s="7">
        <f t="shared" si="92"/>
        <v>0.26530998671149064</v>
      </c>
      <c r="D460">
        <f t="shared" si="93"/>
        <v>2.7691758700641844</v>
      </c>
      <c r="E460" s="10">
        <v>1</v>
      </c>
      <c r="F460">
        <f t="shared" si="94"/>
        <v>0</v>
      </c>
      <c r="G460">
        <f t="shared" si="95"/>
        <v>0.80636431436232037</v>
      </c>
      <c r="H460">
        <f t="shared" si="96"/>
        <v>91.969665486957382</v>
      </c>
      <c r="I460">
        <f t="shared" si="97"/>
        <v>508.77413302717423</v>
      </c>
      <c r="J460">
        <f t="shared" si="98"/>
        <v>45.627782618492084</v>
      </c>
      <c r="K460">
        <f t="shared" si="99"/>
        <v>91.969665486957382</v>
      </c>
      <c r="L460">
        <f t="shared" si="100"/>
        <v>510.81602655382017</v>
      </c>
      <c r="M460">
        <f t="shared" si="103"/>
        <v>5.1246793040914387</v>
      </c>
      <c r="N460">
        <f t="shared" si="101"/>
        <v>0.62336619105209679</v>
      </c>
      <c r="O460">
        <f t="shared" si="102"/>
        <v>0.50649507134218541</v>
      </c>
      <c r="P460">
        <f>VLOOKUP($A460,ciexyz31_1[],2,FALSE)</f>
        <v>4.7414659999999997E-6</v>
      </c>
      <c r="Q460">
        <f>VLOOKUP($A460,ciexyz31_1[],3,FALSE)</f>
        <v>1.7122300000000001E-6</v>
      </c>
      <c r="R460">
        <f>VLOOKUP($A460,ciexyz31_1[],4,FALSE)</f>
        <v>0</v>
      </c>
    </row>
    <row r="461" spans="1:18" x14ac:dyDescent="0.45">
      <c r="A461" s="6">
        <v>812</v>
      </c>
      <c r="B461" s="7">
        <f t="shared" si="91"/>
        <v>0.73469001061088368</v>
      </c>
      <c r="C461" s="7">
        <f t="shared" si="92"/>
        <v>0.26530998938911626</v>
      </c>
      <c r="D461">
        <f t="shared" si="93"/>
        <v>2.7691758320239965</v>
      </c>
      <c r="E461" s="10">
        <v>1</v>
      </c>
      <c r="F461">
        <f t="shared" si="94"/>
        <v>2.0923128962868612E-16</v>
      </c>
      <c r="G461">
        <f t="shared" si="95"/>
        <v>0.80636432250050538</v>
      </c>
      <c r="H461">
        <f t="shared" si="96"/>
        <v>91.969665850183247</v>
      </c>
      <c r="I461">
        <f t="shared" si="97"/>
        <v>508.77412639387421</v>
      </c>
      <c r="J461">
        <f t="shared" si="98"/>
        <v>45.627784095093531</v>
      </c>
      <c r="K461">
        <f t="shared" si="99"/>
        <v>91.969665850183247</v>
      </c>
      <c r="L461">
        <f t="shared" si="100"/>
        <v>510.81602007893053</v>
      </c>
      <c r="M461">
        <f t="shared" si="103"/>
        <v>5.1246795355115005</v>
      </c>
      <c r="N461">
        <f t="shared" si="101"/>
        <v>0.62336618382341114</v>
      </c>
      <c r="O461">
        <f t="shared" si="102"/>
        <v>0.50649507242648828</v>
      </c>
      <c r="P461">
        <f>VLOOKUP($A461,ciexyz31_1[],2,FALSE)</f>
        <v>4.4202359999999998E-6</v>
      </c>
      <c r="Q461">
        <f>VLOOKUP($A461,ciexyz31_1[],3,FALSE)</f>
        <v>1.596228E-6</v>
      </c>
      <c r="R461">
        <f>VLOOKUP($A461,ciexyz31_1[],4,FALSE)</f>
        <v>0</v>
      </c>
    </row>
    <row r="462" spans="1:18" x14ac:dyDescent="0.45">
      <c r="A462" s="6">
        <v>813</v>
      </c>
      <c r="B462" s="7">
        <f t="shared" si="91"/>
        <v>0.73469001704977099</v>
      </c>
      <c r="C462" s="7">
        <f t="shared" si="92"/>
        <v>0.26530998295022906</v>
      </c>
      <c r="D462">
        <f t="shared" si="93"/>
        <v>2.7691759234992506</v>
      </c>
      <c r="E462" s="10">
        <v>1</v>
      </c>
      <c r="F462">
        <f t="shared" si="94"/>
        <v>-2.0923129470658278E-16</v>
      </c>
      <c r="G462">
        <f t="shared" si="95"/>
        <v>0.80636430293060934</v>
      </c>
      <c r="H462">
        <f t="shared" si="96"/>
        <v>91.96966497673391</v>
      </c>
      <c r="I462">
        <f t="shared" si="97"/>
        <v>508.7741423449732</v>
      </c>
      <c r="J462">
        <f t="shared" si="98"/>
        <v>45.62778054430968</v>
      </c>
      <c r="K462">
        <f t="shared" si="99"/>
        <v>91.96966497673391</v>
      </c>
      <c r="L462">
        <f t="shared" si="100"/>
        <v>510.81603564910017</v>
      </c>
      <c r="M462">
        <f t="shared" si="103"/>
        <v>5.1246789790156244</v>
      </c>
      <c r="N462">
        <f t="shared" si="101"/>
        <v>0.62336620120623398</v>
      </c>
      <c r="O462">
        <f t="shared" si="102"/>
        <v>0.50649506981906489</v>
      </c>
      <c r="P462">
        <f>VLOOKUP($A462,ciexyz31_1[],2,FALSE)</f>
        <v>4.1207829999999997E-6</v>
      </c>
      <c r="Q462">
        <f>VLOOKUP($A462,ciexyz31_1[],3,FALSE)</f>
        <v>1.4880899999999999E-6</v>
      </c>
      <c r="R462">
        <f>VLOOKUP($A462,ciexyz31_1[],4,FALSE)</f>
        <v>0</v>
      </c>
    </row>
    <row r="463" spans="1:18" x14ac:dyDescent="0.45">
      <c r="A463" s="6">
        <v>814</v>
      </c>
      <c r="B463" s="7">
        <f t="shared" si="91"/>
        <v>0.73468999030412896</v>
      </c>
      <c r="C463" s="7">
        <f t="shared" si="92"/>
        <v>0.26531000969587093</v>
      </c>
      <c r="D463">
        <f t="shared" si="93"/>
        <v>2.769175543532322</v>
      </c>
      <c r="E463" s="10">
        <v>1</v>
      </c>
      <c r="F463">
        <f t="shared" si="94"/>
        <v>4.1846254722836234E-16</v>
      </c>
      <c r="G463">
        <f t="shared" si="95"/>
        <v>0.80636438421941203</v>
      </c>
      <c r="H463">
        <f t="shared" si="96"/>
        <v>91.969668604839484</v>
      </c>
      <c r="I463">
        <f t="shared" si="97"/>
        <v>508.77407608781539</v>
      </c>
      <c r="J463">
        <f t="shared" si="98"/>
        <v>45.627795293440762</v>
      </c>
      <c r="K463">
        <f t="shared" si="99"/>
        <v>91.969668604839484</v>
      </c>
      <c r="L463">
        <f t="shared" si="100"/>
        <v>510.8159709742348</v>
      </c>
      <c r="M463">
        <f t="shared" si="103"/>
        <v>5.1246812905703987</v>
      </c>
      <c r="N463">
        <f t="shared" si="101"/>
        <v>0.62336612900203003</v>
      </c>
      <c r="O463">
        <f t="shared" si="102"/>
        <v>0.50649508064969551</v>
      </c>
      <c r="P463">
        <f>VLOOKUP($A463,ciexyz31_1[],2,FALSE)</f>
        <v>3.8417159999999996E-6</v>
      </c>
      <c r="Q463">
        <f>VLOOKUP($A463,ciexyz31_1[],3,FALSE)</f>
        <v>1.387314E-6</v>
      </c>
      <c r="R463">
        <f>VLOOKUP($A463,ciexyz31_1[],4,FALSE)</f>
        <v>0</v>
      </c>
    </row>
    <row r="464" spans="1:18" x14ac:dyDescent="0.45">
      <c r="A464" s="6">
        <v>815</v>
      </c>
      <c r="B464" s="7">
        <f t="shared" si="91"/>
        <v>0.73469000946041196</v>
      </c>
      <c r="C464" s="7">
        <f t="shared" si="92"/>
        <v>0.26530999053958809</v>
      </c>
      <c r="D464">
        <f t="shared" si="93"/>
        <v>2.7691758156796045</v>
      </c>
      <c r="E464" s="10">
        <v>1</v>
      </c>
      <c r="F464">
        <f t="shared" si="94"/>
        <v>-2.0923128872139008E-16</v>
      </c>
      <c r="G464">
        <f t="shared" si="95"/>
        <v>0.80636432599716767</v>
      </c>
      <c r="H464">
        <f t="shared" si="96"/>
        <v>91.969666006247309</v>
      </c>
      <c r="I464">
        <f t="shared" si="97"/>
        <v>508.77412354380289</v>
      </c>
      <c r="J464">
        <f t="shared" si="98"/>
        <v>45.627784729531903</v>
      </c>
      <c r="K464">
        <f t="shared" si="99"/>
        <v>91.969666006247309</v>
      </c>
      <c r="L464">
        <f t="shared" si="100"/>
        <v>510.81601729692198</v>
      </c>
      <c r="M464">
        <f t="shared" si="103"/>
        <v>5.1246796349437229</v>
      </c>
      <c r="N464">
        <f t="shared" si="101"/>
        <v>0.6233661807175257</v>
      </c>
      <c r="O464">
        <f t="shared" si="102"/>
        <v>0.50649507289237117</v>
      </c>
      <c r="P464">
        <f>VLOOKUP($A464,ciexyz31_1[],2,FALSE)</f>
        <v>3.5816519999999999E-6</v>
      </c>
      <c r="Q464">
        <f>VLOOKUP($A464,ciexyz31_1[],3,FALSE)</f>
        <v>1.2934E-6</v>
      </c>
      <c r="R464">
        <f>VLOOKUP($A464,ciexyz31_1[],4,FALSE)</f>
        <v>0</v>
      </c>
    </row>
    <row r="465" spans="1:18" x14ac:dyDescent="0.45">
      <c r="A465" s="6">
        <v>816</v>
      </c>
      <c r="B465" s="7">
        <f t="shared" si="91"/>
        <v>0.73468997548266246</v>
      </c>
      <c r="C465" s="7">
        <f t="shared" si="92"/>
        <v>0.26531002451733765</v>
      </c>
      <c r="D465">
        <f t="shared" si="93"/>
        <v>2.7691753329684361</v>
      </c>
      <c r="E465" s="10">
        <v>1</v>
      </c>
      <c r="F465">
        <f t="shared" si="94"/>
        <v>-4.1846252385107481E-16</v>
      </c>
      <c r="G465">
        <f t="shared" si="95"/>
        <v>0.80636442926672447</v>
      </c>
      <c r="H465">
        <f t="shared" si="96"/>
        <v>91.969670615404198</v>
      </c>
      <c r="I465">
        <f t="shared" si="97"/>
        <v>508.77403937049939</v>
      </c>
      <c r="J465">
        <f t="shared" si="98"/>
        <v>45.627803466874987</v>
      </c>
      <c r="K465">
        <f t="shared" si="99"/>
        <v>91.969670615404198</v>
      </c>
      <c r="L465">
        <f t="shared" si="100"/>
        <v>510.81593513376833</v>
      </c>
      <c r="M465">
        <f t="shared" si="103"/>
        <v>5.1246825715505722</v>
      </c>
      <c r="N465">
        <f t="shared" si="101"/>
        <v>0.62336608898907875</v>
      </c>
      <c r="O465">
        <f t="shared" si="102"/>
        <v>0.50649508665163834</v>
      </c>
      <c r="P465">
        <f>VLOOKUP($A465,ciexyz31_1[],2,FALSE)</f>
        <v>3.339127E-6</v>
      </c>
      <c r="Q465">
        <f>VLOOKUP($A465,ciexyz31_1[],3,FALSE)</f>
        <v>1.2058200000000001E-6</v>
      </c>
      <c r="R465">
        <f>VLOOKUP($A465,ciexyz31_1[],4,FALSE)</f>
        <v>0</v>
      </c>
    </row>
    <row r="466" spans="1:18" x14ac:dyDescent="0.45">
      <c r="A466" s="6">
        <v>817</v>
      </c>
      <c r="B466" s="7">
        <f t="shared" si="91"/>
        <v>0.73468997132939284</v>
      </c>
      <c r="C466" s="7">
        <f t="shared" si="92"/>
        <v>0.2653100286706071</v>
      </c>
      <c r="D466">
        <f t="shared" si="93"/>
        <v>2.7691752739642554</v>
      </c>
      <c r="E466" s="10">
        <v>1</v>
      </c>
      <c r="F466">
        <f t="shared" si="94"/>
        <v>2.0923125865014744E-16</v>
      </c>
      <c r="G466">
        <f t="shared" si="95"/>
        <v>0.80636444188987633</v>
      </c>
      <c r="H466">
        <f t="shared" si="96"/>
        <v>91.969671178804347</v>
      </c>
      <c r="I466">
        <f t="shared" si="97"/>
        <v>508.77402908157791</v>
      </c>
      <c r="J466">
        <f t="shared" si="98"/>
        <v>45.627805757233453</v>
      </c>
      <c r="K466">
        <f t="shared" si="99"/>
        <v>91.969671178804347</v>
      </c>
      <c r="L466">
        <f t="shared" si="100"/>
        <v>510.81592509055758</v>
      </c>
      <c r="M466">
        <f t="shared" si="103"/>
        <v>5.1246829305066779</v>
      </c>
      <c r="N466">
        <f t="shared" si="101"/>
        <v>0.6233660777766552</v>
      </c>
      <c r="O466">
        <f t="shared" si="102"/>
        <v>0.50649508833350176</v>
      </c>
      <c r="P466">
        <f>VLOOKUP($A466,ciexyz31_1[],2,FALSE)</f>
        <v>3.1129490000000002E-6</v>
      </c>
      <c r="Q466">
        <f>VLOOKUP($A466,ciexyz31_1[],3,FALSE)</f>
        <v>1.1241430000000001E-6</v>
      </c>
      <c r="R466">
        <f>VLOOKUP($A466,ciexyz31_1[],4,FALSE)</f>
        <v>0</v>
      </c>
    </row>
    <row r="467" spans="1:18" x14ac:dyDescent="0.45">
      <c r="A467" s="6">
        <v>818</v>
      </c>
      <c r="B467" s="7">
        <f t="shared" si="91"/>
        <v>0.73468999754438458</v>
      </c>
      <c r="C467" s="7">
        <f t="shared" si="92"/>
        <v>0.26531000245561537</v>
      </c>
      <c r="D467">
        <f t="shared" si="93"/>
        <v>2.7691756463923496</v>
      </c>
      <c r="E467" s="10">
        <v>1</v>
      </c>
      <c r="F467">
        <f t="shared" si="94"/>
        <v>2.0923127932405972E-16</v>
      </c>
      <c r="G467">
        <f t="shared" si="95"/>
        <v>0.80636436221389396</v>
      </c>
      <c r="H467">
        <f t="shared" si="96"/>
        <v>91.969667622682806</v>
      </c>
      <c r="I467">
        <f t="shared" si="97"/>
        <v>508.77409402414844</v>
      </c>
      <c r="J467">
        <f t="shared" si="98"/>
        <v>45.627791300734991</v>
      </c>
      <c r="K467">
        <f t="shared" si="99"/>
        <v>91.969667622682806</v>
      </c>
      <c r="L467">
        <f t="shared" si="100"/>
        <v>510.81598848222876</v>
      </c>
      <c r="M467">
        <f t="shared" si="103"/>
        <v>5.1246806648142922</v>
      </c>
      <c r="N467">
        <f t="shared" si="101"/>
        <v>0.62336614854827466</v>
      </c>
      <c r="O467">
        <f t="shared" si="102"/>
        <v>0.5064950777177587</v>
      </c>
      <c r="P467">
        <f>VLOOKUP($A467,ciexyz31_1[],2,FALSE)</f>
        <v>2.9021210000000001E-6</v>
      </c>
      <c r="Q467">
        <f>VLOOKUP($A467,ciexyz31_1[],3,FALSE)</f>
        <v>1.048009E-6</v>
      </c>
      <c r="R467">
        <f>VLOOKUP($A467,ciexyz31_1[],4,FALSE)</f>
        <v>0</v>
      </c>
    </row>
    <row r="468" spans="1:18" x14ac:dyDescent="0.45">
      <c r="A468" s="6">
        <v>819</v>
      </c>
      <c r="B468" s="7">
        <f t="shared" si="91"/>
        <v>0.73468998178783351</v>
      </c>
      <c r="C468" s="7">
        <f t="shared" si="92"/>
        <v>0.26531001821216643</v>
      </c>
      <c r="D468">
        <f t="shared" si="93"/>
        <v>2.7691754225440044</v>
      </c>
      <c r="E468" s="10">
        <v>1</v>
      </c>
      <c r="F468">
        <f t="shared" si="94"/>
        <v>2.0923126689798037E-16</v>
      </c>
      <c r="G468">
        <f t="shared" si="95"/>
        <v>0.80636441010323523</v>
      </c>
      <c r="H468">
        <f t="shared" si="96"/>
        <v>91.969669760093794</v>
      </c>
      <c r="I468">
        <f t="shared" si="97"/>
        <v>508.77405499034074</v>
      </c>
      <c r="J468">
        <f t="shared" si="98"/>
        <v>45.627799989830216</v>
      </c>
      <c r="K468">
        <f t="shared" si="99"/>
        <v>91.969669760093794</v>
      </c>
      <c r="L468">
        <f t="shared" si="100"/>
        <v>510.81595038059083</v>
      </c>
      <c r="M468">
        <f t="shared" si="103"/>
        <v>5.1246820266112705</v>
      </c>
      <c r="N468">
        <f t="shared" si="101"/>
        <v>0.62336610601090969</v>
      </c>
      <c r="O468">
        <f t="shared" si="102"/>
        <v>0.50649508409836352</v>
      </c>
      <c r="P468">
        <f>VLOOKUP($A468,ciexyz31_1[],2,FALSE)</f>
        <v>2.7056450000000002E-6</v>
      </c>
      <c r="Q468">
        <f>VLOOKUP($A468,ciexyz31_1[],3,FALSE)</f>
        <v>9.7705800000000004E-7</v>
      </c>
      <c r="R468">
        <f>VLOOKUP($A468,ciexyz31_1[],4,FALSE)</f>
        <v>0</v>
      </c>
    </row>
    <row r="469" spans="1:18" x14ac:dyDescent="0.45">
      <c r="A469" s="6">
        <v>820</v>
      </c>
      <c r="B469" s="7">
        <f t="shared" si="91"/>
        <v>0.73468998428696464</v>
      </c>
      <c r="C469" s="7">
        <f t="shared" si="92"/>
        <v>0.26531001571303542</v>
      </c>
      <c r="D469">
        <f t="shared" si="93"/>
        <v>2.7691754580483683</v>
      </c>
      <c r="E469" s="10">
        <v>1</v>
      </c>
      <c r="F469">
        <f t="shared" si="94"/>
        <v>-2.0923126886886844E-16</v>
      </c>
      <c r="G469">
        <f t="shared" si="95"/>
        <v>0.80636440250755403</v>
      </c>
      <c r="H469">
        <f t="shared" si="96"/>
        <v>91.969669421081164</v>
      </c>
      <c r="I469">
        <f t="shared" si="97"/>
        <v>508.77406118145467</v>
      </c>
      <c r="J469">
        <f t="shared" si="98"/>
        <v>45.627798611661476</v>
      </c>
      <c r="K469">
        <f t="shared" si="99"/>
        <v>91.969669421081164</v>
      </c>
      <c r="L469">
        <f t="shared" si="100"/>
        <v>510.81595642385417</v>
      </c>
      <c r="M469">
        <f t="shared" si="103"/>
        <v>5.1246818106179886</v>
      </c>
      <c r="N469">
        <f t="shared" si="101"/>
        <v>0.62336611275771914</v>
      </c>
      <c r="O469">
        <f t="shared" si="102"/>
        <v>0.50649508308634217</v>
      </c>
      <c r="P469">
        <f>VLOOKUP($A469,ciexyz31_1[],2,FALSE)</f>
        <v>2.522525E-6</v>
      </c>
      <c r="Q469">
        <f>VLOOKUP($A469,ciexyz31_1[],3,FALSE)</f>
        <v>9.1093000000000002E-7</v>
      </c>
      <c r="R469">
        <f>VLOOKUP($A469,ciexyz31_1[],4,FALSE)</f>
        <v>0</v>
      </c>
    </row>
    <row r="470" spans="1:18" x14ac:dyDescent="0.45">
      <c r="A470" s="6">
        <v>821</v>
      </c>
      <c r="B470" s="7">
        <f t="shared" si="91"/>
        <v>0.73469006493954825</v>
      </c>
      <c r="C470" s="7">
        <f t="shared" si="92"/>
        <v>0.26530993506045186</v>
      </c>
      <c r="D470">
        <f t="shared" si="93"/>
        <v>2.7691766038544556</v>
      </c>
      <c r="E470" s="10">
        <v>1</v>
      </c>
      <c r="F470">
        <f t="shared" si="94"/>
        <v>-4.1846266494776687E-16</v>
      </c>
      <c r="G470">
        <f t="shared" si="95"/>
        <v>0.80636415737782474</v>
      </c>
      <c r="H470">
        <f t="shared" si="96"/>
        <v>91.969658480378897</v>
      </c>
      <c r="I470">
        <f t="shared" si="97"/>
        <v>508.77426098265266</v>
      </c>
      <c r="J470">
        <f t="shared" si="98"/>
        <v>45.62775413504724</v>
      </c>
      <c r="K470">
        <f t="shared" si="99"/>
        <v>91.969658480378897</v>
      </c>
      <c r="L470">
        <f t="shared" si="100"/>
        <v>510.8161514535858</v>
      </c>
      <c r="M470">
        <f t="shared" si="103"/>
        <v>5.1246748400304245</v>
      </c>
      <c r="N470">
        <f t="shared" si="101"/>
        <v>0.62336633049249368</v>
      </c>
      <c r="O470">
        <f t="shared" si="102"/>
        <v>0.50649505042612597</v>
      </c>
      <c r="P470">
        <f>VLOOKUP($A470,ciexyz31_1[],2,FALSE)</f>
        <v>2.3517260000000002E-6</v>
      </c>
      <c r="Q470">
        <f>VLOOKUP($A470,ciexyz31_1[],3,FALSE)</f>
        <v>8.4925099999999999E-7</v>
      </c>
      <c r="R470">
        <f>VLOOKUP($A470,ciexyz31_1[],4,FALSE)</f>
        <v>0</v>
      </c>
    </row>
    <row r="471" spans="1:18" x14ac:dyDescent="0.45">
      <c r="A471" s="6">
        <v>822</v>
      </c>
      <c r="B471" s="7">
        <f t="shared" si="91"/>
        <v>0.73469004093647206</v>
      </c>
      <c r="C471" s="7">
        <f t="shared" si="92"/>
        <v>0.26530995906352794</v>
      </c>
      <c r="D471">
        <f t="shared" si="93"/>
        <v>2.7691762628501704</v>
      </c>
      <c r="E471" s="10">
        <v>1</v>
      </c>
      <c r="F471">
        <f t="shared" si="94"/>
        <v>0</v>
      </c>
      <c r="G471">
        <f t="shared" si="95"/>
        <v>0.80636423033106785</v>
      </c>
      <c r="H471">
        <f t="shared" si="96"/>
        <v>91.969661736449765</v>
      </c>
      <c r="I471">
        <f t="shared" si="97"/>
        <v>508.77420151966237</v>
      </c>
      <c r="J471">
        <f t="shared" si="98"/>
        <v>45.627767371766922</v>
      </c>
      <c r="K471">
        <f t="shared" si="99"/>
        <v>91.969661736449765</v>
      </c>
      <c r="L471">
        <f t="shared" si="100"/>
        <v>510.81609341063449</v>
      </c>
      <c r="M471">
        <f t="shared" si="103"/>
        <v>5.1246769145518494</v>
      </c>
      <c r="N471">
        <f t="shared" si="101"/>
        <v>0.6233662656922726</v>
      </c>
      <c r="O471">
        <f t="shared" si="102"/>
        <v>0.50649506014615908</v>
      </c>
      <c r="P471">
        <f>VLOOKUP($A471,ciexyz31_1[],2,FALSE)</f>
        <v>2.1924150000000002E-6</v>
      </c>
      <c r="Q471">
        <f>VLOOKUP($A471,ciexyz31_1[],3,FALSE)</f>
        <v>7.9172100000000003E-7</v>
      </c>
      <c r="R471">
        <f>VLOOKUP($A471,ciexyz31_1[],4,FALSE)</f>
        <v>0</v>
      </c>
    </row>
    <row r="472" spans="1:18" x14ac:dyDescent="0.45">
      <c r="A472" s="6">
        <v>823</v>
      </c>
      <c r="B472" s="7">
        <f t="shared" si="91"/>
        <v>0.73469010694495174</v>
      </c>
      <c r="C472" s="7">
        <f t="shared" si="92"/>
        <v>0.26530989305504832</v>
      </c>
      <c r="D472">
        <f t="shared" si="93"/>
        <v>2.7691772006123916</v>
      </c>
      <c r="E472" s="10">
        <v>1</v>
      </c>
      <c r="F472">
        <f t="shared" si="94"/>
        <v>-2.0923136560060349E-16</v>
      </c>
      <c r="G472">
        <f t="shared" si="95"/>
        <v>0.80636402970958709</v>
      </c>
      <c r="H472">
        <f t="shared" si="96"/>
        <v>91.969652782251643</v>
      </c>
      <c r="I472">
        <f t="shared" si="97"/>
        <v>508.77436504294667</v>
      </c>
      <c r="J472">
        <f t="shared" si="98"/>
        <v>45.627730970774273</v>
      </c>
      <c r="K472">
        <f t="shared" si="99"/>
        <v>91.969652782251643</v>
      </c>
      <c r="L472">
        <f t="shared" si="100"/>
        <v>510.81625302881162</v>
      </c>
      <c r="M472">
        <f t="shared" si="103"/>
        <v>5.1246712096169418</v>
      </c>
      <c r="N472">
        <f t="shared" si="101"/>
        <v>0.6233664438929577</v>
      </c>
      <c r="O472">
        <f t="shared" si="102"/>
        <v>0.50649503341605639</v>
      </c>
      <c r="P472">
        <f>VLOOKUP($A472,ciexyz31_1[],2,FALSE)</f>
        <v>2.0439020000000001E-6</v>
      </c>
      <c r="Q472">
        <f>VLOOKUP($A472,ciexyz31_1[],3,FALSE)</f>
        <v>7.3809000000000001E-7</v>
      </c>
      <c r="R472">
        <f>VLOOKUP($A472,ciexyz31_1[],4,FALSE)</f>
        <v>0</v>
      </c>
    </row>
    <row r="473" spans="1:18" x14ac:dyDescent="0.45">
      <c r="A473" s="6">
        <v>824</v>
      </c>
      <c r="B473" s="7">
        <f t="shared" si="91"/>
        <v>0.73468995109899071</v>
      </c>
      <c r="C473" s="7">
        <f t="shared" si="92"/>
        <v>0.26531004890100929</v>
      </c>
      <c r="D473">
        <f t="shared" si="93"/>
        <v>2.769174986557382</v>
      </c>
      <c r="E473" s="10">
        <v>1</v>
      </c>
      <c r="F473">
        <f t="shared" si="94"/>
        <v>0</v>
      </c>
      <c r="G473">
        <f t="shared" si="95"/>
        <v>0.80636450337672272</v>
      </c>
      <c r="H473">
        <f t="shared" si="96"/>
        <v>91.969673923102945</v>
      </c>
      <c r="I473">
        <f t="shared" si="97"/>
        <v>508.77397896467403</v>
      </c>
      <c r="J473">
        <f t="shared" si="98"/>
        <v>45.627816913474106</v>
      </c>
      <c r="K473">
        <f t="shared" si="99"/>
        <v>91.969673923102945</v>
      </c>
      <c r="L473">
        <f t="shared" si="100"/>
        <v>510.81587617050047</v>
      </c>
      <c r="M473">
        <f t="shared" si="103"/>
        <v>5.1246846789670748</v>
      </c>
      <c r="N473">
        <f t="shared" si="101"/>
        <v>0.62336602316141287</v>
      </c>
      <c r="O473">
        <f t="shared" si="102"/>
        <v>0.50649509652578817</v>
      </c>
      <c r="P473">
        <f>VLOOKUP($A473,ciexyz31_1[],2,FALSE)</f>
        <v>1.9054969999999999E-6</v>
      </c>
      <c r="Q473">
        <f>VLOOKUP($A473,ciexyz31_1[],3,FALSE)</f>
        <v>6.8810999999999999E-7</v>
      </c>
      <c r="R473">
        <f>VLOOKUP($A473,ciexyz31_1[],4,FALSE)</f>
        <v>0</v>
      </c>
    </row>
    <row r="474" spans="1:18" x14ac:dyDescent="0.45">
      <c r="A474" s="6">
        <v>825</v>
      </c>
      <c r="B474" s="7">
        <f t="shared" si="91"/>
        <v>0.73468996984746737</v>
      </c>
      <c r="C474" s="7">
        <f t="shared" si="92"/>
        <v>0.26531003015253268</v>
      </c>
      <c r="D474">
        <f t="shared" si="93"/>
        <v>2.7691752529110101</v>
      </c>
      <c r="E474" s="10">
        <v>1</v>
      </c>
      <c r="F474">
        <f t="shared" si="94"/>
        <v>-2.0923125748145752E-16</v>
      </c>
      <c r="G474">
        <f t="shared" si="95"/>
        <v>0.80636444639393567</v>
      </c>
      <c r="H474">
        <f t="shared" si="96"/>
        <v>91.969671379830828</v>
      </c>
      <c r="I474">
        <f t="shared" si="97"/>
        <v>508.77402541039447</v>
      </c>
      <c r="J474">
        <f t="shared" si="98"/>
        <v>45.627806574454972</v>
      </c>
      <c r="K474">
        <f t="shared" si="99"/>
        <v>91.969671379830828</v>
      </c>
      <c r="L474">
        <f t="shared" si="100"/>
        <v>510.81592150704597</v>
      </c>
      <c r="M474">
        <f t="shared" si="103"/>
        <v>5.1246830585855996</v>
      </c>
      <c r="N474">
        <f t="shared" si="101"/>
        <v>0.62336607377595743</v>
      </c>
      <c r="O474">
        <f t="shared" si="102"/>
        <v>0.50649508893360651</v>
      </c>
      <c r="P474">
        <f>VLOOKUP($A474,ciexyz31_1[],2,FALSE)</f>
        <v>1.7765090000000001E-6</v>
      </c>
      <c r="Q474">
        <f>VLOOKUP($A474,ciexyz31_1[],3,FALSE)</f>
        <v>6.4153E-7</v>
      </c>
      <c r="R474">
        <f>VLOOKUP($A474,ciexyz31_1[],4,FALSE)</f>
        <v>0</v>
      </c>
    </row>
    <row r="475" spans="1:18" x14ac:dyDescent="0.45">
      <c r="A475" s="6">
        <v>826</v>
      </c>
      <c r="B475" s="7">
        <f t="shared" si="91"/>
        <v>0.73468984897784451</v>
      </c>
      <c r="C475" s="7">
        <f t="shared" si="92"/>
        <v>0.26531015102215538</v>
      </c>
      <c r="D475">
        <f t="shared" si="93"/>
        <v>2.7691735357554879</v>
      </c>
      <c r="E475" s="10">
        <v>1</v>
      </c>
      <c r="F475">
        <f t="shared" si="94"/>
        <v>4.1846232432035538E-16</v>
      </c>
      <c r="G475">
        <f t="shared" si="95"/>
        <v>0.80636481375647495</v>
      </c>
      <c r="H475">
        <f t="shared" si="96"/>
        <v>91.969687776059118</v>
      </c>
      <c r="I475">
        <f t="shared" si="97"/>
        <v>508.77372597935749</v>
      </c>
      <c r="J475">
        <f t="shared" si="98"/>
        <v>45.627873229105155</v>
      </c>
      <c r="K475">
        <f t="shared" si="99"/>
        <v>91.969687776059118</v>
      </c>
      <c r="L475">
        <f t="shared" si="100"/>
        <v>510.81562922675892</v>
      </c>
      <c r="M475">
        <f t="shared" si="103"/>
        <v>5.124693505032301</v>
      </c>
      <c r="N475">
        <f t="shared" si="101"/>
        <v>0.62336574746896378</v>
      </c>
      <c r="O475">
        <f t="shared" si="102"/>
        <v>0.50649513787965528</v>
      </c>
      <c r="P475">
        <f>VLOOKUP($A475,ciexyz31_1[],2,FALSE)</f>
        <v>1.6562149999999999E-6</v>
      </c>
      <c r="Q475">
        <f>VLOOKUP($A475,ciexyz31_1[],3,FALSE)</f>
        <v>5.9808999999999998E-7</v>
      </c>
      <c r="R475">
        <f>VLOOKUP($A475,ciexyz31_1[],4,FALSE)</f>
        <v>0</v>
      </c>
    </row>
    <row r="476" spans="1:18" x14ac:dyDescent="0.45">
      <c r="A476" s="6">
        <v>827</v>
      </c>
      <c r="B476" s="7">
        <f t="shared" si="91"/>
        <v>0.73468985728472203</v>
      </c>
      <c r="C476" s="7">
        <f t="shared" si="92"/>
        <v>0.26531014271527797</v>
      </c>
      <c r="D476">
        <f t="shared" si="93"/>
        <v>2.7691736537685512</v>
      </c>
      <c r="E476" s="10">
        <v>1</v>
      </c>
      <c r="F476">
        <f t="shared" si="94"/>
        <v>0</v>
      </c>
      <c r="G476">
        <f t="shared" si="95"/>
        <v>0.80636478850914228</v>
      </c>
      <c r="H476">
        <f t="shared" si="96"/>
        <v>91.969686649213216</v>
      </c>
      <c r="I476">
        <f t="shared" si="97"/>
        <v>508.77374655803106</v>
      </c>
      <c r="J476">
        <f t="shared" si="98"/>
        <v>45.627868648203297</v>
      </c>
      <c r="K476">
        <f t="shared" si="99"/>
        <v>91.969686649213216</v>
      </c>
      <c r="L476">
        <f t="shared" si="100"/>
        <v>510.81564931399015</v>
      </c>
      <c r="M476">
        <f t="shared" si="103"/>
        <v>5.1246927870902894</v>
      </c>
      <c r="N476">
        <f t="shared" si="101"/>
        <v>0.6233657698947086</v>
      </c>
      <c r="O476">
        <f t="shared" si="102"/>
        <v>0.50649513451579387</v>
      </c>
      <c r="P476">
        <f>VLOOKUP($A476,ciexyz31_1[],2,FALSE)</f>
        <v>1.5440219999999999E-6</v>
      </c>
      <c r="Q476">
        <f>VLOOKUP($A476,ciexyz31_1[],3,FALSE)</f>
        <v>5.5757500000000001E-7</v>
      </c>
      <c r="R476">
        <f>VLOOKUP($A476,ciexyz31_1[],4,FALSE)</f>
        <v>0</v>
      </c>
    </row>
    <row r="477" spans="1:18" x14ac:dyDescent="0.45">
      <c r="A477" s="6">
        <v>828</v>
      </c>
      <c r="B477" s="7">
        <f t="shared" si="91"/>
        <v>0.73469004434354412</v>
      </c>
      <c r="C477" s="7">
        <f t="shared" si="92"/>
        <v>0.26530995565645599</v>
      </c>
      <c r="D477">
        <f t="shared" si="93"/>
        <v>2.7691763112533856</v>
      </c>
      <c r="E477" s="10">
        <v>1</v>
      </c>
      <c r="F477">
        <f t="shared" si="94"/>
        <v>-4.1846263246252237E-16</v>
      </c>
      <c r="G477">
        <f t="shared" si="95"/>
        <v>0.80636421997585561</v>
      </c>
      <c r="H477">
        <f t="shared" si="96"/>
        <v>91.969661274272852</v>
      </c>
      <c r="I477">
        <f t="shared" si="97"/>
        <v>508.77420996002564</v>
      </c>
      <c r="J477">
        <f t="shared" si="98"/>
        <v>45.627765492905446</v>
      </c>
      <c r="K477">
        <f t="shared" si="99"/>
        <v>91.969661274272852</v>
      </c>
      <c r="L477">
        <f t="shared" si="100"/>
        <v>510.81610164943299</v>
      </c>
      <c r="M477">
        <f t="shared" si="103"/>
        <v>5.1246766200877474</v>
      </c>
      <c r="N477">
        <f t="shared" si="101"/>
        <v>0.6233662748902189</v>
      </c>
      <c r="O477">
        <f t="shared" si="102"/>
        <v>0.50649505876646717</v>
      </c>
      <c r="P477">
        <f>VLOOKUP($A477,ciexyz31_1[],2,FALSE)</f>
        <v>1.43944E-6</v>
      </c>
      <c r="Q477">
        <f>VLOOKUP($A477,ciexyz31_1[],3,FALSE)</f>
        <v>5.1980799999999999E-7</v>
      </c>
      <c r="R477">
        <f>VLOOKUP($A477,ciexyz31_1[],4,FALSE)</f>
        <v>0</v>
      </c>
    </row>
    <row r="478" spans="1:18" x14ac:dyDescent="0.45">
      <c r="A478" s="6">
        <v>829</v>
      </c>
      <c r="B478" s="7">
        <f t="shared" si="91"/>
        <v>0.73469017934521674</v>
      </c>
      <c r="C478" s="7">
        <f t="shared" si="92"/>
        <v>0.26530982065478331</v>
      </c>
      <c r="D478">
        <f t="shared" si="93"/>
        <v>2.7691782291812834</v>
      </c>
      <c r="E478" s="10">
        <v>1</v>
      </c>
      <c r="F478">
        <f t="shared" si="94"/>
        <v>-2.0923142269764677E-16</v>
      </c>
      <c r="G478">
        <f t="shared" si="95"/>
        <v>0.80636380966136811</v>
      </c>
      <c r="H478">
        <f t="shared" si="96"/>
        <v>91.969642960991806</v>
      </c>
      <c r="I478">
        <f t="shared" si="97"/>
        <v>508.77454440068573</v>
      </c>
      <c r="J478">
        <f t="shared" si="98"/>
        <v>45.627691044963626</v>
      </c>
      <c r="K478">
        <f t="shared" si="99"/>
        <v>91.969642960991806</v>
      </c>
      <c r="L478">
        <f t="shared" si="100"/>
        <v>510.81642810330601</v>
      </c>
      <c r="M478">
        <f t="shared" si="103"/>
        <v>5.1246649522600496</v>
      </c>
      <c r="N478">
        <f t="shared" si="101"/>
        <v>0.62336663934939285</v>
      </c>
      <c r="O478">
        <f t="shared" si="102"/>
        <v>0.50649500409759107</v>
      </c>
      <c r="P478">
        <f>VLOOKUP($A478,ciexyz31_1[],2,FALSE)</f>
        <v>1.341977E-6</v>
      </c>
      <c r="Q478">
        <f>VLOOKUP($A478,ciexyz31_1[],3,FALSE)</f>
        <v>4.84612E-7</v>
      </c>
      <c r="R478">
        <f>VLOOKUP($A478,ciexyz31_1[],4,FALSE)</f>
        <v>0</v>
      </c>
    </row>
    <row r="479" spans="1:18" x14ac:dyDescent="0.45">
      <c r="A479" s="6">
        <v>830</v>
      </c>
      <c r="B479" s="7">
        <f t="shared" si="91"/>
        <v>0.734689958783312</v>
      </c>
      <c r="C479" s="7">
        <f t="shared" si="92"/>
        <v>0.26531004121668794</v>
      </c>
      <c r="D479">
        <f t="shared" si="93"/>
        <v>2.7691750957260797</v>
      </c>
      <c r="E479" s="10">
        <v>1</v>
      </c>
      <c r="F479">
        <f t="shared" si="94"/>
        <v>2.0923124875594113E-16</v>
      </c>
      <c r="G479">
        <f t="shared" si="95"/>
        <v>0.8063644800215426</v>
      </c>
      <c r="H479">
        <f t="shared" si="96"/>
        <v>91.969672880707861</v>
      </c>
      <c r="I479">
        <f t="shared" si="97"/>
        <v>508.77399800109174</v>
      </c>
      <c r="J479">
        <f t="shared" si="98"/>
        <v>45.627812675884577</v>
      </c>
      <c r="K479">
        <f t="shared" si="99"/>
        <v>91.969672880707861</v>
      </c>
      <c r="L479">
        <f t="shared" si="100"/>
        <v>510.81589475230754</v>
      </c>
      <c r="M479">
        <f t="shared" si="103"/>
        <v>5.1246840148313639</v>
      </c>
      <c r="N479">
        <f t="shared" si="101"/>
        <v>0.62336604390648021</v>
      </c>
      <c r="O479">
        <f t="shared" si="102"/>
        <v>0.50649509341402787</v>
      </c>
      <c r="P479">
        <f>VLOOKUP($A479,ciexyz31_1[],2,FALSE)</f>
        <v>1.251141E-6</v>
      </c>
      <c r="Q479">
        <f>VLOOKUP($A479,ciexyz31_1[],3,FALSE)</f>
        <v>4.5181000000000002E-7</v>
      </c>
      <c r="R479">
        <f>VLOOKUP($A479,ciexyz31_1[],4,FALSE)</f>
        <v>0</v>
      </c>
    </row>
  </sheetData>
  <mergeCells count="5">
    <mergeCell ref="B7:C7"/>
    <mergeCell ref="D7:F7"/>
    <mergeCell ref="H7:J7"/>
    <mergeCell ref="K7:M7"/>
    <mergeCell ref="D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D262-0AE9-495D-B96B-BD8213EE102F}">
  <sheetPr codeName="Sheet4"/>
  <dimension ref="A1:D472"/>
  <sheetViews>
    <sheetView workbookViewId="0">
      <selection activeCell="A2" sqref="A2"/>
    </sheetView>
  </sheetViews>
  <sheetFormatPr defaultRowHeight="14.25" x14ac:dyDescent="0.45"/>
  <cols>
    <col min="1" max="1" width="12.73046875" bestFit="1" customWidth="1"/>
    <col min="2" max="4" width="11.73046875" bestFit="1" customWidth="1"/>
  </cols>
  <sheetData>
    <row r="1" spans="1:4" x14ac:dyDescent="0.45">
      <c r="A1" t="s">
        <v>24</v>
      </c>
      <c r="B1" t="s">
        <v>25</v>
      </c>
      <c r="C1" t="s">
        <v>26</v>
      </c>
      <c r="D1" t="s">
        <v>27</v>
      </c>
    </row>
    <row r="2" spans="1:4" x14ac:dyDescent="0.45">
      <c r="A2">
        <v>360</v>
      </c>
      <c r="B2">
        <v>1.2990000000000001E-4</v>
      </c>
      <c r="C2">
        <v>3.9169999999999999E-6</v>
      </c>
      <c r="D2">
        <v>6.0610000000000004E-4</v>
      </c>
    </row>
    <row r="3" spans="1:4" x14ac:dyDescent="0.45">
      <c r="A3">
        <v>361</v>
      </c>
      <c r="B3">
        <v>1.45847E-4</v>
      </c>
      <c r="C3">
        <v>4.3935810000000003E-6</v>
      </c>
      <c r="D3">
        <v>6.8087919999999997E-4</v>
      </c>
    </row>
    <row r="4" spans="1:4" x14ac:dyDescent="0.45">
      <c r="A4">
        <v>362</v>
      </c>
      <c r="B4">
        <v>1.6380210000000001E-4</v>
      </c>
      <c r="C4">
        <v>4.9296040000000003E-6</v>
      </c>
      <c r="D4">
        <v>7.6514560000000005E-4</v>
      </c>
    </row>
    <row r="5" spans="1:4" x14ac:dyDescent="0.45">
      <c r="A5">
        <v>363</v>
      </c>
      <c r="B5">
        <v>1.8400369999999999E-4</v>
      </c>
      <c r="C5">
        <v>5.5321360000000001E-6</v>
      </c>
      <c r="D5">
        <v>8.6001239999999998E-4</v>
      </c>
    </row>
    <row r="6" spans="1:4" x14ac:dyDescent="0.45">
      <c r="A6">
        <v>364</v>
      </c>
      <c r="B6">
        <v>2.066902E-4</v>
      </c>
      <c r="C6">
        <v>6.2082449999999999E-6</v>
      </c>
      <c r="D6">
        <v>9.6659280000000001E-4</v>
      </c>
    </row>
    <row r="7" spans="1:4" x14ac:dyDescent="0.45">
      <c r="A7">
        <v>365</v>
      </c>
      <c r="B7">
        <v>2.321E-4</v>
      </c>
      <c r="C7">
        <v>6.9650000000000002E-6</v>
      </c>
      <c r="D7">
        <v>1.0859999999999999E-3</v>
      </c>
    </row>
    <row r="8" spans="1:4" x14ac:dyDescent="0.45">
      <c r="A8">
        <v>366</v>
      </c>
      <c r="B8">
        <v>2.60728E-4</v>
      </c>
      <c r="C8">
        <v>7.8132190000000003E-6</v>
      </c>
      <c r="D8">
        <v>1.2205860000000001E-3</v>
      </c>
    </row>
    <row r="9" spans="1:4" x14ac:dyDescent="0.45">
      <c r="A9">
        <v>367</v>
      </c>
      <c r="B9">
        <v>2.9307500000000001E-4</v>
      </c>
      <c r="C9">
        <v>8.767336E-6</v>
      </c>
      <c r="D9">
        <v>1.372729E-3</v>
      </c>
    </row>
    <row r="10" spans="1:4" x14ac:dyDescent="0.45">
      <c r="A10">
        <v>368</v>
      </c>
      <c r="B10">
        <v>3.2938800000000001E-4</v>
      </c>
      <c r="C10">
        <v>9.8398440000000006E-6</v>
      </c>
      <c r="D10">
        <v>1.543579E-3</v>
      </c>
    </row>
    <row r="11" spans="1:4" x14ac:dyDescent="0.45">
      <c r="A11">
        <v>369</v>
      </c>
      <c r="B11">
        <v>3.69914E-4</v>
      </c>
      <c r="C11">
        <v>1.104323E-5</v>
      </c>
      <c r="D11">
        <v>1.734286E-3</v>
      </c>
    </row>
    <row r="12" spans="1:4" x14ac:dyDescent="0.45">
      <c r="A12">
        <v>370</v>
      </c>
      <c r="B12">
        <v>4.149E-4</v>
      </c>
      <c r="C12">
        <v>1.239E-5</v>
      </c>
      <c r="D12">
        <v>1.946E-3</v>
      </c>
    </row>
    <row r="13" spans="1:4" x14ac:dyDescent="0.45">
      <c r="A13">
        <v>371</v>
      </c>
      <c r="B13">
        <v>4.6415870000000002E-4</v>
      </c>
      <c r="C13">
        <v>1.388641E-5</v>
      </c>
      <c r="D13">
        <v>2.1777770000000001E-3</v>
      </c>
    </row>
    <row r="14" spans="1:4" x14ac:dyDescent="0.45">
      <c r="A14">
        <v>372</v>
      </c>
      <c r="B14">
        <v>5.1898600000000003E-4</v>
      </c>
      <c r="C14">
        <v>1.555728E-5</v>
      </c>
      <c r="D14">
        <v>2.4358090000000002E-3</v>
      </c>
    </row>
    <row r="15" spans="1:4" x14ac:dyDescent="0.45">
      <c r="A15">
        <v>373</v>
      </c>
      <c r="B15">
        <v>5.8185400000000003E-4</v>
      </c>
      <c r="C15">
        <v>1.7442959999999999E-5</v>
      </c>
      <c r="D15">
        <v>2.7319530000000001E-3</v>
      </c>
    </row>
    <row r="16" spans="1:4" x14ac:dyDescent="0.45">
      <c r="A16">
        <v>374</v>
      </c>
      <c r="B16">
        <v>6.552347E-4</v>
      </c>
      <c r="C16">
        <v>1.958375E-5</v>
      </c>
      <c r="D16">
        <v>3.0780640000000001E-3</v>
      </c>
    </row>
    <row r="17" spans="1:4" x14ac:dyDescent="0.45">
      <c r="A17">
        <v>375</v>
      </c>
      <c r="B17">
        <v>7.4160000000000003E-4</v>
      </c>
      <c r="C17">
        <v>2.2019999999999999E-5</v>
      </c>
      <c r="D17">
        <v>3.4859999999999999E-3</v>
      </c>
    </row>
    <row r="18" spans="1:4" x14ac:dyDescent="0.45">
      <c r="A18">
        <v>376</v>
      </c>
      <c r="B18">
        <v>8.4502959999999995E-4</v>
      </c>
      <c r="C18">
        <v>2.4839649999999999E-5</v>
      </c>
      <c r="D18">
        <v>3.9752269999999996E-3</v>
      </c>
    </row>
    <row r="19" spans="1:4" x14ac:dyDescent="0.45">
      <c r="A19">
        <v>377</v>
      </c>
      <c r="B19">
        <v>9.645268E-4</v>
      </c>
      <c r="C19">
        <v>2.8041259999999999E-5</v>
      </c>
      <c r="D19">
        <v>4.5408799999999997E-3</v>
      </c>
    </row>
    <row r="20" spans="1:4" x14ac:dyDescent="0.45">
      <c r="A20">
        <v>378</v>
      </c>
      <c r="B20">
        <v>1.094949E-3</v>
      </c>
      <c r="C20">
        <v>3.1531040000000003E-5</v>
      </c>
      <c r="D20">
        <v>5.1583200000000001E-3</v>
      </c>
    </row>
    <row r="21" spans="1:4" x14ac:dyDescent="0.45">
      <c r="A21">
        <v>379</v>
      </c>
      <c r="B21">
        <v>1.2311539999999999E-3</v>
      </c>
      <c r="C21">
        <v>3.5215210000000002E-5</v>
      </c>
      <c r="D21">
        <v>5.8029070000000004E-3</v>
      </c>
    </row>
    <row r="22" spans="1:4" x14ac:dyDescent="0.45">
      <c r="A22">
        <v>380</v>
      </c>
      <c r="B22">
        <v>1.3680000000000001E-3</v>
      </c>
      <c r="C22">
        <v>3.8999999999999999E-5</v>
      </c>
      <c r="D22">
        <v>6.4500010000000003E-3</v>
      </c>
    </row>
    <row r="23" spans="1:4" x14ac:dyDescent="0.45">
      <c r="A23">
        <v>381</v>
      </c>
      <c r="B23">
        <v>1.50205E-3</v>
      </c>
      <c r="C23">
        <v>4.28264E-5</v>
      </c>
      <c r="D23">
        <v>7.0832159999999998E-3</v>
      </c>
    </row>
    <row r="24" spans="1:4" x14ac:dyDescent="0.45">
      <c r="A24">
        <v>382</v>
      </c>
      <c r="B24">
        <v>1.642328E-3</v>
      </c>
      <c r="C24">
        <v>4.69146E-5</v>
      </c>
      <c r="D24">
        <v>7.745488E-3</v>
      </c>
    </row>
    <row r="25" spans="1:4" x14ac:dyDescent="0.45">
      <c r="A25">
        <v>383</v>
      </c>
      <c r="B25">
        <v>1.8023819999999999E-3</v>
      </c>
      <c r="C25">
        <v>5.1589599999999998E-5</v>
      </c>
      <c r="D25">
        <v>8.5011519999999997E-3</v>
      </c>
    </row>
    <row r="26" spans="1:4" x14ac:dyDescent="0.45">
      <c r="A26">
        <v>384</v>
      </c>
      <c r="B26">
        <v>1.9957569999999999E-3</v>
      </c>
      <c r="C26">
        <v>5.7176399999999997E-5</v>
      </c>
      <c r="D26">
        <v>9.4145440000000004E-3</v>
      </c>
    </row>
    <row r="27" spans="1:4" x14ac:dyDescent="0.45">
      <c r="A27">
        <v>385</v>
      </c>
      <c r="B27">
        <v>2.2360000000000001E-3</v>
      </c>
      <c r="C27">
        <v>6.3999999999999997E-5</v>
      </c>
      <c r="D27">
        <v>1.054999E-2</v>
      </c>
    </row>
    <row r="28" spans="1:4" x14ac:dyDescent="0.45">
      <c r="A28">
        <v>386</v>
      </c>
      <c r="B28">
        <v>2.5353849999999998E-3</v>
      </c>
      <c r="C28">
        <v>7.2344209999999998E-5</v>
      </c>
      <c r="D28">
        <v>1.19658E-2</v>
      </c>
    </row>
    <row r="29" spans="1:4" x14ac:dyDescent="0.45">
      <c r="A29">
        <v>387</v>
      </c>
      <c r="B29">
        <v>2.8926030000000001E-3</v>
      </c>
      <c r="C29">
        <v>8.2212239999999995E-5</v>
      </c>
      <c r="D29">
        <v>1.3655870000000001E-2</v>
      </c>
    </row>
    <row r="30" spans="1:4" x14ac:dyDescent="0.45">
      <c r="A30">
        <v>388</v>
      </c>
      <c r="B30">
        <v>3.3008289999999999E-3</v>
      </c>
      <c r="C30">
        <v>9.3508159999999998E-5</v>
      </c>
      <c r="D30">
        <v>1.5588050000000001E-2</v>
      </c>
    </row>
    <row r="31" spans="1:4" x14ac:dyDescent="0.45">
      <c r="A31">
        <v>389</v>
      </c>
      <c r="B31">
        <v>3.7532360000000001E-3</v>
      </c>
      <c r="C31">
        <v>1.061361E-4</v>
      </c>
      <c r="D31">
        <v>1.773015E-2</v>
      </c>
    </row>
    <row r="32" spans="1:4" x14ac:dyDescent="0.45">
      <c r="A32">
        <v>390</v>
      </c>
      <c r="B32">
        <v>4.2430000000000002E-3</v>
      </c>
      <c r="C32">
        <v>1.2E-4</v>
      </c>
      <c r="D32">
        <v>2.005001E-2</v>
      </c>
    </row>
    <row r="33" spans="1:4" x14ac:dyDescent="0.45">
      <c r="A33">
        <v>391</v>
      </c>
      <c r="B33">
        <v>4.7623889999999997E-3</v>
      </c>
      <c r="C33">
        <v>1.3498399999999999E-4</v>
      </c>
      <c r="D33">
        <v>2.2511360000000001E-2</v>
      </c>
    </row>
    <row r="34" spans="1:4" x14ac:dyDescent="0.45">
      <c r="A34">
        <v>392</v>
      </c>
      <c r="B34">
        <v>5.3300480000000004E-3</v>
      </c>
      <c r="C34">
        <v>1.5149200000000001E-4</v>
      </c>
      <c r="D34">
        <v>2.520288E-2</v>
      </c>
    </row>
    <row r="35" spans="1:4" x14ac:dyDescent="0.45">
      <c r="A35">
        <v>393</v>
      </c>
      <c r="B35">
        <v>5.9787119999999997E-3</v>
      </c>
      <c r="C35">
        <v>1.7020800000000001E-4</v>
      </c>
      <c r="D35">
        <v>2.8279720000000001E-2</v>
      </c>
    </row>
    <row r="36" spans="1:4" x14ac:dyDescent="0.45">
      <c r="A36">
        <v>394</v>
      </c>
      <c r="B36">
        <v>6.7411169999999996E-3</v>
      </c>
      <c r="C36">
        <v>1.9181600000000001E-4</v>
      </c>
      <c r="D36">
        <v>3.1897040000000002E-2</v>
      </c>
    </row>
    <row r="37" spans="1:4" x14ac:dyDescent="0.45">
      <c r="A37">
        <v>395</v>
      </c>
      <c r="B37">
        <v>7.6499999999999997E-3</v>
      </c>
      <c r="C37">
        <v>2.1699999999999999E-4</v>
      </c>
      <c r="D37">
        <v>3.6209999999999999E-2</v>
      </c>
    </row>
    <row r="38" spans="1:4" x14ac:dyDescent="0.45">
      <c r="A38">
        <v>396</v>
      </c>
      <c r="B38">
        <v>8.7513729999999998E-3</v>
      </c>
      <c r="C38">
        <v>2.4690669999999999E-4</v>
      </c>
      <c r="D38">
        <v>4.1437710000000003E-2</v>
      </c>
    </row>
    <row r="39" spans="1:4" x14ac:dyDescent="0.45">
      <c r="A39">
        <v>397</v>
      </c>
      <c r="B39">
        <v>1.002888E-2</v>
      </c>
      <c r="C39">
        <v>2.8123999999999998E-4</v>
      </c>
      <c r="D39">
        <v>4.7503719999999999E-2</v>
      </c>
    </row>
    <row r="40" spans="1:4" x14ac:dyDescent="0.45">
      <c r="A40">
        <v>398</v>
      </c>
      <c r="B40">
        <v>1.14217E-2</v>
      </c>
      <c r="C40">
        <v>3.1851999999999998E-4</v>
      </c>
      <c r="D40">
        <v>5.4119880000000002E-2</v>
      </c>
    </row>
    <row r="41" spans="1:4" x14ac:dyDescent="0.45">
      <c r="A41">
        <v>399</v>
      </c>
      <c r="B41">
        <v>1.286901E-2</v>
      </c>
      <c r="C41">
        <v>3.5726669999999999E-4</v>
      </c>
      <c r="D41">
        <v>6.0998030000000002E-2</v>
      </c>
    </row>
    <row r="42" spans="1:4" x14ac:dyDescent="0.45">
      <c r="A42">
        <v>400</v>
      </c>
      <c r="B42">
        <v>1.431E-2</v>
      </c>
      <c r="C42">
        <v>3.9599999999999998E-4</v>
      </c>
      <c r="D42">
        <v>6.7850010000000002E-2</v>
      </c>
    </row>
    <row r="43" spans="1:4" x14ac:dyDescent="0.45">
      <c r="A43">
        <v>401</v>
      </c>
      <c r="B43">
        <v>1.5704429999999998E-2</v>
      </c>
      <c r="C43">
        <v>4.337147E-4</v>
      </c>
      <c r="D43">
        <v>7.4486319999999995E-2</v>
      </c>
    </row>
    <row r="44" spans="1:4" x14ac:dyDescent="0.45">
      <c r="A44">
        <v>402</v>
      </c>
      <c r="B44">
        <v>1.714744E-2</v>
      </c>
      <c r="C44">
        <v>4.73024E-4</v>
      </c>
      <c r="D44">
        <v>8.1361559999999999E-2</v>
      </c>
    </row>
    <row r="45" spans="1:4" x14ac:dyDescent="0.45">
      <c r="A45">
        <v>403</v>
      </c>
      <c r="B45">
        <v>1.8781220000000001E-2</v>
      </c>
      <c r="C45">
        <v>5.1787600000000001E-4</v>
      </c>
      <c r="D45">
        <v>8.9153640000000006E-2</v>
      </c>
    </row>
    <row r="46" spans="1:4" x14ac:dyDescent="0.45">
      <c r="A46">
        <v>404</v>
      </c>
      <c r="B46">
        <v>2.0748010000000001E-2</v>
      </c>
      <c r="C46">
        <v>5.7221870000000001E-4</v>
      </c>
      <c r="D46">
        <v>9.854048E-2</v>
      </c>
    </row>
    <row r="47" spans="1:4" x14ac:dyDescent="0.45">
      <c r="A47">
        <v>405</v>
      </c>
      <c r="B47">
        <v>2.3189999999999999E-2</v>
      </c>
      <c r="C47">
        <v>6.4000000000000005E-4</v>
      </c>
      <c r="D47">
        <v>0.11020000000000001</v>
      </c>
    </row>
    <row r="48" spans="1:4" x14ac:dyDescent="0.45">
      <c r="A48">
        <v>406</v>
      </c>
      <c r="B48">
        <v>2.6207359999999999E-2</v>
      </c>
      <c r="C48">
        <v>7.2455999999999996E-4</v>
      </c>
      <c r="D48">
        <v>0.1246133</v>
      </c>
    </row>
    <row r="49" spans="1:4" x14ac:dyDescent="0.45">
      <c r="A49">
        <v>407</v>
      </c>
      <c r="B49">
        <v>2.978248E-2</v>
      </c>
      <c r="C49">
        <v>8.2549999999999995E-4</v>
      </c>
      <c r="D49">
        <v>0.14170170000000001</v>
      </c>
    </row>
    <row r="50" spans="1:4" x14ac:dyDescent="0.45">
      <c r="A50">
        <v>408</v>
      </c>
      <c r="B50">
        <v>3.3880920000000002E-2</v>
      </c>
      <c r="C50">
        <v>9.4116000000000002E-4</v>
      </c>
      <c r="D50">
        <v>0.16130349999999999</v>
      </c>
    </row>
    <row r="51" spans="1:4" x14ac:dyDescent="0.45">
      <c r="A51">
        <v>409</v>
      </c>
      <c r="B51">
        <v>3.8468240000000001E-2</v>
      </c>
      <c r="C51">
        <v>1.06988E-3</v>
      </c>
      <c r="D51">
        <v>0.1832568</v>
      </c>
    </row>
    <row r="52" spans="1:4" x14ac:dyDescent="0.45">
      <c r="A52">
        <v>410</v>
      </c>
      <c r="B52">
        <v>4.351E-2</v>
      </c>
      <c r="C52">
        <v>1.2099999999999999E-3</v>
      </c>
      <c r="D52">
        <v>0.2074</v>
      </c>
    </row>
    <row r="53" spans="1:4" x14ac:dyDescent="0.45">
      <c r="A53">
        <v>411</v>
      </c>
      <c r="B53">
        <v>4.89956E-2</v>
      </c>
      <c r="C53">
        <v>1.362091E-3</v>
      </c>
      <c r="D53">
        <v>0.23369210000000001</v>
      </c>
    </row>
    <row r="54" spans="1:4" x14ac:dyDescent="0.45">
      <c r="A54">
        <v>412</v>
      </c>
      <c r="B54">
        <v>5.5022599999999998E-2</v>
      </c>
      <c r="C54">
        <v>1.530752E-3</v>
      </c>
      <c r="D54">
        <v>0.26261139999999999</v>
      </c>
    </row>
    <row r="55" spans="1:4" x14ac:dyDescent="0.45">
      <c r="A55">
        <v>413</v>
      </c>
      <c r="B55">
        <v>6.1718799999999997E-2</v>
      </c>
      <c r="C55">
        <v>1.7203679999999999E-3</v>
      </c>
      <c r="D55">
        <v>0.2947746</v>
      </c>
    </row>
    <row r="56" spans="1:4" x14ac:dyDescent="0.45">
      <c r="A56">
        <v>414</v>
      </c>
      <c r="B56">
        <v>6.9211999999999996E-2</v>
      </c>
      <c r="C56">
        <v>1.9353230000000001E-3</v>
      </c>
      <c r="D56">
        <v>0.3307985</v>
      </c>
    </row>
    <row r="57" spans="1:4" x14ac:dyDescent="0.45">
      <c r="A57">
        <v>415</v>
      </c>
      <c r="B57">
        <v>7.7630000000000005E-2</v>
      </c>
      <c r="C57">
        <v>2.1800000000000001E-3</v>
      </c>
      <c r="D57">
        <v>0.37130000000000002</v>
      </c>
    </row>
    <row r="58" spans="1:4" x14ac:dyDescent="0.45">
      <c r="A58">
        <v>416</v>
      </c>
      <c r="B58">
        <v>8.6958110000000005E-2</v>
      </c>
      <c r="C58">
        <v>2.4548E-3</v>
      </c>
      <c r="D58">
        <v>0.4162091</v>
      </c>
    </row>
    <row r="59" spans="1:4" x14ac:dyDescent="0.45">
      <c r="A59">
        <v>417</v>
      </c>
      <c r="B59">
        <v>9.7176719999999994E-2</v>
      </c>
      <c r="C59">
        <v>2.764E-3</v>
      </c>
      <c r="D59">
        <v>0.46546419999999999</v>
      </c>
    </row>
    <row r="60" spans="1:4" x14ac:dyDescent="0.45">
      <c r="A60">
        <v>418</v>
      </c>
      <c r="B60">
        <v>0.1084063</v>
      </c>
      <c r="C60">
        <v>3.1178E-3</v>
      </c>
      <c r="D60">
        <v>0.51969480000000001</v>
      </c>
    </row>
    <row r="61" spans="1:4" x14ac:dyDescent="0.45">
      <c r="A61">
        <v>419</v>
      </c>
      <c r="B61">
        <v>0.12076720000000001</v>
      </c>
      <c r="C61">
        <v>3.5263999999999998E-3</v>
      </c>
      <c r="D61">
        <v>0.57953030000000005</v>
      </c>
    </row>
    <row r="62" spans="1:4" x14ac:dyDescent="0.45">
      <c r="A62">
        <v>420</v>
      </c>
      <c r="B62">
        <v>0.13438</v>
      </c>
      <c r="C62">
        <v>4.0000000000000001E-3</v>
      </c>
      <c r="D62">
        <v>0.64559999999999995</v>
      </c>
    </row>
    <row r="63" spans="1:4" x14ac:dyDescent="0.45">
      <c r="A63">
        <v>421</v>
      </c>
      <c r="B63">
        <v>0.1493582</v>
      </c>
      <c r="C63">
        <v>4.54624E-3</v>
      </c>
      <c r="D63">
        <v>0.71848380000000001</v>
      </c>
    </row>
    <row r="64" spans="1:4" x14ac:dyDescent="0.45">
      <c r="A64">
        <v>422</v>
      </c>
      <c r="B64">
        <v>0.16539570000000001</v>
      </c>
      <c r="C64">
        <v>5.1593200000000002E-3</v>
      </c>
      <c r="D64">
        <v>0.79671329999999996</v>
      </c>
    </row>
    <row r="65" spans="1:4" x14ac:dyDescent="0.45">
      <c r="A65">
        <v>423</v>
      </c>
      <c r="B65">
        <v>0.18198310000000001</v>
      </c>
      <c r="C65">
        <v>5.8292800000000001E-3</v>
      </c>
      <c r="D65">
        <v>0.87784589999999996</v>
      </c>
    </row>
    <row r="66" spans="1:4" x14ac:dyDescent="0.45">
      <c r="A66">
        <v>424</v>
      </c>
      <c r="B66">
        <v>0.19861100000000001</v>
      </c>
      <c r="C66">
        <v>6.5461599999999997E-3</v>
      </c>
      <c r="D66">
        <v>0.95943900000000004</v>
      </c>
    </row>
    <row r="67" spans="1:4" x14ac:dyDescent="0.45">
      <c r="A67">
        <v>425</v>
      </c>
      <c r="B67">
        <v>0.21476999999999999</v>
      </c>
      <c r="C67">
        <v>7.3000000000000001E-3</v>
      </c>
      <c r="D67">
        <v>1.0390501000000001</v>
      </c>
    </row>
    <row r="68" spans="1:4" x14ac:dyDescent="0.45">
      <c r="A68">
        <v>426</v>
      </c>
      <c r="B68">
        <v>0.2301868</v>
      </c>
      <c r="C68">
        <v>8.0865069999999997E-3</v>
      </c>
      <c r="D68">
        <v>1.1153673</v>
      </c>
    </row>
    <row r="69" spans="1:4" x14ac:dyDescent="0.45">
      <c r="A69">
        <v>427</v>
      </c>
      <c r="B69">
        <v>0.24487970000000001</v>
      </c>
      <c r="C69">
        <v>8.9087200000000002E-3</v>
      </c>
      <c r="D69">
        <v>1.1884971</v>
      </c>
    </row>
    <row r="70" spans="1:4" x14ac:dyDescent="0.45">
      <c r="A70">
        <v>428</v>
      </c>
      <c r="B70">
        <v>0.25877729999999999</v>
      </c>
      <c r="C70">
        <v>9.7676800000000008E-3</v>
      </c>
      <c r="D70">
        <v>1.2581233000000001</v>
      </c>
    </row>
    <row r="71" spans="1:4" x14ac:dyDescent="0.45">
      <c r="A71">
        <v>429</v>
      </c>
      <c r="B71">
        <v>0.27180789999999999</v>
      </c>
      <c r="C71">
        <v>1.0664430000000001E-2</v>
      </c>
      <c r="D71">
        <v>1.3239296</v>
      </c>
    </row>
    <row r="72" spans="1:4" x14ac:dyDescent="0.45">
      <c r="A72">
        <v>430</v>
      </c>
      <c r="B72">
        <v>0.28389999999999999</v>
      </c>
      <c r="C72">
        <v>1.1599999999999999E-2</v>
      </c>
      <c r="D72">
        <v>1.3855999999999999</v>
      </c>
    </row>
    <row r="73" spans="1:4" x14ac:dyDescent="0.45">
      <c r="A73">
        <v>431</v>
      </c>
      <c r="B73">
        <v>0.29494379999999998</v>
      </c>
      <c r="C73">
        <v>1.257317E-2</v>
      </c>
      <c r="D73">
        <v>1.4426352</v>
      </c>
    </row>
    <row r="74" spans="1:4" x14ac:dyDescent="0.45">
      <c r="A74">
        <v>432</v>
      </c>
      <c r="B74">
        <v>0.30489650000000001</v>
      </c>
      <c r="C74">
        <v>1.358272E-2</v>
      </c>
      <c r="D74">
        <v>1.4948035</v>
      </c>
    </row>
    <row r="75" spans="1:4" x14ac:dyDescent="0.45">
      <c r="A75">
        <v>433</v>
      </c>
      <c r="B75">
        <v>0.31378729999999999</v>
      </c>
      <c r="C75">
        <v>1.4629680000000001E-2</v>
      </c>
      <c r="D75">
        <v>1.5421902999999999</v>
      </c>
    </row>
    <row r="76" spans="1:4" x14ac:dyDescent="0.45">
      <c r="A76">
        <v>434</v>
      </c>
      <c r="B76">
        <v>0.32164540000000003</v>
      </c>
      <c r="C76">
        <v>1.5715090000000001E-2</v>
      </c>
      <c r="D76">
        <v>1.5848807</v>
      </c>
    </row>
    <row r="77" spans="1:4" x14ac:dyDescent="0.45">
      <c r="A77">
        <v>435</v>
      </c>
      <c r="B77">
        <v>0.32850000000000001</v>
      </c>
      <c r="C77">
        <v>1.6840000000000001E-2</v>
      </c>
      <c r="D77">
        <v>1.62296</v>
      </c>
    </row>
    <row r="78" spans="1:4" x14ac:dyDescent="0.45">
      <c r="A78">
        <v>436</v>
      </c>
      <c r="B78">
        <v>0.33435130000000002</v>
      </c>
      <c r="C78">
        <v>1.800736E-2</v>
      </c>
      <c r="D78">
        <v>1.6564048</v>
      </c>
    </row>
    <row r="79" spans="1:4" x14ac:dyDescent="0.45">
      <c r="A79">
        <v>437</v>
      </c>
      <c r="B79">
        <v>0.33921010000000001</v>
      </c>
      <c r="C79">
        <v>1.9214479999999999E-2</v>
      </c>
      <c r="D79">
        <v>1.6852959000000001</v>
      </c>
    </row>
    <row r="80" spans="1:4" x14ac:dyDescent="0.45">
      <c r="A80">
        <v>438</v>
      </c>
      <c r="B80">
        <v>0.34312130000000002</v>
      </c>
      <c r="C80">
        <v>2.045392E-2</v>
      </c>
      <c r="D80">
        <v>1.7098745</v>
      </c>
    </row>
    <row r="81" spans="1:4" x14ac:dyDescent="0.45">
      <c r="A81">
        <v>439</v>
      </c>
      <c r="B81">
        <v>0.34612959999999998</v>
      </c>
      <c r="C81">
        <v>2.171824E-2</v>
      </c>
      <c r="D81">
        <v>1.7303820999999999</v>
      </c>
    </row>
    <row r="82" spans="1:4" x14ac:dyDescent="0.45">
      <c r="A82">
        <v>440</v>
      </c>
      <c r="B82">
        <v>0.34827999999999998</v>
      </c>
      <c r="C82">
        <v>2.3E-2</v>
      </c>
      <c r="D82">
        <v>1.7470600000000001</v>
      </c>
    </row>
    <row r="83" spans="1:4" x14ac:dyDescent="0.45">
      <c r="A83">
        <v>441</v>
      </c>
      <c r="B83">
        <v>0.34959990000000002</v>
      </c>
      <c r="C83">
        <v>2.4294610000000001E-2</v>
      </c>
      <c r="D83">
        <v>1.7600446000000001</v>
      </c>
    </row>
    <row r="84" spans="1:4" x14ac:dyDescent="0.45">
      <c r="A84">
        <v>442</v>
      </c>
      <c r="B84">
        <v>0.3501474</v>
      </c>
      <c r="C84">
        <v>2.5610239999999999E-2</v>
      </c>
      <c r="D84">
        <v>1.7696232999999999</v>
      </c>
    </row>
    <row r="85" spans="1:4" x14ac:dyDescent="0.45">
      <c r="A85">
        <v>443</v>
      </c>
      <c r="B85">
        <v>0.35001300000000002</v>
      </c>
      <c r="C85">
        <v>2.6958570000000001E-2</v>
      </c>
      <c r="D85">
        <v>1.7762636999999999</v>
      </c>
    </row>
    <row r="86" spans="1:4" x14ac:dyDescent="0.45">
      <c r="A86">
        <v>444</v>
      </c>
      <c r="B86">
        <v>0.34928700000000001</v>
      </c>
      <c r="C86">
        <v>2.8351250000000001E-2</v>
      </c>
      <c r="D86">
        <v>1.7804333999999999</v>
      </c>
    </row>
    <row r="87" spans="1:4" x14ac:dyDescent="0.45">
      <c r="A87">
        <v>445</v>
      </c>
      <c r="B87">
        <v>0.34805999999999998</v>
      </c>
      <c r="C87">
        <v>2.98E-2</v>
      </c>
      <c r="D87">
        <v>1.7826</v>
      </c>
    </row>
    <row r="88" spans="1:4" x14ac:dyDescent="0.45">
      <c r="A88">
        <v>446</v>
      </c>
      <c r="B88">
        <v>0.3463733</v>
      </c>
      <c r="C88">
        <v>3.1310829999999998E-2</v>
      </c>
      <c r="D88">
        <v>1.7829682</v>
      </c>
    </row>
    <row r="89" spans="1:4" x14ac:dyDescent="0.45">
      <c r="A89">
        <v>447</v>
      </c>
      <c r="B89">
        <v>0.34426240000000002</v>
      </c>
      <c r="C89">
        <v>3.2883679999999998E-2</v>
      </c>
      <c r="D89">
        <v>1.7816997999999999</v>
      </c>
    </row>
    <row r="90" spans="1:4" x14ac:dyDescent="0.45">
      <c r="A90">
        <v>448</v>
      </c>
      <c r="B90">
        <v>0.34180880000000002</v>
      </c>
      <c r="C90">
        <v>3.4521120000000002E-2</v>
      </c>
      <c r="D90">
        <v>1.7791982</v>
      </c>
    </row>
    <row r="91" spans="1:4" x14ac:dyDescent="0.45">
      <c r="A91">
        <v>449</v>
      </c>
      <c r="B91">
        <v>0.33909410000000001</v>
      </c>
      <c r="C91">
        <v>3.6225710000000001E-2</v>
      </c>
      <c r="D91">
        <v>1.7758670999999999</v>
      </c>
    </row>
    <row r="92" spans="1:4" x14ac:dyDescent="0.45">
      <c r="A92">
        <v>450</v>
      </c>
      <c r="B92">
        <v>0.3362</v>
      </c>
      <c r="C92">
        <v>3.7999999999999999E-2</v>
      </c>
      <c r="D92">
        <v>1.7721100000000001</v>
      </c>
    </row>
    <row r="93" spans="1:4" x14ac:dyDescent="0.45">
      <c r="A93">
        <v>451</v>
      </c>
      <c r="B93">
        <v>0.33319769999999999</v>
      </c>
      <c r="C93">
        <v>3.9846670000000001E-2</v>
      </c>
      <c r="D93">
        <v>1.7682589</v>
      </c>
    </row>
    <row r="94" spans="1:4" x14ac:dyDescent="0.45">
      <c r="A94">
        <v>452</v>
      </c>
      <c r="B94">
        <v>0.33004109999999998</v>
      </c>
      <c r="C94">
        <v>4.1768E-2</v>
      </c>
      <c r="D94">
        <v>1.7640389999999999</v>
      </c>
    </row>
    <row r="95" spans="1:4" x14ac:dyDescent="0.45">
      <c r="A95">
        <v>453</v>
      </c>
      <c r="B95">
        <v>0.32663569999999997</v>
      </c>
      <c r="C95">
        <v>4.3765999999999999E-2</v>
      </c>
      <c r="D95">
        <v>1.7589437999999999</v>
      </c>
    </row>
    <row r="96" spans="1:4" x14ac:dyDescent="0.45">
      <c r="A96">
        <v>454</v>
      </c>
      <c r="B96">
        <v>0.32288679999999997</v>
      </c>
      <c r="C96">
        <v>4.5842670000000002E-2</v>
      </c>
      <c r="D96">
        <v>1.7524663</v>
      </c>
    </row>
    <row r="97" spans="1:4" x14ac:dyDescent="0.45">
      <c r="A97">
        <v>455</v>
      </c>
      <c r="B97">
        <v>0.31869999999999998</v>
      </c>
      <c r="C97">
        <v>4.8000000000000001E-2</v>
      </c>
      <c r="D97">
        <v>1.7441</v>
      </c>
    </row>
    <row r="98" spans="1:4" x14ac:dyDescent="0.45">
      <c r="A98">
        <v>456</v>
      </c>
      <c r="B98">
        <v>0.3140251</v>
      </c>
      <c r="C98">
        <v>5.0243679999999999E-2</v>
      </c>
      <c r="D98">
        <v>1.7335594999999999</v>
      </c>
    </row>
    <row r="99" spans="1:4" x14ac:dyDescent="0.45">
      <c r="A99">
        <v>457</v>
      </c>
      <c r="B99">
        <v>0.30888399999999999</v>
      </c>
      <c r="C99">
        <v>5.2573040000000001E-2</v>
      </c>
      <c r="D99">
        <v>1.7208581000000001</v>
      </c>
    </row>
    <row r="100" spans="1:4" x14ac:dyDescent="0.45">
      <c r="A100">
        <v>458</v>
      </c>
      <c r="B100">
        <v>0.30329040000000002</v>
      </c>
      <c r="C100">
        <v>5.4980559999999998E-2</v>
      </c>
      <c r="D100">
        <v>1.7059369</v>
      </c>
    </row>
    <row r="101" spans="1:4" x14ac:dyDescent="0.45">
      <c r="A101">
        <v>459</v>
      </c>
      <c r="B101">
        <v>0.29725790000000002</v>
      </c>
      <c r="C101">
        <v>5.7458719999999998E-2</v>
      </c>
      <c r="D101">
        <v>1.6887372</v>
      </c>
    </row>
    <row r="102" spans="1:4" x14ac:dyDescent="0.45">
      <c r="A102">
        <v>460</v>
      </c>
      <c r="B102">
        <v>0.2908</v>
      </c>
      <c r="C102">
        <v>0.06</v>
      </c>
      <c r="D102">
        <v>1.6692</v>
      </c>
    </row>
    <row r="103" spans="1:4" x14ac:dyDescent="0.45">
      <c r="A103">
        <v>461</v>
      </c>
      <c r="B103">
        <v>0.2839701</v>
      </c>
      <c r="C103">
        <v>6.2601970000000007E-2</v>
      </c>
      <c r="D103">
        <v>1.6475287000000001</v>
      </c>
    </row>
    <row r="104" spans="1:4" x14ac:dyDescent="0.45">
      <c r="A104">
        <v>462</v>
      </c>
      <c r="B104">
        <v>0.27672140000000001</v>
      </c>
      <c r="C104">
        <v>6.5277520000000006E-2</v>
      </c>
      <c r="D104">
        <v>1.6234127</v>
      </c>
    </row>
    <row r="105" spans="1:4" x14ac:dyDescent="0.45">
      <c r="A105">
        <v>463</v>
      </c>
      <c r="B105">
        <v>0.26891779999999998</v>
      </c>
      <c r="C105">
        <v>6.8042080000000005E-2</v>
      </c>
      <c r="D105">
        <v>1.5960223</v>
      </c>
    </row>
    <row r="106" spans="1:4" x14ac:dyDescent="0.45">
      <c r="A106">
        <v>464</v>
      </c>
      <c r="B106">
        <v>0.26042270000000001</v>
      </c>
      <c r="C106">
        <v>7.0911089999999996E-2</v>
      </c>
      <c r="D106">
        <v>1.5645279999999999</v>
      </c>
    </row>
    <row r="107" spans="1:4" x14ac:dyDescent="0.45">
      <c r="A107">
        <v>465</v>
      </c>
      <c r="B107">
        <v>0.25109999999999999</v>
      </c>
      <c r="C107">
        <v>7.3899999999999993E-2</v>
      </c>
      <c r="D107">
        <v>1.5281</v>
      </c>
    </row>
    <row r="108" spans="1:4" x14ac:dyDescent="0.45">
      <c r="A108">
        <v>466</v>
      </c>
      <c r="B108">
        <v>0.24084749999999999</v>
      </c>
      <c r="C108">
        <v>7.7016000000000001E-2</v>
      </c>
      <c r="D108">
        <v>1.4861114</v>
      </c>
    </row>
    <row r="109" spans="1:4" x14ac:dyDescent="0.45">
      <c r="A109">
        <v>467</v>
      </c>
      <c r="B109">
        <v>0.22985120000000001</v>
      </c>
      <c r="C109">
        <v>8.0266400000000002E-2</v>
      </c>
      <c r="D109">
        <v>1.4395214999999999</v>
      </c>
    </row>
    <row r="110" spans="1:4" x14ac:dyDescent="0.45">
      <c r="A110">
        <v>468</v>
      </c>
      <c r="B110">
        <v>0.2184072</v>
      </c>
      <c r="C110">
        <v>8.36668E-2</v>
      </c>
      <c r="D110">
        <v>1.3898798999999999</v>
      </c>
    </row>
    <row r="111" spans="1:4" x14ac:dyDescent="0.45">
      <c r="A111">
        <v>469</v>
      </c>
      <c r="B111">
        <v>0.20681150000000001</v>
      </c>
      <c r="C111">
        <v>8.7232799999999999E-2</v>
      </c>
      <c r="D111">
        <v>1.3387362</v>
      </c>
    </row>
    <row r="112" spans="1:4" x14ac:dyDescent="0.45">
      <c r="A112">
        <v>470</v>
      </c>
      <c r="B112">
        <v>0.19536000000000001</v>
      </c>
      <c r="C112">
        <v>9.0980000000000005E-2</v>
      </c>
      <c r="D112">
        <v>1.2876399999999999</v>
      </c>
    </row>
    <row r="113" spans="1:4" x14ac:dyDescent="0.45">
      <c r="A113">
        <v>471</v>
      </c>
      <c r="B113">
        <v>0.18421360000000001</v>
      </c>
      <c r="C113">
        <v>9.4917550000000003E-2</v>
      </c>
      <c r="D113">
        <v>1.2374223</v>
      </c>
    </row>
    <row r="114" spans="1:4" x14ac:dyDescent="0.45">
      <c r="A114">
        <v>472</v>
      </c>
      <c r="B114">
        <v>0.17332729999999999</v>
      </c>
      <c r="C114">
        <v>9.9045839999999996E-2</v>
      </c>
      <c r="D114">
        <v>1.1878242999999999</v>
      </c>
    </row>
    <row r="115" spans="1:4" x14ac:dyDescent="0.45">
      <c r="A115">
        <v>473</v>
      </c>
      <c r="B115">
        <v>0.1626881</v>
      </c>
      <c r="C115">
        <v>0.1033674</v>
      </c>
      <c r="D115">
        <v>1.1387611</v>
      </c>
    </row>
    <row r="116" spans="1:4" x14ac:dyDescent="0.45">
      <c r="A116">
        <v>474</v>
      </c>
      <c r="B116">
        <v>0.15228330000000001</v>
      </c>
      <c r="C116">
        <v>0.1078846</v>
      </c>
      <c r="D116">
        <v>1.0901479999999999</v>
      </c>
    </row>
    <row r="117" spans="1:4" x14ac:dyDescent="0.45">
      <c r="A117">
        <v>475</v>
      </c>
      <c r="B117">
        <v>0.1421</v>
      </c>
      <c r="C117">
        <v>0.11260000000000001</v>
      </c>
      <c r="D117">
        <v>1.0419</v>
      </c>
    </row>
    <row r="118" spans="1:4" x14ac:dyDescent="0.45">
      <c r="A118">
        <v>476</v>
      </c>
      <c r="B118">
        <v>0.13217860000000001</v>
      </c>
      <c r="C118">
        <v>0.117532</v>
      </c>
      <c r="D118">
        <v>0.99419760000000001</v>
      </c>
    </row>
    <row r="119" spans="1:4" x14ac:dyDescent="0.45">
      <c r="A119">
        <v>477</v>
      </c>
      <c r="B119">
        <v>0.1225696</v>
      </c>
      <c r="C119">
        <v>0.1226744</v>
      </c>
      <c r="D119">
        <v>0.9473473</v>
      </c>
    </row>
    <row r="120" spans="1:4" x14ac:dyDescent="0.45">
      <c r="A120">
        <v>478</v>
      </c>
      <c r="B120">
        <v>0.11327520000000001</v>
      </c>
      <c r="C120">
        <v>0.12799279999999999</v>
      </c>
      <c r="D120">
        <v>0.90145310000000001</v>
      </c>
    </row>
    <row r="121" spans="1:4" x14ac:dyDescent="0.45">
      <c r="A121">
        <v>479</v>
      </c>
      <c r="B121">
        <v>0.1042979</v>
      </c>
      <c r="C121">
        <v>0.13345280000000001</v>
      </c>
      <c r="D121">
        <v>0.85661929999999997</v>
      </c>
    </row>
    <row r="122" spans="1:4" x14ac:dyDescent="0.45">
      <c r="A122">
        <v>480</v>
      </c>
      <c r="B122">
        <v>9.5640000000000003E-2</v>
      </c>
      <c r="C122">
        <v>0.13902</v>
      </c>
      <c r="D122">
        <v>0.81295010000000001</v>
      </c>
    </row>
    <row r="123" spans="1:4" x14ac:dyDescent="0.45">
      <c r="A123">
        <v>481</v>
      </c>
      <c r="B123">
        <v>8.7299550000000004E-2</v>
      </c>
      <c r="C123">
        <v>0.14467640000000001</v>
      </c>
      <c r="D123">
        <v>0.77051729999999996</v>
      </c>
    </row>
    <row r="124" spans="1:4" x14ac:dyDescent="0.45">
      <c r="A124">
        <v>482</v>
      </c>
      <c r="B124">
        <v>7.9308039999999996E-2</v>
      </c>
      <c r="C124">
        <v>0.1504693</v>
      </c>
      <c r="D124">
        <v>0.7294448</v>
      </c>
    </row>
    <row r="125" spans="1:4" x14ac:dyDescent="0.45">
      <c r="A125">
        <v>483</v>
      </c>
      <c r="B125">
        <v>7.1717760000000005E-2</v>
      </c>
      <c r="C125">
        <v>0.15646189999999999</v>
      </c>
      <c r="D125">
        <v>0.68991360000000002</v>
      </c>
    </row>
    <row r="126" spans="1:4" x14ac:dyDescent="0.45">
      <c r="A126">
        <v>484</v>
      </c>
      <c r="B126">
        <v>6.4580990000000005E-2</v>
      </c>
      <c r="C126">
        <v>0.16271769999999999</v>
      </c>
      <c r="D126">
        <v>0.65210489999999999</v>
      </c>
    </row>
    <row r="127" spans="1:4" x14ac:dyDescent="0.45">
      <c r="A127">
        <v>485</v>
      </c>
      <c r="B127">
        <v>5.7950010000000003E-2</v>
      </c>
      <c r="C127">
        <v>0.16930000000000001</v>
      </c>
      <c r="D127">
        <v>0.61619999999999997</v>
      </c>
    </row>
    <row r="128" spans="1:4" x14ac:dyDescent="0.45">
      <c r="A128">
        <v>486</v>
      </c>
      <c r="B128">
        <v>5.1862110000000003E-2</v>
      </c>
      <c r="C128">
        <v>0.17624310000000001</v>
      </c>
      <c r="D128">
        <v>0.58232859999999997</v>
      </c>
    </row>
    <row r="129" spans="1:4" x14ac:dyDescent="0.45">
      <c r="A129">
        <v>487</v>
      </c>
      <c r="B129">
        <v>4.628152E-2</v>
      </c>
      <c r="C129">
        <v>0.1835581</v>
      </c>
      <c r="D129">
        <v>0.55041620000000002</v>
      </c>
    </row>
    <row r="130" spans="1:4" x14ac:dyDescent="0.45">
      <c r="A130">
        <v>488</v>
      </c>
      <c r="B130">
        <v>4.1150880000000001E-2</v>
      </c>
      <c r="C130">
        <v>0.19127350000000001</v>
      </c>
      <c r="D130">
        <v>0.52033759999999996</v>
      </c>
    </row>
    <row r="131" spans="1:4" x14ac:dyDescent="0.45">
      <c r="A131">
        <v>489</v>
      </c>
      <c r="B131">
        <v>3.641283E-2</v>
      </c>
      <c r="C131">
        <v>0.19941800000000001</v>
      </c>
      <c r="D131">
        <v>0.4919673</v>
      </c>
    </row>
    <row r="132" spans="1:4" x14ac:dyDescent="0.45">
      <c r="A132">
        <v>490</v>
      </c>
      <c r="B132">
        <v>3.2009999999999997E-2</v>
      </c>
      <c r="C132">
        <v>0.20802000000000001</v>
      </c>
      <c r="D132">
        <v>0.46517999999999998</v>
      </c>
    </row>
    <row r="133" spans="1:4" x14ac:dyDescent="0.45">
      <c r="A133">
        <v>491</v>
      </c>
      <c r="B133">
        <v>2.79172E-2</v>
      </c>
      <c r="C133">
        <v>0.2171199</v>
      </c>
      <c r="D133">
        <v>0.4399246</v>
      </c>
    </row>
    <row r="134" spans="1:4" x14ac:dyDescent="0.45">
      <c r="A134">
        <v>492</v>
      </c>
      <c r="B134">
        <v>2.41444E-2</v>
      </c>
      <c r="C134">
        <v>0.22673450000000001</v>
      </c>
      <c r="D134">
        <v>0.41618359999999999</v>
      </c>
    </row>
    <row r="135" spans="1:4" x14ac:dyDescent="0.45">
      <c r="A135">
        <v>493</v>
      </c>
      <c r="B135">
        <v>2.0687000000000001E-2</v>
      </c>
      <c r="C135">
        <v>0.23685709999999999</v>
      </c>
      <c r="D135">
        <v>0.39388220000000002</v>
      </c>
    </row>
    <row r="136" spans="1:4" x14ac:dyDescent="0.45">
      <c r="A136">
        <v>494</v>
      </c>
      <c r="B136">
        <v>1.7540400000000001E-2</v>
      </c>
      <c r="C136">
        <v>0.24748120000000001</v>
      </c>
      <c r="D136">
        <v>0.3729459</v>
      </c>
    </row>
    <row r="137" spans="1:4" x14ac:dyDescent="0.45">
      <c r="A137">
        <v>495</v>
      </c>
      <c r="B137">
        <v>1.47E-2</v>
      </c>
      <c r="C137">
        <v>0.2586</v>
      </c>
      <c r="D137">
        <v>0.3533</v>
      </c>
    </row>
    <row r="138" spans="1:4" x14ac:dyDescent="0.45">
      <c r="A138">
        <v>496</v>
      </c>
      <c r="B138">
        <v>1.216179E-2</v>
      </c>
      <c r="C138">
        <v>0.27018490000000001</v>
      </c>
      <c r="D138">
        <v>0.33485779999999998</v>
      </c>
    </row>
    <row r="139" spans="1:4" x14ac:dyDescent="0.45">
      <c r="A139">
        <v>497</v>
      </c>
      <c r="B139">
        <v>9.9199600000000002E-3</v>
      </c>
      <c r="C139">
        <v>0.28229389999999999</v>
      </c>
      <c r="D139">
        <v>0.3175521</v>
      </c>
    </row>
    <row r="140" spans="1:4" x14ac:dyDescent="0.45">
      <c r="A140">
        <v>498</v>
      </c>
      <c r="B140">
        <v>7.9672400000000004E-3</v>
      </c>
      <c r="C140">
        <v>0.29505049999999999</v>
      </c>
      <c r="D140">
        <v>0.30133749999999998</v>
      </c>
    </row>
    <row r="141" spans="1:4" x14ac:dyDescent="0.45">
      <c r="A141">
        <v>499</v>
      </c>
      <c r="B141">
        <v>6.2963460000000004E-3</v>
      </c>
      <c r="C141">
        <v>0.30857800000000002</v>
      </c>
      <c r="D141">
        <v>0.2861686</v>
      </c>
    </row>
    <row r="142" spans="1:4" x14ac:dyDescent="0.45">
      <c r="A142">
        <v>500</v>
      </c>
      <c r="B142">
        <v>4.8999999999999998E-3</v>
      </c>
      <c r="C142">
        <v>0.32300000000000001</v>
      </c>
      <c r="D142">
        <v>0.27200000000000002</v>
      </c>
    </row>
    <row r="143" spans="1:4" x14ac:dyDescent="0.45">
      <c r="A143">
        <v>501</v>
      </c>
      <c r="B143">
        <v>3.777173E-3</v>
      </c>
      <c r="C143">
        <v>0.33840209999999998</v>
      </c>
      <c r="D143">
        <v>0.25881710000000002</v>
      </c>
    </row>
    <row r="144" spans="1:4" x14ac:dyDescent="0.45">
      <c r="A144">
        <v>502</v>
      </c>
      <c r="B144">
        <v>2.94532E-3</v>
      </c>
      <c r="C144">
        <v>0.3546858</v>
      </c>
      <c r="D144">
        <v>0.2464838</v>
      </c>
    </row>
    <row r="145" spans="1:4" x14ac:dyDescent="0.45">
      <c r="A145">
        <v>503</v>
      </c>
      <c r="B145">
        <v>2.4248799999999999E-3</v>
      </c>
      <c r="C145">
        <v>0.37169859999999999</v>
      </c>
      <c r="D145">
        <v>0.2347718</v>
      </c>
    </row>
    <row r="146" spans="1:4" x14ac:dyDescent="0.45">
      <c r="A146">
        <v>504</v>
      </c>
      <c r="B146">
        <v>2.2362929999999999E-3</v>
      </c>
      <c r="C146">
        <v>0.38928750000000001</v>
      </c>
      <c r="D146">
        <v>0.22345329999999999</v>
      </c>
    </row>
    <row r="147" spans="1:4" x14ac:dyDescent="0.45">
      <c r="A147">
        <v>505</v>
      </c>
      <c r="B147">
        <v>2.3999999999999998E-3</v>
      </c>
      <c r="C147">
        <v>0.4073</v>
      </c>
      <c r="D147">
        <v>0.21229999999999999</v>
      </c>
    </row>
    <row r="148" spans="1:4" x14ac:dyDescent="0.45">
      <c r="A148">
        <v>506</v>
      </c>
      <c r="B148">
        <v>2.92552E-3</v>
      </c>
      <c r="C148">
        <v>0.42562990000000001</v>
      </c>
      <c r="D148">
        <v>0.20116919999999999</v>
      </c>
    </row>
    <row r="149" spans="1:4" x14ac:dyDescent="0.45">
      <c r="A149">
        <v>507</v>
      </c>
      <c r="B149">
        <v>3.8365600000000001E-3</v>
      </c>
      <c r="C149">
        <v>0.44430960000000003</v>
      </c>
      <c r="D149">
        <v>0.1901196</v>
      </c>
    </row>
    <row r="150" spans="1:4" x14ac:dyDescent="0.45">
      <c r="A150">
        <v>508</v>
      </c>
      <c r="B150">
        <v>5.17484E-3</v>
      </c>
      <c r="C150">
        <v>0.46339439999999998</v>
      </c>
      <c r="D150">
        <v>0.17922540000000001</v>
      </c>
    </row>
    <row r="151" spans="1:4" x14ac:dyDescent="0.45">
      <c r="A151">
        <v>509</v>
      </c>
      <c r="B151">
        <v>6.9820799999999999E-3</v>
      </c>
      <c r="C151">
        <v>0.48293950000000002</v>
      </c>
      <c r="D151">
        <v>0.16856080000000001</v>
      </c>
    </row>
    <row r="152" spans="1:4" x14ac:dyDescent="0.45">
      <c r="A152">
        <v>510</v>
      </c>
      <c r="B152">
        <v>9.2999999999999992E-3</v>
      </c>
      <c r="C152">
        <v>0.503</v>
      </c>
      <c r="D152">
        <v>0.15820000000000001</v>
      </c>
    </row>
    <row r="153" spans="1:4" x14ac:dyDescent="0.45">
      <c r="A153">
        <v>511</v>
      </c>
      <c r="B153">
        <v>1.2149490000000001E-2</v>
      </c>
      <c r="C153">
        <v>0.52356930000000002</v>
      </c>
      <c r="D153">
        <v>0.1481383</v>
      </c>
    </row>
    <row r="154" spans="1:4" x14ac:dyDescent="0.45">
      <c r="A154">
        <v>512</v>
      </c>
      <c r="B154">
        <v>1.553588E-2</v>
      </c>
      <c r="C154">
        <v>0.544512</v>
      </c>
      <c r="D154">
        <v>0.13837579999999999</v>
      </c>
    </row>
    <row r="155" spans="1:4" x14ac:dyDescent="0.45">
      <c r="A155">
        <v>513</v>
      </c>
      <c r="B155">
        <v>1.9477520000000002E-2</v>
      </c>
      <c r="C155">
        <v>0.56569000000000003</v>
      </c>
      <c r="D155">
        <v>0.1289942</v>
      </c>
    </row>
    <row r="156" spans="1:4" x14ac:dyDescent="0.45">
      <c r="A156">
        <v>514</v>
      </c>
      <c r="B156">
        <v>2.399277E-2</v>
      </c>
      <c r="C156">
        <v>0.58696530000000002</v>
      </c>
      <c r="D156">
        <v>0.1200751</v>
      </c>
    </row>
    <row r="157" spans="1:4" x14ac:dyDescent="0.45">
      <c r="A157">
        <v>515</v>
      </c>
      <c r="B157">
        <v>2.9100000000000001E-2</v>
      </c>
      <c r="C157">
        <v>0.60819999999999996</v>
      </c>
      <c r="D157">
        <v>0.11169999999999999</v>
      </c>
    </row>
    <row r="158" spans="1:4" x14ac:dyDescent="0.45">
      <c r="A158">
        <v>516</v>
      </c>
      <c r="B158">
        <v>3.4814850000000001E-2</v>
      </c>
      <c r="C158">
        <v>0.62934559999999995</v>
      </c>
      <c r="D158">
        <v>0.10390480000000001</v>
      </c>
    </row>
    <row r="159" spans="1:4" x14ac:dyDescent="0.45">
      <c r="A159">
        <v>517</v>
      </c>
      <c r="B159">
        <v>4.1120160000000003E-2</v>
      </c>
      <c r="C159">
        <v>0.65030679999999996</v>
      </c>
      <c r="D159">
        <v>9.666748E-2</v>
      </c>
    </row>
    <row r="160" spans="1:4" x14ac:dyDescent="0.45">
      <c r="A160">
        <v>518</v>
      </c>
      <c r="B160">
        <v>4.798504E-2</v>
      </c>
      <c r="C160">
        <v>0.6708752</v>
      </c>
      <c r="D160">
        <v>8.9982720000000002E-2</v>
      </c>
    </row>
    <row r="161" spans="1:4" x14ac:dyDescent="0.45">
      <c r="A161">
        <v>519</v>
      </c>
      <c r="B161">
        <v>5.5378610000000002E-2</v>
      </c>
      <c r="C161">
        <v>0.69084239999999997</v>
      </c>
      <c r="D161">
        <v>8.3845310000000006E-2</v>
      </c>
    </row>
    <row r="162" spans="1:4" x14ac:dyDescent="0.45">
      <c r="A162">
        <v>520</v>
      </c>
      <c r="B162">
        <v>6.3270000000000007E-2</v>
      </c>
      <c r="C162">
        <v>0.71</v>
      </c>
      <c r="D162">
        <v>7.8249990000000005E-2</v>
      </c>
    </row>
    <row r="163" spans="1:4" x14ac:dyDescent="0.45">
      <c r="A163">
        <v>521</v>
      </c>
      <c r="B163">
        <v>7.1635009999999999E-2</v>
      </c>
      <c r="C163">
        <v>0.72818519999999998</v>
      </c>
      <c r="D163">
        <v>7.3208990000000002E-2</v>
      </c>
    </row>
    <row r="164" spans="1:4" x14ac:dyDescent="0.45">
      <c r="A164">
        <v>522</v>
      </c>
      <c r="B164">
        <v>8.0462240000000004E-2</v>
      </c>
      <c r="C164">
        <v>0.7454636</v>
      </c>
      <c r="D164">
        <v>6.8678160000000002E-2</v>
      </c>
    </row>
    <row r="165" spans="1:4" x14ac:dyDescent="0.45">
      <c r="A165">
        <v>523</v>
      </c>
      <c r="B165">
        <v>8.9739959999999994E-2</v>
      </c>
      <c r="C165">
        <v>0.76196940000000002</v>
      </c>
      <c r="D165">
        <v>6.4567840000000001E-2</v>
      </c>
    </row>
    <row r="166" spans="1:4" x14ac:dyDescent="0.45">
      <c r="A166">
        <v>524</v>
      </c>
      <c r="B166">
        <v>9.9456450000000002E-2</v>
      </c>
      <c r="C166">
        <v>0.77783679999999999</v>
      </c>
      <c r="D166">
        <v>6.0788349999999998E-2</v>
      </c>
    </row>
    <row r="167" spans="1:4" x14ac:dyDescent="0.45">
      <c r="A167">
        <v>525</v>
      </c>
      <c r="B167">
        <v>0.1096</v>
      </c>
      <c r="C167">
        <v>0.79320000000000002</v>
      </c>
      <c r="D167">
        <v>5.7250009999999997E-2</v>
      </c>
    </row>
    <row r="168" spans="1:4" x14ac:dyDescent="0.45">
      <c r="A168">
        <v>526</v>
      </c>
      <c r="B168">
        <v>0.12016739999999999</v>
      </c>
      <c r="C168">
        <v>0.80811040000000001</v>
      </c>
      <c r="D168">
        <v>5.3904349999999997E-2</v>
      </c>
    </row>
    <row r="169" spans="1:4" x14ac:dyDescent="0.45">
      <c r="A169">
        <v>527</v>
      </c>
      <c r="B169">
        <v>0.13111449999999999</v>
      </c>
      <c r="C169">
        <v>0.82249620000000001</v>
      </c>
      <c r="D169">
        <v>5.0746640000000003E-2</v>
      </c>
    </row>
    <row r="170" spans="1:4" x14ac:dyDescent="0.45">
      <c r="A170">
        <v>528</v>
      </c>
      <c r="B170">
        <v>0.14236789999999999</v>
      </c>
      <c r="C170">
        <v>0.83630680000000002</v>
      </c>
      <c r="D170">
        <v>4.7752759999999998E-2</v>
      </c>
    </row>
    <row r="171" spans="1:4" x14ac:dyDescent="0.45">
      <c r="A171">
        <v>529</v>
      </c>
      <c r="B171">
        <v>0.1538542</v>
      </c>
      <c r="C171">
        <v>0.84949160000000001</v>
      </c>
      <c r="D171">
        <v>4.4898590000000002E-2</v>
      </c>
    </row>
    <row r="172" spans="1:4" x14ac:dyDescent="0.45">
      <c r="A172">
        <v>530</v>
      </c>
      <c r="B172">
        <v>0.16550000000000001</v>
      </c>
      <c r="C172">
        <v>0.86199999999999999</v>
      </c>
      <c r="D172">
        <v>4.2160000000000003E-2</v>
      </c>
    </row>
    <row r="173" spans="1:4" x14ac:dyDescent="0.45">
      <c r="A173">
        <v>531</v>
      </c>
      <c r="B173">
        <v>0.1772571</v>
      </c>
      <c r="C173">
        <v>0.8738108</v>
      </c>
      <c r="D173">
        <v>3.9507279999999999E-2</v>
      </c>
    </row>
    <row r="174" spans="1:4" x14ac:dyDescent="0.45">
      <c r="A174">
        <v>532</v>
      </c>
      <c r="B174">
        <v>0.18914</v>
      </c>
      <c r="C174">
        <v>0.88496240000000004</v>
      </c>
      <c r="D174">
        <v>3.6935639999999999E-2</v>
      </c>
    </row>
    <row r="175" spans="1:4" x14ac:dyDescent="0.45">
      <c r="A175">
        <v>533</v>
      </c>
      <c r="B175">
        <v>0.2011694</v>
      </c>
      <c r="C175">
        <v>0.8954936</v>
      </c>
      <c r="D175">
        <v>3.445836E-2</v>
      </c>
    </row>
    <row r="176" spans="1:4" x14ac:dyDescent="0.45">
      <c r="A176">
        <v>534</v>
      </c>
      <c r="B176">
        <v>0.21336579999999999</v>
      </c>
      <c r="C176">
        <v>0.9054432</v>
      </c>
      <c r="D176">
        <v>3.2088720000000001E-2</v>
      </c>
    </row>
    <row r="177" spans="1:4" x14ac:dyDescent="0.45">
      <c r="A177">
        <v>535</v>
      </c>
      <c r="B177">
        <v>0.2257499</v>
      </c>
      <c r="C177">
        <v>0.9148501</v>
      </c>
      <c r="D177">
        <v>2.9839999999999998E-2</v>
      </c>
    </row>
    <row r="178" spans="1:4" x14ac:dyDescent="0.45">
      <c r="A178">
        <v>536</v>
      </c>
      <c r="B178">
        <v>0.2383209</v>
      </c>
      <c r="C178">
        <v>0.92373479999999997</v>
      </c>
      <c r="D178">
        <v>2.771181E-2</v>
      </c>
    </row>
    <row r="179" spans="1:4" x14ac:dyDescent="0.45">
      <c r="A179">
        <v>537</v>
      </c>
      <c r="B179">
        <v>0.25106679999999998</v>
      </c>
      <c r="C179">
        <v>0.93209240000000004</v>
      </c>
      <c r="D179">
        <v>2.5694439999999999E-2</v>
      </c>
    </row>
    <row r="180" spans="1:4" x14ac:dyDescent="0.45">
      <c r="A180">
        <v>538</v>
      </c>
      <c r="B180">
        <v>0.26399220000000001</v>
      </c>
      <c r="C180">
        <v>0.93992260000000005</v>
      </c>
      <c r="D180">
        <v>2.3787160000000002E-2</v>
      </c>
    </row>
    <row r="181" spans="1:4" x14ac:dyDescent="0.45">
      <c r="A181">
        <v>539</v>
      </c>
      <c r="B181">
        <v>0.27710170000000001</v>
      </c>
      <c r="C181">
        <v>0.94722519999999999</v>
      </c>
      <c r="D181">
        <v>2.1989249999999998E-2</v>
      </c>
    </row>
    <row r="182" spans="1:4" x14ac:dyDescent="0.45">
      <c r="A182">
        <v>540</v>
      </c>
      <c r="B182">
        <v>0.29039999999999999</v>
      </c>
      <c r="C182">
        <v>0.95399999999999996</v>
      </c>
      <c r="D182">
        <v>2.0299999999999999E-2</v>
      </c>
    </row>
    <row r="183" spans="1:4" x14ac:dyDescent="0.45">
      <c r="A183">
        <v>541</v>
      </c>
      <c r="B183">
        <v>0.30389119999999997</v>
      </c>
      <c r="C183">
        <v>0.96025609999999995</v>
      </c>
      <c r="D183">
        <v>1.871805E-2</v>
      </c>
    </row>
    <row r="184" spans="1:4" x14ac:dyDescent="0.45">
      <c r="A184">
        <v>542</v>
      </c>
      <c r="B184">
        <v>0.31757259999999998</v>
      </c>
      <c r="C184">
        <v>0.96600739999999996</v>
      </c>
      <c r="D184">
        <v>1.724036E-2</v>
      </c>
    </row>
    <row r="185" spans="1:4" x14ac:dyDescent="0.45">
      <c r="A185">
        <v>543</v>
      </c>
      <c r="B185">
        <v>0.33143840000000002</v>
      </c>
      <c r="C185">
        <v>0.97126060000000003</v>
      </c>
      <c r="D185">
        <v>1.5863639999999998E-2</v>
      </c>
    </row>
    <row r="186" spans="1:4" x14ac:dyDescent="0.45">
      <c r="A186">
        <v>544</v>
      </c>
      <c r="B186">
        <v>0.34548279999999998</v>
      </c>
      <c r="C186">
        <v>0.97602250000000002</v>
      </c>
      <c r="D186">
        <v>1.458461E-2</v>
      </c>
    </row>
    <row r="187" spans="1:4" x14ac:dyDescent="0.45">
      <c r="A187">
        <v>545</v>
      </c>
      <c r="B187">
        <v>0.35970000000000002</v>
      </c>
      <c r="C187">
        <v>0.98029999999999995</v>
      </c>
      <c r="D187">
        <v>1.34E-2</v>
      </c>
    </row>
    <row r="188" spans="1:4" x14ac:dyDescent="0.45">
      <c r="A188">
        <v>546</v>
      </c>
      <c r="B188">
        <v>0.37408390000000002</v>
      </c>
      <c r="C188">
        <v>0.98409239999999998</v>
      </c>
      <c r="D188">
        <v>1.2307230000000001E-2</v>
      </c>
    </row>
    <row r="189" spans="1:4" x14ac:dyDescent="0.45">
      <c r="A189">
        <v>547</v>
      </c>
      <c r="B189">
        <v>0.38863959999999997</v>
      </c>
      <c r="C189">
        <v>0.98741820000000002</v>
      </c>
      <c r="D189">
        <v>1.130188E-2</v>
      </c>
    </row>
    <row r="190" spans="1:4" x14ac:dyDescent="0.45">
      <c r="A190">
        <v>548</v>
      </c>
      <c r="B190">
        <v>0.40337840000000003</v>
      </c>
      <c r="C190">
        <v>0.99031279999999999</v>
      </c>
      <c r="D190">
        <v>1.0377920000000001E-2</v>
      </c>
    </row>
    <row r="191" spans="1:4" x14ac:dyDescent="0.45">
      <c r="A191">
        <v>549</v>
      </c>
      <c r="B191">
        <v>0.4183115</v>
      </c>
      <c r="C191">
        <v>0.99281160000000002</v>
      </c>
      <c r="D191">
        <v>9.5293059999999995E-3</v>
      </c>
    </row>
    <row r="192" spans="1:4" x14ac:dyDescent="0.45">
      <c r="A192">
        <v>550</v>
      </c>
      <c r="B192">
        <v>0.4334499</v>
      </c>
      <c r="C192">
        <v>0.99495009999999995</v>
      </c>
      <c r="D192">
        <v>8.7499989999999996E-3</v>
      </c>
    </row>
    <row r="193" spans="1:4" x14ac:dyDescent="0.45">
      <c r="A193">
        <v>551</v>
      </c>
      <c r="B193">
        <v>0.44879530000000001</v>
      </c>
      <c r="C193">
        <v>0.99671080000000001</v>
      </c>
      <c r="D193">
        <v>8.0351999999999993E-3</v>
      </c>
    </row>
    <row r="194" spans="1:4" x14ac:dyDescent="0.45">
      <c r="A194">
        <v>552</v>
      </c>
      <c r="B194">
        <v>0.46433600000000003</v>
      </c>
      <c r="C194">
        <v>0.99809829999999999</v>
      </c>
      <c r="D194">
        <v>7.3816000000000003E-3</v>
      </c>
    </row>
    <row r="195" spans="1:4" x14ac:dyDescent="0.45">
      <c r="A195">
        <v>553</v>
      </c>
      <c r="B195">
        <v>0.48006399999999999</v>
      </c>
      <c r="C195">
        <v>0.999112</v>
      </c>
      <c r="D195">
        <v>6.7853999999999996E-3</v>
      </c>
    </row>
    <row r="196" spans="1:4" x14ac:dyDescent="0.45">
      <c r="A196">
        <v>554</v>
      </c>
      <c r="B196">
        <v>0.4959713</v>
      </c>
      <c r="C196">
        <v>0.99974819999999998</v>
      </c>
      <c r="D196">
        <v>6.2427999999999997E-3</v>
      </c>
    </row>
    <row r="197" spans="1:4" x14ac:dyDescent="0.45">
      <c r="A197">
        <v>555</v>
      </c>
      <c r="B197">
        <v>0.51205009999999995</v>
      </c>
      <c r="C197">
        <v>1</v>
      </c>
      <c r="D197">
        <v>5.7499990000000004E-3</v>
      </c>
    </row>
    <row r="198" spans="1:4" x14ac:dyDescent="0.45">
      <c r="A198">
        <v>556</v>
      </c>
      <c r="B198">
        <v>0.52829590000000004</v>
      </c>
      <c r="C198">
        <v>0.99985670000000004</v>
      </c>
      <c r="D198">
        <v>5.3036000000000003E-3</v>
      </c>
    </row>
    <row r="199" spans="1:4" x14ac:dyDescent="0.45">
      <c r="A199">
        <v>557</v>
      </c>
      <c r="B199">
        <v>0.54469160000000005</v>
      </c>
      <c r="C199">
        <v>0.99930459999999999</v>
      </c>
      <c r="D199">
        <v>4.8998000000000002E-3</v>
      </c>
    </row>
    <row r="200" spans="1:4" x14ac:dyDescent="0.45">
      <c r="A200">
        <v>558</v>
      </c>
      <c r="B200">
        <v>0.56120939999999997</v>
      </c>
      <c r="C200">
        <v>0.99832549999999998</v>
      </c>
      <c r="D200">
        <v>4.5342000000000004E-3</v>
      </c>
    </row>
    <row r="201" spans="1:4" x14ac:dyDescent="0.45">
      <c r="A201">
        <v>559</v>
      </c>
      <c r="B201">
        <v>0.57782149999999999</v>
      </c>
      <c r="C201">
        <v>0.99689870000000003</v>
      </c>
      <c r="D201">
        <v>4.2024000000000002E-3</v>
      </c>
    </row>
    <row r="202" spans="1:4" x14ac:dyDescent="0.45">
      <c r="A202">
        <v>560</v>
      </c>
      <c r="B202">
        <v>0.59450000000000003</v>
      </c>
      <c r="C202">
        <v>0.995</v>
      </c>
      <c r="D202">
        <v>3.8999999999999998E-3</v>
      </c>
    </row>
    <row r="203" spans="1:4" x14ac:dyDescent="0.45">
      <c r="A203">
        <v>561</v>
      </c>
      <c r="B203">
        <v>0.61122089999999996</v>
      </c>
      <c r="C203">
        <v>0.9926005</v>
      </c>
      <c r="D203">
        <v>3.6232E-3</v>
      </c>
    </row>
    <row r="204" spans="1:4" x14ac:dyDescent="0.45">
      <c r="A204">
        <v>562</v>
      </c>
      <c r="B204">
        <v>0.62797579999999997</v>
      </c>
      <c r="C204">
        <v>0.98974260000000003</v>
      </c>
      <c r="D204">
        <v>3.3706000000000001E-3</v>
      </c>
    </row>
    <row r="205" spans="1:4" x14ac:dyDescent="0.45">
      <c r="A205">
        <v>563</v>
      </c>
      <c r="B205">
        <v>0.64476020000000001</v>
      </c>
      <c r="C205">
        <v>0.9864444</v>
      </c>
      <c r="D205">
        <v>3.1413999999999999E-3</v>
      </c>
    </row>
    <row r="206" spans="1:4" x14ac:dyDescent="0.45">
      <c r="A206">
        <v>564</v>
      </c>
      <c r="B206">
        <v>0.66156970000000004</v>
      </c>
      <c r="C206">
        <v>0.98272409999999999</v>
      </c>
      <c r="D206">
        <v>2.9348E-3</v>
      </c>
    </row>
    <row r="207" spans="1:4" x14ac:dyDescent="0.45">
      <c r="A207">
        <v>565</v>
      </c>
      <c r="B207">
        <v>0.6784</v>
      </c>
      <c r="C207">
        <v>0.97860000000000003</v>
      </c>
      <c r="D207">
        <v>2.7499989999999999E-3</v>
      </c>
    </row>
    <row r="208" spans="1:4" x14ac:dyDescent="0.45">
      <c r="A208">
        <v>566</v>
      </c>
      <c r="B208">
        <v>0.69523919999999995</v>
      </c>
      <c r="C208">
        <v>0.9740837</v>
      </c>
      <c r="D208">
        <v>2.5852000000000002E-3</v>
      </c>
    </row>
    <row r="209" spans="1:4" x14ac:dyDescent="0.45">
      <c r="A209">
        <v>567</v>
      </c>
      <c r="B209">
        <v>0.71205859999999999</v>
      </c>
      <c r="C209">
        <v>0.96917120000000001</v>
      </c>
      <c r="D209">
        <v>2.4386E-3</v>
      </c>
    </row>
    <row r="210" spans="1:4" x14ac:dyDescent="0.45">
      <c r="A210">
        <v>568</v>
      </c>
      <c r="B210">
        <v>0.72882840000000004</v>
      </c>
      <c r="C210">
        <v>0.96385679999999996</v>
      </c>
      <c r="D210">
        <v>2.3094000000000001E-3</v>
      </c>
    </row>
    <row r="211" spans="1:4" x14ac:dyDescent="0.45">
      <c r="A211">
        <v>569</v>
      </c>
      <c r="B211">
        <v>0.74551880000000004</v>
      </c>
      <c r="C211">
        <v>0.95813490000000001</v>
      </c>
      <c r="D211">
        <v>2.1968000000000001E-3</v>
      </c>
    </row>
    <row r="212" spans="1:4" x14ac:dyDescent="0.45">
      <c r="A212">
        <v>570</v>
      </c>
      <c r="B212">
        <v>0.7621</v>
      </c>
      <c r="C212">
        <v>0.95199999999999996</v>
      </c>
      <c r="D212">
        <v>2.0999999999999999E-3</v>
      </c>
    </row>
    <row r="213" spans="1:4" x14ac:dyDescent="0.45">
      <c r="A213">
        <v>571</v>
      </c>
      <c r="B213">
        <v>0.77854319999999999</v>
      </c>
      <c r="C213">
        <v>0.94545040000000002</v>
      </c>
      <c r="D213">
        <v>2.0177329999999999E-3</v>
      </c>
    </row>
    <row r="214" spans="1:4" x14ac:dyDescent="0.45">
      <c r="A214">
        <v>572</v>
      </c>
      <c r="B214">
        <v>0.79482560000000002</v>
      </c>
      <c r="C214">
        <v>0.93849919999999998</v>
      </c>
      <c r="D214">
        <v>1.9482E-3</v>
      </c>
    </row>
    <row r="215" spans="1:4" x14ac:dyDescent="0.45">
      <c r="A215">
        <v>573</v>
      </c>
      <c r="B215">
        <v>0.81092640000000005</v>
      </c>
      <c r="C215">
        <v>0.93116279999999996</v>
      </c>
      <c r="D215">
        <v>1.8898000000000001E-3</v>
      </c>
    </row>
    <row r="216" spans="1:4" x14ac:dyDescent="0.45">
      <c r="A216">
        <v>574</v>
      </c>
      <c r="B216">
        <v>0.82682480000000003</v>
      </c>
      <c r="C216">
        <v>0.92345759999999999</v>
      </c>
      <c r="D216">
        <v>1.8409329999999999E-3</v>
      </c>
    </row>
    <row r="217" spans="1:4" x14ac:dyDescent="0.45">
      <c r="A217">
        <v>575</v>
      </c>
      <c r="B217">
        <v>0.84250000000000003</v>
      </c>
      <c r="C217">
        <v>0.91539999999999999</v>
      </c>
      <c r="D217">
        <v>1.8E-3</v>
      </c>
    </row>
    <row r="218" spans="1:4" x14ac:dyDescent="0.45">
      <c r="A218">
        <v>576</v>
      </c>
      <c r="B218">
        <v>0.85793249999999999</v>
      </c>
      <c r="C218">
        <v>0.90700639999999999</v>
      </c>
      <c r="D218">
        <v>1.766267E-3</v>
      </c>
    </row>
    <row r="219" spans="1:4" x14ac:dyDescent="0.45">
      <c r="A219">
        <v>577</v>
      </c>
      <c r="B219">
        <v>0.87308160000000001</v>
      </c>
      <c r="C219">
        <v>0.8982772</v>
      </c>
      <c r="D219">
        <v>1.7378000000000001E-3</v>
      </c>
    </row>
    <row r="220" spans="1:4" x14ac:dyDescent="0.45">
      <c r="A220">
        <v>578</v>
      </c>
      <c r="B220">
        <v>0.88789439999999997</v>
      </c>
      <c r="C220">
        <v>0.88920480000000002</v>
      </c>
      <c r="D220">
        <v>1.7112E-3</v>
      </c>
    </row>
    <row r="221" spans="1:4" x14ac:dyDescent="0.45">
      <c r="A221">
        <v>579</v>
      </c>
      <c r="B221">
        <v>0.90231810000000001</v>
      </c>
      <c r="C221">
        <v>0.87978160000000005</v>
      </c>
      <c r="D221">
        <v>1.6830669999999999E-3</v>
      </c>
    </row>
    <row r="222" spans="1:4" x14ac:dyDescent="0.45">
      <c r="A222">
        <v>580</v>
      </c>
      <c r="B222">
        <v>0.9163</v>
      </c>
      <c r="C222">
        <v>0.87</v>
      </c>
      <c r="D222">
        <v>1.6500009999999999E-3</v>
      </c>
    </row>
    <row r="223" spans="1:4" x14ac:dyDescent="0.45">
      <c r="A223">
        <v>581</v>
      </c>
      <c r="B223">
        <v>0.9297995</v>
      </c>
      <c r="C223">
        <v>0.85986130000000005</v>
      </c>
      <c r="D223">
        <v>1.6101329999999999E-3</v>
      </c>
    </row>
    <row r="224" spans="1:4" x14ac:dyDescent="0.45">
      <c r="A224">
        <v>582</v>
      </c>
      <c r="B224">
        <v>0.94279840000000004</v>
      </c>
      <c r="C224">
        <v>0.84939200000000004</v>
      </c>
      <c r="D224">
        <v>1.5644000000000001E-3</v>
      </c>
    </row>
    <row r="225" spans="1:4" x14ac:dyDescent="0.45">
      <c r="A225">
        <v>583</v>
      </c>
      <c r="B225">
        <v>0.95527759999999995</v>
      </c>
      <c r="C225">
        <v>0.83862199999999998</v>
      </c>
      <c r="D225">
        <v>1.5135999999999999E-3</v>
      </c>
    </row>
    <row r="226" spans="1:4" x14ac:dyDescent="0.45">
      <c r="A226">
        <v>584</v>
      </c>
      <c r="B226">
        <v>0.96721789999999996</v>
      </c>
      <c r="C226">
        <v>0.82758129999999996</v>
      </c>
      <c r="D226">
        <v>1.4585329999999999E-3</v>
      </c>
    </row>
    <row r="227" spans="1:4" x14ac:dyDescent="0.45">
      <c r="A227">
        <v>585</v>
      </c>
      <c r="B227">
        <v>0.97860000000000003</v>
      </c>
      <c r="C227">
        <v>0.81630000000000003</v>
      </c>
      <c r="D227">
        <v>1.4E-3</v>
      </c>
    </row>
    <row r="228" spans="1:4" x14ac:dyDescent="0.45">
      <c r="A228">
        <v>586</v>
      </c>
      <c r="B228">
        <v>0.98938559999999998</v>
      </c>
      <c r="C228">
        <v>0.80479469999999997</v>
      </c>
      <c r="D228">
        <v>1.3366669999999999E-3</v>
      </c>
    </row>
    <row r="229" spans="1:4" x14ac:dyDescent="0.45">
      <c r="A229">
        <v>587</v>
      </c>
      <c r="B229">
        <v>0.99954880000000002</v>
      </c>
      <c r="C229">
        <v>0.79308199999999995</v>
      </c>
      <c r="D229">
        <v>1.2700000000000001E-3</v>
      </c>
    </row>
    <row r="230" spans="1:4" x14ac:dyDescent="0.45">
      <c r="A230">
        <v>588</v>
      </c>
      <c r="B230">
        <v>1.0090892</v>
      </c>
      <c r="C230">
        <v>0.781192</v>
      </c>
      <c r="D230">
        <v>1.2049999999999999E-3</v>
      </c>
    </row>
    <row r="231" spans="1:4" x14ac:dyDescent="0.45">
      <c r="A231">
        <v>589</v>
      </c>
      <c r="B231">
        <v>1.0180064</v>
      </c>
      <c r="C231">
        <v>0.76915469999999997</v>
      </c>
      <c r="D231">
        <v>1.1466670000000001E-3</v>
      </c>
    </row>
    <row r="232" spans="1:4" x14ac:dyDescent="0.45">
      <c r="A232">
        <v>590</v>
      </c>
      <c r="B232">
        <v>1.0263</v>
      </c>
      <c r="C232">
        <v>0.75700000000000001</v>
      </c>
      <c r="D232">
        <v>1.1000000000000001E-3</v>
      </c>
    </row>
    <row r="233" spans="1:4" x14ac:dyDescent="0.45">
      <c r="A233">
        <v>591</v>
      </c>
      <c r="B233">
        <v>1.0339826999999999</v>
      </c>
      <c r="C233">
        <v>0.74475409999999997</v>
      </c>
      <c r="D233">
        <v>1.0688E-3</v>
      </c>
    </row>
    <row r="234" spans="1:4" x14ac:dyDescent="0.45">
      <c r="A234">
        <v>592</v>
      </c>
      <c r="B234">
        <v>1.040986</v>
      </c>
      <c r="C234">
        <v>0.73242240000000003</v>
      </c>
      <c r="D234">
        <v>1.0494E-3</v>
      </c>
    </row>
    <row r="235" spans="1:4" x14ac:dyDescent="0.45">
      <c r="A235">
        <v>593</v>
      </c>
      <c r="B235">
        <v>1.047188</v>
      </c>
      <c r="C235">
        <v>0.72000359999999997</v>
      </c>
      <c r="D235">
        <v>1.0356E-3</v>
      </c>
    </row>
    <row r="236" spans="1:4" x14ac:dyDescent="0.45">
      <c r="A236">
        <v>594</v>
      </c>
      <c r="B236">
        <v>1.0524667000000001</v>
      </c>
      <c r="C236">
        <v>0.70749649999999997</v>
      </c>
      <c r="D236">
        <v>1.0212000000000001E-3</v>
      </c>
    </row>
    <row r="237" spans="1:4" x14ac:dyDescent="0.45">
      <c r="A237">
        <v>595</v>
      </c>
      <c r="B237">
        <v>1.0567</v>
      </c>
      <c r="C237">
        <v>0.69489999999999996</v>
      </c>
      <c r="D237">
        <v>1E-3</v>
      </c>
    </row>
    <row r="238" spans="1:4" x14ac:dyDescent="0.45">
      <c r="A238">
        <v>596</v>
      </c>
      <c r="B238">
        <v>1.0597943999999999</v>
      </c>
      <c r="C238">
        <v>0.68221920000000003</v>
      </c>
      <c r="D238">
        <v>9.6864E-4</v>
      </c>
    </row>
    <row r="239" spans="1:4" x14ac:dyDescent="0.45">
      <c r="A239">
        <v>597</v>
      </c>
      <c r="B239">
        <v>1.0617992000000001</v>
      </c>
      <c r="C239">
        <v>0.66947160000000006</v>
      </c>
      <c r="D239">
        <v>9.2991999999999999E-4</v>
      </c>
    </row>
    <row r="240" spans="1:4" x14ac:dyDescent="0.45">
      <c r="A240">
        <v>598</v>
      </c>
      <c r="B240">
        <v>1.0628067999999999</v>
      </c>
      <c r="C240">
        <v>0.65667439999999999</v>
      </c>
      <c r="D240">
        <v>8.8688000000000005E-4</v>
      </c>
    </row>
    <row r="241" spans="1:4" x14ac:dyDescent="0.45">
      <c r="A241">
        <v>599</v>
      </c>
      <c r="B241">
        <v>1.0629096</v>
      </c>
      <c r="C241">
        <v>0.64384479999999999</v>
      </c>
      <c r="D241">
        <v>8.4256000000000001E-4</v>
      </c>
    </row>
    <row r="242" spans="1:4" x14ac:dyDescent="0.45">
      <c r="A242">
        <v>600</v>
      </c>
      <c r="B242">
        <v>1.0622</v>
      </c>
      <c r="C242">
        <v>0.63100000000000001</v>
      </c>
      <c r="D242">
        <v>8.0000000000000004E-4</v>
      </c>
    </row>
    <row r="243" spans="1:4" x14ac:dyDescent="0.45">
      <c r="A243">
        <v>601</v>
      </c>
      <c r="B243">
        <v>1.0607352000000001</v>
      </c>
      <c r="C243">
        <v>0.61815549999999997</v>
      </c>
      <c r="D243">
        <v>7.6095999999999998E-4</v>
      </c>
    </row>
    <row r="244" spans="1:4" x14ac:dyDescent="0.45">
      <c r="A244">
        <v>602</v>
      </c>
      <c r="B244">
        <v>1.0584435999999999</v>
      </c>
      <c r="C244">
        <v>0.60531440000000003</v>
      </c>
      <c r="D244">
        <v>7.2367999999999998E-4</v>
      </c>
    </row>
    <row r="245" spans="1:4" x14ac:dyDescent="0.45">
      <c r="A245">
        <v>603</v>
      </c>
      <c r="B245">
        <v>1.0552244</v>
      </c>
      <c r="C245">
        <v>0.59247559999999999</v>
      </c>
      <c r="D245">
        <v>6.8592000000000002E-4</v>
      </c>
    </row>
    <row r="246" spans="1:4" x14ac:dyDescent="0.45">
      <c r="A246">
        <v>604</v>
      </c>
      <c r="B246">
        <v>1.0509767999999999</v>
      </c>
      <c r="C246">
        <v>0.57963790000000004</v>
      </c>
      <c r="D246">
        <v>6.4543999999999995E-4</v>
      </c>
    </row>
    <row r="247" spans="1:4" x14ac:dyDescent="0.45">
      <c r="A247">
        <v>605</v>
      </c>
      <c r="B247">
        <v>1.0456000000000001</v>
      </c>
      <c r="C247">
        <v>0.56679999999999997</v>
      </c>
      <c r="D247">
        <v>5.9999999999999995E-4</v>
      </c>
    </row>
    <row r="248" spans="1:4" x14ac:dyDescent="0.45">
      <c r="A248">
        <v>606</v>
      </c>
      <c r="B248">
        <v>1.0390368999999999</v>
      </c>
      <c r="C248">
        <v>0.55396109999999998</v>
      </c>
      <c r="D248">
        <v>5.4786669999999996E-4</v>
      </c>
    </row>
    <row r="249" spans="1:4" x14ac:dyDescent="0.45">
      <c r="A249">
        <v>607</v>
      </c>
      <c r="B249">
        <v>1.0313608000000001</v>
      </c>
      <c r="C249">
        <v>0.54113719999999998</v>
      </c>
      <c r="D249">
        <v>4.9160000000000002E-4</v>
      </c>
    </row>
    <row r="250" spans="1:4" x14ac:dyDescent="0.45">
      <c r="A250">
        <v>608</v>
      </c>
      <c r="B250">
        <v>1.0226662</v>
      </c>
      <c r="C250">
        <v>0.52835279999999996</v>
      </c>
      <c r="D250">
        <v>4.3540000000000001E-4</v>
      </c>
    </row>
    <row r="251" spans="1:4" x14ac:dyDescent="0.45">
      <c r="A251">
        <v>609</v>
      </c>
      <c r="B251">
        <v>1.0130477</v>
      </c>
      <c r="C251">
        <v>0.51563230000000004</v>
      </c>
      <c r="D251">
        <v>3.8346670000000003E-4</v>
      </c>
    </row>
    <row r="252" spans="1:4" x14ac:dyDescent="0.45">
      <c r="A252">
        <v>610</v>
      </c>
      <c r="B252">
        <v>1.0025999999999999</v>
      </c>
      <c r="C252">
        <v>0.503</v>
      </c>
      <c r="D252">
        <v>3.4000000000000002E-4</v>
      </c>
    </row>
    <row r="253" spans="1:4" x14ac:dyDescent="0.45">
      <c r="A253">
        <v>611</v>
      </c>
      <c r="B253">
        <v>0.99136749999999996</v>
      </c>
      <c r="C253">
        <v>0.49046879999999998</v>
      </c>
      <c r="D253">
        <v>3.072533E-4</v>
      </c>
    </row>
    <row r="254" spans="1:4" x14ac:dyDescent="0.45">
      <c r="A254">
        <v>612</v>
      </c>
      <c r="B254">
        <v>0.97933139999999996</v>
      </c>
      <c r="C254">
        <v>0.47803040000000002</v>
      </c>
      <c r="D254">
        <v>2.8316000000000002E-4</v>
      </c>
    </row>
    <row r="255" spans="1:4" x14ac:dyDescent="0.45">
      <c r="A255">
        <v>613</v>
      </c>
      <c r="B255">
        <v>0.96649160000000001</v>
      </c>
      <c r="C255">
        <v>0.46567760000000002</v>
      </c>
      <c r="D255">
        <v>2.6543999999999998E-4</v>
      </c>
    </row>
    <row r="256" spans="1:4" x14ac:dyDescent="0.45">
      <c r="A256">
        <v>614</v>
      </c>
      <c r="B256">
        <v>0.95284789999999997</v>
      </c>
      <c r="C256">
        <v>0.45340320000000001</v>
      </c>
      <c r="D256">
        <v>2.5181329999999998E-4</v>
      </c>
    </row>
    <row r="257" spans="1:4" x14ac:dyDescent="0.45">
      <c r="A257">
        <v>615</v>
      </c>
      <c r="B257">
        <v>0.93840000000000001</v>
      </c>
      <c r="C257">
        <v>0.44119999999999998</v>
      </c>
      <c r="D257">
        <v>2.4000000000000001E-4</v>
      </c>
    </row>
    <row r="258" spans="1:4" x14ac:dyDescent="0.45">
      <c r="A258">
        <v>616</v>
      </c>
      <c r="B258">
        <v>0.92319399999999996</v>
      </c>
      <c r="C258">
        <v>0.42908000000000002</v>
      </c>
      <c r="D258">
        <v>2.2954670000000001E-4</v>
      </c>
    </row>
    <row r="259" spans="1:4" x14ac:dyDescent="0.45">
      <c r="A259">
        <v>617</v>
      </c>
      <c r="B259">
        <v>0.90724400000000005</v>
      </c>
      <c r="C259">
        <v>0.41703600000000002</v>
      </c>
      <c r="D259">
        <v>2.2064E-4</v>
      </c>
    </row>
    <row r="260" spans="1:4" x14ac:dyDescent="0.45">
      <c r="A260">
        <v>618</v>
      </c>
      <c r="B260">
        <v>0.89050200000000002</v>
      </c>
      <c r="C260">
        <v>0.405032</v>
      </c>
      <c r="D260">
        <v>2.1196E-4</v>
      </c>
    </row>
    <row r="261" spans="1:4" x14ac:dyDescent="0.45">
      <c r="A261">
        <v>619</v>
      </c>
      <c r="B261">
        <v>0.87292000000000003</v>
      </c>
      <c r="C261">
        <v>0.39303199999999999</v>
      </c>
      <c r="D261">
        <v>2.021867E-4</v>
      </c>
    </row>
    <row r="262" spans="1:4" x14ac:dyDescent="0.45">
      <c r="A262">
        <v>620</v>
      </c>
      <c r="B262">
        <v>0.85444989999999998</v>
      </c>
      <c r="C262">
        <v>0.38100000000000001</v>
      </c>
      <c r="D262">
        <v>1.9000000000000001E-4</v>
      </c>
    </row>
    <row r="263" spans="1:4" x14ac:dyDescent="0.45">
      <c r="A263">
        <v>621</v>
      </c>
      <c r="B263">
        <v>0.83508400000000005</v>
      </c>
      <c r="C263">
        <v>0.36891839999999998</v>
      </c>
      <c r="D263">
        <v>1.7421329999999999E-4</v>
      </c>
    </row>
    <row r="264" spans="1:4" x14ac:dyDescent="0.45">
      <c r="A264">
        <v>622</v>
      </c>
      <c r="B264">
        <v>0.81494599999999995</v>
      </c>
      <c r="C264">
        <v>0.35682720000000001</v>
      </c>
      <c r="D264">
        <v>1.5563999999999999E-4</v>
      </c>
    </row>
    <row r="265" spans="1:4" x14ac:dyDescent="0.45">
      <c r="A265">
        <v>623</v>
      </c>
      <c r="B265">
        <v>0.79418599999999995</v>
      </c>
      <c r="C265">
        <v>0.34477679999999999</v>
      </c>
      <c r="D265">
        <v>1.3595999999999999E-4</v>
      </c>
    </row>
    <row r="266" spans="1:4" x14ac:dyDescent="0.45">
      <c r="A266">
        <v>624</v>
      </c>
      <c r="B266">
        <v>0.77295400000000003</v>
      </c>
      <c r="C266">
        <v>0.33281759999999999</v>
      </c>
      <c r="D266">
        <v>1.1685329999999999E-4</v>
      </c>
    </row>
    <row r="267" spans="1:4" x14ac:dyDescent="0.45">
      <c r="A267">
        <v>625</v>
      </c>
      <c r="B267">
        <v>0.75139999999999996</v>
      </c>
      <c r="C267">
        <v>0.32100000000000001</v>
      </c>
      <c r="D267">
        <v>1E-4</v>
      </c>
    </row>
    <row r="268" spans="1:4" x14ac:dyDescent="0.45">
      <c r="A268">
        <v>626</v>
      </c>
      <c r="B268">
        <v>0.7295836</v>
      </c>
      <c r="C268">
        <v>0.3093381</v>
      </c>
      <c r="D268">
        <v>8.6133330000000006E-5</v>
      </c>
    </row>
    <row r="269" spans="1:4" x14ac:dyDescent="0.45">
      <c r="A269">
        <v>627</v>
      </c>
      <c r="B269">
        <v>0.70758880000000002</v>
      </c>
      <c r="C269">
        <v>0.29785040000000002</v>
      </c>
      <c r="D269">
        <v>7.4599999999999997E-5</v>
      </c>
    </row>
    <row r="270" spans="1:4" x14ac:dyDescent="0.45">
      <c r="A270">
        <v>628</v>
      </c>
      <c r="B270">
        <v>0.68560220000000005</v>
      </c>
      <c r="C270">
        <v>0.2865936</v>
      </c>
      <c r="D270">
        <v>6.4999999999999994E-5</v>
      </c>
    </row>
    <row r="271" spans="1:4" x14ac:dyDescent="0.45">
      <c r="A271">
        <v>629</v>
      </c>
      <c r="B271">
        <v>0.66381040000000002</v>
      </c>
      <c r="C271">
        <v>0.27562449999999999</v>
      </c>
      <c r="D271">
        <v>5.6933330000000001E-5</v>
      </c>
    </row>
    <row r="272" spans="1:4" x14ac:dyDescent="0.45">
      <c r="A272">
        <v>630</v>
      </c>
      <c r="B272">
        <v>0.64239999999999997</v>
      </c>
      <c r="C272">
        <v>0.26500000000000001</v>
      </c>
      <c r="D272">
        <v>4.9999990000000002E-5</v>
      </c>
    </row>
    <row r="273" spans="1:4" x14ac:dyDescent="0.45">
      <c r="A273">
        <v>631</v>
      </c>
      <c r="B273">
        <v>0.62151489999999998</v>
      </c>
      <c r="C273">
        <v>0.25476320000000002</v>
      </c>
      <c r="D273">
        <v>4.4159999999999997E-5</v>
      </c>
    </row>
    <row r="274" spans="1:4" x14ac:dyDescent="0.45">
      <c r="A274">
        <v>632</v>
      </c>
      <c r="B274">
        <v>0.60111380000000003</v>
      </c>
      <c r="C274">
        <v>0.24488960000000001</v>
      </c>
      <c r="D274">
        <v>3.9480000000000001E-5</v>
      </c>
    </row>
    <row r="275" spans="1:4" x14ac:dyDescent="0.45">
      <c r="A275">
        <v>633</v>
      </c>
      <c r="B275">
        <v>0.58110519999999999</v>
      </c>
      <c r="C275">
        <v>0.2353344</v>
      </c>
      <c r="D275">
        <v>3.5719999999999997E-5</v>
      </c>
    </row>
    <row r="276" spans="1:4" x14ac:dyDescent="0.45">
      <c r="A276">
        <v>634</v>
      </c>
      <c r="B276">
        <v>0.5613977</v>
      </c>
      <c r="C276">
        <v>0.2260528</v>
      </c>
      <c r="D276">
        <v>3.2639999999999999E-5</v>
      </c>
    </row>
    <row r="277" spans="1:4" x14ac:dyDescent="0.45">
      <c r="A277">
        <v>635</v>
      </c>
      <c r="B277">
        <v>0.54190000000000005</v>
      </c>
      <c r="C277">
        <v>0.217</v>
      </c>
      <c r="D277">
        <v>3.0000000000000001E-5</v>
      </c>
    </row>
    <row r="278" spans="1:4" x14ac:dyDescent="0.45">
      <c r="A278">
        <v>636</v>
      </c>
      <c r="B278">
        <v>0.52259949999999999</v>
      </c>
      <c r="C278">
        <v>0.2081616</v>
      </c>
      <c r="D278">
        <v>2.765333E-5</v>
      </c>
    </row>
    <row r="279" spans="1:4" x14ac:dyDescent="0.45">
      <c r="A279">
        <v>637</v>
      </c>
      <c r="B279">
        <v>0.50354639999999995</v>
      </c>
      <c r="C279">
        <v>0.1995488</v>
      </c>
      <c r="D279">
        <v>2.5559999999999999E-5</v>
      </c>
    </row>
    <row r="280" spans="1:4" x14ac:dyDescent="0.45">
      <c r="A280">
        <v>638</v>
      </c>
      <c r="B280">
        <v>0.4847436</v>
      </c>
      <c r="C280">
        <v>0.1911552</v>
      </c>
      <c r="D280">
        <v>2.3640000000000001E-5</v>
      </c>
    </row>
    <row r="281" spans="1:4" x14ac:dyDescent="0.45">
      <c r="A281">
        <v>639</v>
      </c>
      <c r="B281">
        <v>0.46619389999999999</v>
      </c>
      <c r="C281">
        <v>0.18297440000000001</v>
      </c>
      <c r="D281">
        <v>2.1813329999999999E-5</v>
      </c>
    </row>
    <row r="282" spans="1:4" x14ac:dyDescent="0.45">
      <c r="A282">
        <v>640</v>
      </c>
      <c r="B282">
        <v>0.44790000000000002</v>
      </c>
      <c r="C282">
        <v>0.17499999999999999</v>
      </c>
      <c r="D282">
        <v>2.0000000000000002E-5</v>
      </c>
    </row>
    <row r="283" spans="1:4" x14ac:dyDescent="0.45">
      <c r="A283">
        <v>641</v>
      </c>
      <c r="B283">
        <v>0.4298613</v>
      </c>
      <c r="C283">
        <v>0.1672235</v>
      </c>
      <c r="D283">
        <v>1.813333E-5</v>
      </c>
    </row>
    <row r="284" spans="1:4" x14ac:dyDescent="0.45">
      <c r="A284">
        <v>642</v>
      </c>
      <c r="B284">
        <v>0.41209800000000002</v>
      </c>
      <c r="C284">
        <v>0.15964639999999999</v>
      </c>
      <c r="D284">
        <v>1.6200000000000001E-5</v>
      </c>
    </row>
    <row r="285" spans="1:4" x14ac:dyDescent="0.45">
      <c r="A285">
        <v>643</v>
      </c>
      <c r="B285">
        <v>0.39464399999999999</v>
      </c>
      <c r="C285">
        <v>0.15227760000000001</v>
      </c>
      <c r="D285">
        <v>1.42E-5</v>
      </c>
    </row>
    <row r="286" spans="1:4" x14ac:dyDescent="0.45">
      <c r="A286">
        <v>644</v>
      </c>
      <c r="B286">
        <v>0.37753330000000002</v>
      </c>
      <c r="C286">
        <v>0.1451259</v>
      </c>
      <c r="D286">
        <v>1.213333E-5</v>
      </c>
    </row>
    <row r="287" spans="1:4" x14ac:dyDescent="0.45">
      <c r="A287">
        <v>645</v>
      </c>
      <c r="B287">
        <v>0.36080000000000001</v>
      </c>
      <c r="C287">
        <v>0.13819999999999999</v>
      </c>
      <c r="D287">
        <v>1.0000000000000001E-5</v>
      </c>
    </row>
    <row r="288" spans="1:4" x14ac:dyDescent="0.45">
      <c r="A288">
        <v>646</v>
      </c>
      <c r="B288">
        <v>0.34445629999999999</v>
      </c>
      <c r="C288">
        <v>0.13150029999999999</v>
      </c>
      <c r="D288">
        <v>7.7333329999999996E-6</v>
      </c>
    </row>
    <row r="289" spans="1:4" x14ac:dyDescent="0.45">
      <c r="A289">
        <v>647</v>
      </c>
      <c r="B289">
        <v>0.3285168</v>
      </c>
      <c r="C289">
        <v>0.12502479999999999</v>
      </c>
      <c r="D289">
        <v>5.4E-6</v>
      </c>
    </row>
    <row r="290" spans="1:4" x14ac:dyDescent="0.45">
      <c r="A290">
        <v>648</v>
      </c>
      <c r="B290">
        <v>0.3130192</v>
      </c>
      <c r="C290">
        <v>0.1187792</v>
      </c>
      <c r="D290">
        <v>3.1999999999999999E-6</v>
      </c>
    </row>
    <row r="291" spans="1:4" x14ac:dyDescent="0.45">
      <c r="A291">
        <v>649</v>
      </c>
      <c r="B291">
        <v>0.29800110000000002</v>
      </c>
      <c r="C291">
        <v>0.1127691</v>
      </c>
      <c r="D291">
        <v>1.3333330000000001E-6</v>
      </c>
    </row>
    <row r="292" spans="1:4" x14ac:dyDescent="0.45">
      <c r="A292">
        <v>650</v>
      </c>
      <c r="B292">
        <v>0.28349999999999997</v>
      </c>
      <c r="C292">
        <v>0.107</v>
      </c>
      <c r="D292">
        <v>0</v>
      </c>
    </row>
    <row r="293" spans="1:4" x14ac:dyDescent="0.45">
      <c r="A293">
        <v>651</v>
      </c>
      <c r="B293">
        <v>0.26954479999999997</v>
      </c>
      <c r="C293">
        <v>0.1014762</v>
      </c>
      <c r="D293">
        <v>0</v>
      </c>
    </row>
    <row r="294" spans="1:4" x14ac:dyDescent="0.45">
      <c r="A294">
        <v>652</v>
      </c>
      <c r="B294">
        <v>0.25611840000000002</v>
      </c>
      <c r="C294">
        <v>9.6188640000000006E-2</v>
      </c>
      <c r="D294">
        <v>0</v>
      </c>
    </row>
    <row r="295" spans="1:4" x14ac:dyDescent="0.45">
      <c r="A295">
        <v>653</v>
      </c>
      <c r="B295">
        <v>0.24318960000000001</v>
      </c>
      <c r="C295">
        <v>9.1122960000000003E-2</v>
      </c>
      <c r="D295">
        <v>0</v>
      </c>
    </row>
    <row r="296" spans="1:4" x14ac:dyDescent="0.45">
      <c r="A296">
        <v>654</v>
      </c>
      <c r="B296">
        <v>0.23072719999999999</v>
      </c>
      <c r="C296">
        <v>8.6264850000000004E-2</v>
      </c>
      <c r="D296">
        <v>0</v>
      </c>
    </row>
    <row r="297" spans="1:4" x14ac:dyDescent="0.45">
      <c r="A297">
        <v>655</v>
      </c>
      <c r="B297">
        <v>0.21870000000000001</v>
      </c>
      <c r="C297">
        <v>8.1600000000000006E-2</v>
      </c>
      <c r="D297">
        <v>0</v>
      </c>
    </row>
    <row r="298" spans="1:4" x14ac:dyDescent="0.45">
      <c r="A298">
        <v>656</v>
      </c>
      <c r="B298">
        <v>0.20709710000000001</v>
      </c>
      <c r="C298">
        <v>7.7120640000000004E-2</v>
      </c>
      <c r="D298">
        <v>0</v>
      </c>
    </row>
    <row r="299" spans="1:4" x14ac:dyDescent="0.45">
      <c r="A299">
        <v>657</v>
      </c>
      <c r="B299">
        <v>0.19592319999999999</v>
      </c>
      <c r="C299">
        <v>7.2825520000000005E-2</v>
      </c>
      <c r="D299">
        <v>0</v>
      </c>
    </row>
    <row r="300" spans="1:4" x14ac:dyDescent="0.45">
      <c r="A300">
        <v>658</v>
      </c>
      <c r="B300">
        <v>0.1851708</v>
      </c>
      <c r="C300">
        <v>6.8710080000000007E-2</v>
      </c>
      <c r="D300">
        <v>0</v>
      </c>
    </row>
    <row r="301" spans="1:4" x14ac:dyDescent="0.45">
      <c r="A301">
        <v>659</v>
      </c>
      <c r="B301">
        <v>0.1748323</v>
      </c>
      <c r="C301">
        <v>6.4769759999999996E-2</v>
      </c>
      <c r="D301">
        <v>0</v>
      </c>
    </row>
    <row r="302" spans="1:4" x14ac:dyDescent="0.45">
      <c r="A302">
        <v>660</v>
      </c>
      <c r="B302">
        <v>0.16489999999999999</v>
      </c>
      <c r="C302">
        <v>6.0999999999999999E-2</v>
      </c>
      <c r="D302">
        <v>0</v>
      </c>
    </row>
    <row r="303" spans="1:4" x14ac:dyDescent="0.45">
      <c r="A303">
        <v>661</v>
      </c>
      <c r="B303">
        <v>0.1553667</v>
      </c>
      <c r="C303">
        <v>5.7396210000000003E-2</v>
      </c>
      <c r="D303">
        <v>0</v>
      </c>
    </row>
    <row r="304" spans="1:4" x14ac:dyDescent="0.45">
      <c r="A304">
        <v>662</v>
      </c>
      <c r="B304">
        <v>0.14623</v>
      </c>
      <c r="C304">
        <v>5.3955040000000003E-2</v>
      </c>
      <c r="D304">
        <v>0</v>
      </c>
    </row>
    <row r="305" spans="1:4" x14ac:dyDescent="0.45">
      <c r="A305">
        <v>663</v>
      </c>
      <c r="B305">
        <v>0.13749</v>
      </c>
      <c r="C305">
        <v>5.0673759999999998E-2</v>
      </c>
      <c r="D305">
        <v>0</v>
      </c>
    </row>
    <row r="306" spans="1:4" x14ac:dyDescent="0.45">
      <c r="A306">
        <v>664</v>
      </c>
      <c r="B306">
        <v>0.1291467</v>
      </c>
      <c r="C306">
        <v>4.7549649999999999E-2</v>
      </c>
      <c r="D306">
        <v>0</v>
      </c>
    </row>
    <row r="307" spans="1:4" x14ac:dyDescent="0.45">
      <c r="A307">
        <v>665</v>
      </c>
      <c r="B307">
        <v>0.1212</v>
      </c>
      <c r="C307">
        <v>4.4580000000000002E-2</v>
      </c>
      <c r="D307">
        <v>0</v>
      </c>
    </row>
    <row r="308" spans="1:4" x14ac:dyDescent="0.45">
      <c r="A308">
        <v>666</v>
      </c>
      <c r="B308">
        <v>0.1136397</v>
      </c>
      <c r="C308">
        <v>4.1758719999999999E-2</v>
      </c>
      <c r="D308">
        <v>0</v>
      </c>
    </row>
    <row r="309" spans="1:4" x14ac:dyDescent="0.45">
      <c r="A309">
        <v>667</v>
      </c>
      <c r="B309">
        <v>0.106465</v>
      </c>
      <c r="C309">
        <v>3.9084960000000002E-2</v>
      </c>
      <c r="D309">
        <v>0</v>
      </c>
    </row>
    <row r="310" spans="1:4" x14ac:dyDescent="0.45">
      <c r="A310">
        <v>668</v>
      </c>
      <c r="B310">
        <v>9.9690440000000005E-2</v>
      </c>
      <c r="C310">
        <v>3.656384E-2</v>
      </c>
      <c r="D310">
        <v>0</v>
      </c>
    </row>
    <row r="311" spans="1:4" x14ac:dyDescent="0.45">
      <c r="A311">
        <v>669</v>
      </c>
      <c r="B311">
        <v>9.3330609999999994E-2</v>
      </c>
      <c r="C311">
        <v>3.4200479999999998E-2</v>
      </c>
      <c r="D311">
        <v>0</v>
      </c>
    </row>
    <row r="312" spans="1:4" x14ac:dyDescent="0.45">
      <c r="A312">
        <v>670</v>
      </c>
      <c r="B312">
        <v>8.7400000000000005E-2</v>
      </c>
      <c r="C312">
        <v>3.2000000000000001E-2</v>
      </c>
      <c r="D312">
        <v>0</v>
      </c>
    </row>
    <row r="313" spans="1:4" x14ac:dyDescent="0.45">
      <c r="A313">
        <v>671</v>
      </c>
      <c r="B313">
        <v>8.1900959999999995E-2</v>
      </c>
      <c r="C313">
        <v>2.9962610000000001E-2</v>
      </c>
      <c r="D313">
        <v>0</v>
      </c>
    </row>
    <row r="314" spans="1:4" x14ac:dyDescent="0.45">
      <c r="A314">
        <v>672</v>
      </c>
      <c r="B314">
        <v>7.6804280000000003E-2</v>
      </c>
      <c r="C314">
        <v>2.807664E-2</v>
      </c>
      <c r="D314">
        <v>0</v>
      </c>
    </row>
    <row r="315" spans="1:4" x14ac:dyDescent="0.45">
      <c r="A315">
        <v>673</v>
      </c>
      <c r="B315">
        <v>7.2077119999999995E-2</v>
      </c>
      <c r="C315">
        <v>2.632936E-2</v>
      </c>
      <c r="D315">
        <v>0</v>
      </c>
    </row>
    <row r="316" spans="1:4" x14ac:dyDescent="0.45">
      <c r="A316">
        <v>674</v>
      </c>
      <c r="B316">
        <v>6.7686640000000006E-2</v>
      </c>
      <c r="C316">
        <v>2.4708049999999999E-2</v>
      </c>
      <c r="D316">
        <v>0</v>
      </c>
    </row>
    <row r="317" spans="1:4" x14ac:dyDescent="0.45">
      <c r="A317">
        <v>675</v>
      </c>
      <c r="B317">
        <v>6.3600000000000004E-2</v>
      </c>
      <c r="C317">
        <v>2.3199999999999998E-2</v>
      </c>
      <c r="D317">
        <v>0</v>
      </c>
    </row>
    <row r="318" spans="1:4" x14ac:dyDescent="0.45">
      <c r="A318">
        <v>676</v>
      </c>
      <c r="B318">
        <v>5.9806850000000002E-2</v>
      </c>
      <c r="C318">
        <v>2.1800770000000001E-2</v>
      </c>
      <c r="D318">
        <v>0</v>
      </c>
    </row>
    <row r="319" spans="1:4" x14ac:dyDescent="0.45">
      <c r="A319">
        <v>677</v>
      </c>
      <c r="B319">
        <v>5.6282159999999998E-2</v>
      </c>
      <c r="C319">
        <v>2.0501120000000001E-2</v>
      </c>
      <c r="D319">
        <v>0</v>
      </c>
    </row>
    <row r="320" spans="1:4" x14ac:dyDescent="0.45">
      <c r="A320">
        <v>678</v>
      </c>
      <c r="B320">
        <v>5.2971039999999997E-2</v>
      </c>
      <c r="C320">
        <v>1.9281079999999999E-2</v>
      </c>
      <c r="D320">
        <v>0</v>
      </c>
    </row>
    <row r="321" spans="1:4" x14ac:dyDescent="0.45">
      <c r="A321">
        <v>679</v>
      </c>
      <c r="B321">
        <v>4.9818609999999999E-2</v>
      </c>
      <c r="C321">
        <v>1.8120689999999998E-2</v>
      </c>
      <c r="D321">
        <v>0</v>
      </c>
    </row>
    <row r="322" spans="1:4" x14ac:dyDescent="0.45">
      <c r="A322">
        <v>680</v>
      </c>
      <c r="B322">
        <v>4.6769999999999999E-2</v>
      </c>
      <c r="C322">
        <v>1.7000000000000001E-2</v>
      </c>
      <c r="D322">
        <v>0</v>
      </c>
    </row>
    <row r="323" spans="1:4" x14ac:dyDescent="0.45">
      <c r="A323">
        <v>681</v>
      </c>
      <c r="B323">
        <v>4.3784049999999998E-2</v>
      </c>
      <c r="C323">
        <v>1.5903790000000001E-2</v>
      </c>
      <c r="D323">
        <v>0</v>
      </c>
    </row>
    <row r="324" spans="1:4" x14ac:dyDescent="0.45">
      <c r="A324">
        <v>682</v>
      </c>
      <c r="B324">
        <v>4.0875359999999999E-2</v>
      </c>
      <c r="C324">
        <v>1.483718E-2</v>
      </c>
      <c r="D324">
        <v>0</v>
      </c>
    </row>
    <row r="325" spans="1:4" x14ac:dyDescent="0.45">
      <c r="A325">
        <v>683</v>
      </c>
      <c r="B325">
        <v>3.8072639999999998E-2</v>
      </c>
      <c r="C325">
        <v>1.3810680000000001E-2</v>
      </c>
      <c r="D325">
        <v>0</v>
      </c>
    </row>
    <row r="326" spans="1:4" x14ac:dyDescent="0.45">
      <c r="A326">
        <v>684</v>
      </c>
      <c r="B326">
        <v>3.5404610000000003E-2</v>
      </c>
      <c r="C326">
        <v>1.283478E-2</v>
      </c>
      <c r="D326">
        <v>0</v>
      </c>
    </row>
    <row r="327" spans="1:4" x14ac:dyDescent="0.45">
      <c r="A327">
        <v>685</v>
      </c>
      <c r="B327">
        <v>3.2899999999999999E-2</v>
      </c>
      <c r="C327">
        <v>1.192E-2</v>
      </c>
      <c r="D327">
        <v>0</v>
      </c>
    </row>
    <row r="328" spans="1:4" x14ac:dyDescent="0.45">
      <c r="A328">
        <v>686</v>
      </c>
      <c r="B328">
        <v>3.0564190000000001E-2</v>
      </c>
      <c r="C328">
        <v>1.106831E-2</v>
      </c>
      <c r="D328">
        <v>0</v>
      </c>
    </row>
    <row r="329" spans="1:4" x14ac:dyDescent="0.45">
      <c r="A329">
        <v>687</v>
      </c>
      <c r="B329">
        <v>2.8380559999999999E-2</v>
      </c>
      <c r="C329">
        <v>1.027339E-2</v>
      </c>
      <c r="D329">
        <v>0</v>
      </c>
    </row>
    <row r="330" spans="1:4" x14ac:dyDescent="0.45">
      <c r="A330">
        <v>688</v>
      </c>
      <c r="B330">
        <v>2.6344840000000001E-2</v>
      </c>
      <c r="C330">
        <v>9.5333109999999992E-3</v>
      </c>
      <c r="D330">
        <v>0</v>
      </c>
    </row>
    <row r="331" spans="1:4" x14ac:dyDescent="0.45">
      <c r="A331">
        <v>689</v>
      </c>
      <c r="B331">
        <v>2.4452749999999999E-2</v>
      </c>
      <c r="C331">
        <v>8.8461570000000003E-3</v>
      </c>
      <c r="D331">
        <v>0</v>
      </c>
    </row>
    <row r="332" spans="1:4" x14ac:dyDescent="0.45">
      <c r="A332">
        <v>690</v>
      </c>
      <c r="B332">
        <v>2.2700000000000001E-2</v>
      </c>
      <c r="C332">
        <v>8.2100000000000003E-3</v>
      </c>
      <c r="D332">
        <v>0</v>
      </c>
    </row>
    <row r="333" spans="1:4" x14ac:dyDescent="0.45">
      <c r="A333">
        <v>691</v>
      </c>
      <c r="B333">
        <v>2.1084289999999999E-2</v>
      </c>
      <c r="C333">
        <v>7.6237809999999996E-3</v>
      </c>
      <c r="D333">
        <v>0</v>
      </c>
    </row>
    <row r="334" spans="1:4" x14ac:dyDescent="0.45">
      <c r="A334">
        <v>692</v>
      </c>
      <c r="B334">
        <v>1.959988E-2</v>
      </c>
      <c r="C334">
        <v>7.0854239999999999E-3</v>
      </c>
      <c r="D334">
        <v>0</v>
      </c>
    </row>
    <row r="335" spans="1:4" x14ac:dyDescent="0.45">
      <c r="A335">
        <v>693</v>
      </c>
      <c r="B335">
        <v>1.8237320000000001E-2</v>
      </c>
      <c r="C335">
        <v>6.5914759999999998E-3</v>
      </c>
      <c r="D335">
        <v>0</v>
      </c>
    </row>
    <row r="336" spans="1:4" x14ac:dyDescent="0.45">
      <c r="A336">
        <v>694</v>
      </c>
      <c r="B336">
        <v>1.6987169999999999E-2</v>
      </c>
      <c r="C336">
        <v>6.1384849999999999E-3</v>
      </c>
      <c r="D336">
        <v>0</v>
      </c>
    </row>
    <row r="337" spans="1:4" x14ac:dyDescent="0.45">
      <c r="A337">
        <v>695</v>
      </c>
      <c r="B337">
        <v>1.584E-2</v>
      </c>
      <c r="C337">
        <v>5.7229999999999998E-3</v>
      </c>
      <c r="D337">
        <v>0</v>
      </c>
    </row>
    <row r="338" spans="1:4" x14ac:dyDescent="0.45">
      <c r="A338">
        <v>696</v>
      </c>
      <c r="B338">
        <v>1.4790640000000001E-2</v>
      </c>
      <c r="C338">
        <v>5.3430589999999998E-3</v>
      </c>
      <c r="D338">
        <v>0</v>
      </c>
    </row>
    <row r="339" spans="1:4" x14ac:dyDescent="0.45">
      <c r="A339">
        <v>697</v>
      </c>
      <c r="B339">
        <v>1.3831319999999999E-2</v>
      </c>
      <c r="C339">
        <v>4.9957960000000003E-3</v>
      </c>
      <c r="D339">
        <v>0</v>
      </c>
    </row>
    <row r="340" spans="1:4" x14ac:dyDescent="0.45">
      <c r="A340">
        <v>698</v>
      </c>
      <c r="B340">
        <v>1.2948680000000001E-2</v>
      </c>
      <c r="C340">
        <v>4.6764040000000003E-3</v>
      </c>
      <c r="D340">
        <v>0</v>
      </c>
    </row>
    <row r="341" spans="1:4" x14ac:dyDescent="0.45">
      <c r="A341">
        <v>699</v>
      </c>
      <c r="B341">
        <v>1.21292E-2</v>
      </c>
      <c r="C341">
        <v>4.3800749999999998E-3</v>
      </c>
      <c r="D341">
        <v>0</v>
      </c>
    </row>
    <row r="342" spans="1:4" x14ac:dyDescent="0.45">
      <c r="A342">
        <v>700</v>
      </c>
      <c r="B342">
        <v>1.135916E-2</v>
      </c>
      <c r="C342">
        <v>4.1019999999999997E-3</v>
      </c>
      <c r="D342">
        <v>0</v>
      </c>
    </row>
    <row r="343" spans="1:4" x14ac:dyDescent="0.45">
      <c r="A343">
        <v>701</v>
      </c>
      <c r="B343">
        <v>1.0629349999999999E-2</v>
      </c>
      <c r="C343">
        <v>3.8384529999999999E-3</v>
      </c>
      <c r="D343">
        <v>0</v>
      </c>
    </row>
    <row r="344" spans="1:4" x14ac:dyDescent="0.45">
      <c r="A344">
        <v>702</v>
      </c>
      <c r="B344">
        <v>9.9388459999999994E-3</v>
      </c>
      <c r="C344">
        <v>3.5890990000000001E-3</v>
      </c>
      <c r="D344">
        <v>0</v>
      </c>
    </row>
    <row r="345" spans="1:4" x14ac:dyDescent="0.45">
      <c r="A345">
        <v>703</v>
      </c>
      <c r="B345">
        <v>9.2884219999999993E-3</v>
      </c>
      <c r="C345">
        <v>3.3542189999999999E-3</v>
      </c>
      <c r="D345">
        <v>0</v>
      </c>
    </row>
    <row r="346" spans="1:4" x14ac:dyDescent="0.45">
      <c r="A346">
        <v>704</v>
      </c>
      <c r="B346">
        <v>8.6788539999999997E-3</v>
      </c>
      <c r="C346">
        <v>3.1340930000000001E-3</v>
      </c>
      <c r="D346">
        <v>0</v>
      </c>
    </row>
    <row r="347" spans="1:4" x14ac:dyDescent="0.45">
      <c r="A347">
        <v>705</v>
      </c>
      <c r="B347">
        <v>8.1109159999999993E-3</v>
      </c>
      <c r="C347">
        <v>2.9290000000000002E-3</v>
      </c>
      <c r="D347">
        <v>0</v>
      </c>
    </row>
    <row r="348" spans="1:4" x14ac:dyDescent="0.45">
      <c r="A348">
        <v>706</v>
      </c>
      <c r="B348">
        <v>7.5823879999999998E-3</v>
      </c>
      <c r="C348">
        <v>2.7381390000000001E-3</v>
      </c>
      <c r="D348">
        <v>0</v>
      </c>
    </row>
    <row r="349" spans="1:4" x14ac:dyDescent="0.45">
      <c r="A349">
        <v>707</v>
      </c>
      <c r="B349">
        <v>7.0887459999999999E-3</v>
      </c>
      <c r="C349">
        <v>2.559876E-3</v>
      </c>
      <c r="D349">
        <v>0</v>
      </c>
    </row>
    <row r="350" spans="1:4" x14ac:dyDescent="0.45">
      <c r="A350">
        <v>708</v>
      </c>
      <c r="B350">
        <v>6.6273130000000001E-3</v>
      </c>
      <c r="C350">
        <v>2.3932440000000001E-3</v>
      </c>
      <c r="D350">
        <v>0</v>
      </c>
    </row>
    <row r="351" spans="1:4" x14ac:dyDescent="0.45">
      <c r="A351">
        <v>709</v>
      </c>
      <c r="B351">
        <v>6.1954080000000003E-3</v>
      </c>
      <c r="C351">
        <v>2.2372749999999999E-3</v>
      </c>
      <c r="D351">
        <v>0</v>
      </c>
    </row>
    <row r="352" spans="1:4" x14ac:dyDescent="0.45">
      <c r="A352">
        <v>710</v>
      </c>
      <c r="B352">
        <v>5.790346E-3</v>
      </c>
      <c r="C352">
        <v>2.091E-3</v>
      </c>
      <c r="D352">
        <v>0</v>
      </c>
    </row>
    <row r="353" spans="1:4" x14ac:dyDescent="0.45">
      <c r="A353">
        <v>711</v>
      </c>
      <c r="B353">
        <v>5.4098260000000004E-3</v>
      </c>
      <c r="C353">
        <v>1.9535870000000001E-3</v>
      </c>
      <c r="D353">
        <v>0</v>
      </c>
    </row>
    <row r="354" spans="1:4" x14ac:dyDescent="0.45">
      <c r="A354">
        <v>712</v>
      </c>
      <c r="B354">
        <v>5.0525830000000002E-3</v>
      </c>
      <c r="C354">
        <v>1.8245799999999999E-3</v>
      </c>
      <c r="D354">
        <v>0</v>
      </c>
    </row>
    <row r="355" spans="1:4" x14ac:dyDescent="0.45">
      <c r="A355">
        <v>713</v>
      </c>
      <c r="B355">
        <v>4.7175120000000001E-3</v>
      </c>
      <c r="C355">
        <v>1.7035799999999999E-3</v>
      </c>
      <c r="D355">
        <v>0</v>
      </c>
    </row>
    <row r="356" spans="1:4" x14ac:dyDescent="0.45">
      <c r="A356">
        <v>714</v>
      </c>
      <c r="B356">
        <v>4.4035070000000001E-3</v>
      </c>
      <c r="C356">
        <v>1.5901870000000001E-3</v>
      </c>
      <c r="D356">
        <v>0</v>
      </c>
    </row>
    <row r="357" spans="1:4" x14ac:dyDescent="0.45">
      <c r="A357">
        <v>715</v>
      </c>
      <c r="B357">
        <v>4.1094570000000004E-3</v>
      </c>
      <c r="C357">
        <v>1.4840000000000001E-3</v>
      </c>
      <c r="D357">
        <v>0</v>
      </c>
    </row>
    <row r="358" spans="1:4" x14ac:dyDescent="0.45">
      <c r="A358">
        <v>716</v>
      </c>
      <c r="B358">
        <v>3.833913E-3</v>
      </c>
      <c r="C358">
        <v>1.384496E-3</v>
      </c>
      <c r="D358">
        <v>0</v>
      </c>
    </row>
    <row r="359" spans="1:4" x14ac:dyDescent="0.45">
      <c r="A359">
        <v>717</v>
      </c>
      <c r="B359">
        <v>3.5757480000000001E-3</v>
      </c>
      <c r="C359">
        <v>1.2912679999999999E-3</v>
      </c>
      <c r="D359">
        <v>0</v>
      </c>
    </row>
    <row r="360" spans="1:4" x14ac:dyDescent="0.45">
      <c r="A360">
        <v>718</v>
      </c>
      <c r="B360">
        <v>3.3343420000000001E-3</v>
      </c>
      <c r="C360">
        <v>1.2040919999999999E-3</v>
      </c>
      <c r="D360">
        <v>0</v>
      </c>
    </row>
    <row r="361" spans="1:4" x14ac:dyDescent="0.45">
      <c r="A361">
        <v>719</v>
      </c>
      <c r="B361">
        <v>3.1090750000000002E-3</v>
      </c>
      <c r="C361">
        <v>1.122744E-3</v>
      </c>
      <c r="D361">
        <v>0</v>
      </c>
    </row>
    <row r="362" spans="1:4" x14ac:dyDescent="0.45">
      <c r="A362">
        <v>720</v>
      </c>
      <c r="B362">
        <v>2.8993270000000002E-3</v>
      </c>
      <c r="C362">
        <v>1.047E-3</v>
      </c>
      <c r="D362">
        <v>0</v>
      </c>
    </row>
    <row r="363" spans="1:4" x14ac:dyDescent="0.45">
      <c r="A363">
        <v>721</v>
      </c>
      <c r="B363">
        <v>2.7043480000000001E-3</v>
      </c>
      <c r="C363">
        <v>9.7658959999999992E-4</v>
      </c>
      <c r="D363">
        <v>0</v>
      </c>
    </row>
    <row r="364" spans="1:4" x14ac:dyDescent="0.45">
      <c r="A364">
        <v>722</v>
      </c>
      <c r="B364">
        <v>2.52302E-3</v>
      </c>
      <c r="C364">
        <v>9.1110880000000005E-4</v>
      </c>
      <c r="D364">
        <v>0</v>
      </c>
    </row>
    <row r="365" spans="1:4" x14ac:dyDescent="0.45">
      <c r="A365">
        <v>723</v>
      </c>
      <c r="B365">
        <v>2.3541679999999998E-3</v>
      </c>
      <c r="C365">
        <v>8.5013319999999995E-4</v>
      </c>
      <c r="D365">
        <v>0</v>
      </c>
    </row>
    <row r="366" spans="1:4" x14ac:dyDescent="0.45">
      <c r="A366">
        <v>724</v>
      </c>
      <c r="B366">
        <v>2.1966160000000002E-3</v>
      </c>
      <c r="C366">
        <v>7.9323839999999996E-4</v>
      </c>
      <c r="D366">
        <v>0</v>
      </c>
    </row>
    <row r="367" spans="1:4" x14ac:dyDescent="0.45">
      <c r="A367">
        <v>725</v>
      </c>
      <c r="B367">
        <v>2.0491900000000002E-3</v>
      </c>
      <c r="C367">
        <v>7.3999999999999999E-4</v>
      </c>
      <c r="D367">
        <v>0</v>
      </c>
    </row>
    <row r="368" spans="1:4" x14ac:dyDescent="0.45">
      <c r="A368">
        <v>726</v>
      </c>
      <c r="B368">
        <v>1.91096E-3</v>
      </c>
      <c r="C368">
        <v>6.9008269999999998E-4</v>
      </c>
      <c r="D368">
        <v>0</v>
      </c>
    </row>
    <row r="369" spans="1:4" x14ac:dyDescent="0.45">
      <c r="A369">
        <v>727</v>
      </c>
      <c r="B369">
        <v>1.781438E-3</v>
      </c>
      <c r="C369">
        <v>6.4331000000000002E-4</v>
      </c>
      <c r="D369">
        <v>0</v>
      </c>
    </row>
    <row r="370" spans="1:4" x14ac:dyDescent="0.45">
      <c r="A370">
        <v>728</v>
      </c>
      <c r="B370">
        <v>1.66011E-3</v>
      </c>
      <c r="C370">
        <v>5.9949600000000003E-4</v>
      </c>
      <c r="D370">
        <v>0</v>
      </c>
    </row>
    <row r="371" spans="1:4" x14ac:dyDescent="0.45">
      <c r="A371">
        <v>729</v>
      </c>
      <c r="B371">
        <v>1.546459E-3</v>
      </c>
      <c r="C371">
        <v>5.5845470000000003E-4</v>
      </c>
      <c r="D371">
        <v>0</v>
      </c>
    </row>
    <row r="372" spans="1:4" x14ac:dyDescent="0.45">
      <c r="A372">
        <v>730</v>
      </c>
      <c r="B372">
        <v>1.439971E-3</v>
      </c>
      <c r="C372">
        <v>5.1999999999999995E-4</v>
      </c>
      <c r="D372">
        <v>0</v>
      </c>
    </row>
    <row r="373" spans="1:4" x14ac:dyDescent="0.45">
      <c r="A373">
        <v>731</v>
      </c>
      <c r="B373">
        <v>1.3400420000000001E-3</v>
      </c>
      <c r="C373">
        <v>4.8391359999999997E-4</v>
      </c>
      <c r="D373">
        <v>0</v>
      </c>
    </row>
    <row r="374" spans="1:4" x14ac:dyDescent="0.45">
      <c r="A374">
        <v>732</v>
      </c>
      <c r="B374">
        <v>1.246275E-3</v>
      </c>
      <c r="C374">
        <v>4.500528E-4</v>
      </c>
      <c r="D374">
        <v>0</v>
      </c>
    </row>
    <row r="375" spans="1:4" x14ac:dyDescent="0.45">
      <c r="A375">
        <v>733</v>
      </c>
      <c r="B375">
        <v>1.1584709999999999E-3</v>
      </c>
      <c r="C375">
        <v>4.1834519999999999E-4</v>
      </c>
      <c r="D375">
        <v>0</v>
      </c>
    </row>
    <row r="376" spans="1:4" x14ac:dyDescent="0.45">
      <c r="A376">
        <v>734</v>
      </c>
      <c r="B376">
        <v>1.07643E-3</v>
      </c>
      <c r="C376">
        <v>3.887184E-4</v>
      </c>
      <c r="D376">
        <v>0</v>
      </c>
    </row>
    <row r="377" spans="1:4" x14ac:dyDescent="0.45">
      <c r="A377">
        <v>735</v>
      </c>
      <c r="B377">
        <v>9.9994930000000008E-4</v>
      </c>
      <c r="C377">
        <v>3.611E-4</v>
      </c>
      <c r="D377">
        <v>0</v>
      </c>
    </row>
    <row r="378" spans="1:4" x14ac:dyDescent="0.45">
      <c r="A378">
        <v>736</v>
      </c>
      <c r="B378">
        <v>9.2873580000000003E-4</v>
      </c>
      <c r="C378">
        <v>3.3538349999999998E-4</v>
      </c>
      <c r="D378">
        <v>0</v>
      </c>
    </row>
    <row r="379" spans="1:4" x14ac:dyDescent="0.45">
      <c r="A379">
        <v>737</v>
      </c>
      <c r="B379">
        <v>8.6243319999999997E-4</v>
      </c>
      <c r="C379">
        <v>3.1144039999999999E-4</v>
      </c>
      <c r="D379">
        <v>0</v>
      </c>
    </row>
    <row r="380" spans="1:4" x14ac:dyDescent="0.45">
      <c r="A380">
        <v>738</v>
      </c>
      <c r="B380">
        <v>8.0075030000000002E-4</v>
      </c>
      <c r="C380">
        <v>2.8916560000000002E-4</v>
      </c>
      <c r="D380">
        <v>0</v>
      </c>
    </row>
    <row r="381" spans="1:4" x14ac:dyDescent="0.45">
      <c r="A381">
        <v>739</v>
      </c>
      <c r="B381">
        <v>7.4339600000000001E-4</v>
      </c>
      <c r="C381">
        <v>2.6845390000000002E-4</v>
      </c>
      <c r="D381">
        <v>0</v>
      </c>
    </row>
    <row r="382" spans="1:4" x14ac:dyDescent="0.45">
      <c r="A382">
        <v>740</v>
      </c>
      <c r="B382">
        <v>6.9007859999999999E-4</v>
      </c>
      <c r="C382">
        <v>2.4919999999999999E-4</v>
      </c>
      <c r="D382">
        <v>0</v>
      </c>
    </row>
    <row r="383" spans="1:4" x14ac:dyDescent="0.45">
      <c r="A383">
        <v>741</v>
      </c>
      <c r="B383">
        <v>6.4051560000000002E-4</v>
      </c>
      <c r="C383">
        <v>2.3130190000000001E-4</v>
      </c>
      <c r="D383">
        <v>0</v>
      </c>
    </row>
    <row r="384" spans="1:4" x14ac:dyDescent="0.45">
      <c r="A384">
        <v>742</v>
      </c>
      <c r="B384">
        <v>5.9450210000000004E-4</v>
      </c>
      <c r="C384">
        <v>2.1468560000000001E-4</v>
      </c>
      <c r="D384">
        <v>0</v>
      </c>
    </row>
    <row r="385" spans="1:4" x14ac:dyDescent="0.45">
      <c r="A385">
        <v>743</v>
      </c>
      <c r="B385">
        <v>5.5186459999999999E-4</v>
      </c>
      <c r="C385">
        <v>1.9928839999999999E-4</v>
      </c>
      <c r="D385">
        <v>0</v>
      </c>
    </row>
    <row r="386" spans="1:4" x14ac:dyDescent="0.45">
      <c r="A386">
        <v>744</v>
      </c>
      <c r="B386">
        <v>5.1242900000000001E-4</v>
      </c>
      <c r="C386">
        <v>1.8504750000000001E-4</v>
      </c>
      <c r="D386">
        <v>0</v>
      </c>
    </row>
    <row r="387" spans="1:4" x14ac:dyDescent="0.45">
      <c r="A387">
        <v>745</v>
      </c>
      <c r="B387">
        <v>4.7602130000000002E-4</v>
      </c>
      <c r="C387">
        <v>1.719E-4</v>
      </c>
      <c r="D387">
        <v>0</v>
      </c>
    </row>
    <row r="388" spans="1:4" x14ac:dyDescent="0.45">
      <c r="A388">
        <v>746</v>
      </c>
      <c r="B388">
        <v>4.4245359999999997E-4</v>
      </c>
      <c r="C388">
        <v>1.5977809999999999E-4</v>
      </c>
      <c r="D388">
        <v>0</v>
      </c>
    </row>
    <row r="389" spans="1:4" x14ac:dyDescent="0.45">
      <c r="A389">
        <v>747</v>
      </c>
      <c r="B389">
        <v>4.1151170000000001E-4</v>
      </c>
      <c r="C389">
        <v>1.4860439999999999E-4</v>
      </c>
      <c r="D389">
        <v>0</v>
      </c>
    </row>
    <row r="390" spans="1:4" x14ac:dyDescent="0.45">
      <c r="A390">
        <v>748</v>
      </c>
      <c r="B390">
        <v>3.8298139999999999E-4</v>
      </c>
      <c r="C390">
        <v>1.383016E-4</v>
      </c>
      <c r="D390">
        <v>0</v>
      </c>
    </row>
    <row r="391" spans="1:4" x14ac:dyDescent="0.45">
      <c r="A391">
        <v>749</v>
      </c>
      <c r="B391">
        <v>3.5664909999999999E-4</v>
      </c>
      <c r="C391">
        <v>1.287925E-4</v>
      </c>
      <c r="D391">
        <v>0</v>
      </c>
    </row>
    <row r="392" spans="1:4" x14ac:dyDescent="0.45">
      <c r="A392">
        <v>750</v>
      </c>
      <c r="B392">
        <v>3.323011E-4</v>
      </c>
      <c r="C392">
        <v>1.2E-4</v>
      </c>
      <c r="D392">
        <v>0</v>
      </c>
    </row>
    <row r="393" spans="1:4" x14ac:dyDescent="0.45">
      <c r="A393">
        <v>751</v>
      </c>
      <c r="B393">
        <v>3.0975860000000003E-4</v>
      </c>
      <c r="C393">
        <v>1.118595E-4</v>
      </c>
      <c r="D393">
        <v>0</v>
      </c>
    </row>
    <row r="394" spans="1:4" x14ac:dyDescent="0.45">
      <c r="A394">
        <v>752</v>
      </c>
      <c r="B394">
        <v>2.8888710000000002E-4</v>
      </c>
      <c r="C394">
        <v>1.043224E-4</v>
      </c>
      <c r="D394">
        <v>0</v>
      </c>
    </row>
    <row r="395" spans="1:4" x14ac:dyDescent="0.45">
      <c r="A395">
        <v>753</v>
      </c>
      <c r="B395">
        <v>2.6953939999999998E-4</v>
      </c>
      <c r="C395">
        <v>9.7335600000000004E-5</v>
      </c>
      <c r="D395">
        <v>0</v>
      </c>
    </row>
    <row r="396" spans="1:4" x14ac:dyDescent="0.45">
      <c r="A396">
        <v>754</v>
      </c>
      <c r="B396">
        <v>2.5156819999999999E-4</v>
      </c>
      <c r="C396">
        <v>9.0845869999999995E-5</v>
      </c>
      <c r="D396">
        <v>0</v>
      </c>
    </row>
    <row r="397" spans="1:4" x14ac:dyDescent="0.45">
      <c r="A397">
        <v>755</v>
      </c>
      <c r="B397">
        <v>2.348261E-4</v>
      </c>
      <c r="C397">
        <v>8.4800000000000001E-5</v>
      </c>
      <c r="D397">
        <v>0</v>
      </c>
    </row>
    <row r="398" spans="1:4" x14ac:dyDescent="0.45">
      <c r="A398">
        <v>756</v>
      </c>
      <c r="B398">
        <v>2.1917099999999999E-4</v>
      </c>
      <c r="C398">
        <v>7.9146669999999997E-5</v>
      </c>
      <c r="D398">
        <v>0</v>
      </c>
    </row>
    <row r="399" spans="1:4" x14ac:dyDescent="0.45">
      <c r="A399">
        <v>757</v>
      </c>
      <c r="B399">
        <v>2.045258E-4</v>
      </c>
      <c r="C399">
        <v>7.3857999999999997E-5</v>
      </c>
      <c r="D399">
        <v>0</v>
      </c>
    </row>
    <row r="400" spans="1:4" x14ac:dyDescent="0.45">
      <c r="A400">
        <v>758</v>
      </c>
      <c r="B400">
        <v>1.9084049999999999E-4</v>
      </c>
      <c r="C400">
        <v>6.8916000000000002E-5</v>
      </c>
      <c r="D400">
        <v>0</v>
      </c>
    </row>
    <row r="401" spans="1:4" x14ac:dyDescent="0.45">
      <c r="A401">
        <v>759</v>
      </c>
      <c r="B401">
        <v>1.7806540000000001E-4</v>
      </c>
      <c r="C401">
        <v>6.4302670000000001E-5</v>
      </c>
      <c r="D401">
        <v>0</v>
      </c>
    </row>
    <row r="402" spans="1:4" x14ac:dyDescent="0.45">
      <c r="A402">
        <v>760</v>
      </c>
      <c r="B402">
        <v>1.6615050000000001E-4</v>
      </c>
      <c r="C402">
        <v>6.0000000000000002E-5</v>
      </c>
      <c r="D402">
        <v>0</v>
      </c>
    </row>
    <row r="403" spans="1:4" x14ac:dyDescent="0.45">
      <c r="A403">
        <v>761</v>
      </c>
      <c r="B403">
        <v>1.550236E-4</v>
      </c>
      <c r="C403">
        <v>5.5981869999999998E-5</v>
      </c>
      <c r="D403">
        <v>0</v>
      </c>
    </row>
    <row r="404" spans="1:4" x14ac:dyDescent="0.45">
      <c r="A404">
        <v>762</v>
      </c>
      <c r="B404">
        <v>1.4462190000000001E-4</v>
      </c>
      <c r="C404">
        <v>5.2225599999999997E-5</v>
      </c>
      <c r="D404">
        <v>0</v>
      </c>
    </row>
    <row r="405" spans="1:4" x14ac:dyDescent="0.45">
      <c r="A405">
        <v>763</v>
      </c>
      <c r="B405">
        <v>1.3490980000000001E-4</v>
      </c>
      <c r="C405">
        <v>4.8718399999999998E-5</v>
      </c>
      <c r="D405">
        <v>0</v>
      </c>
    </row>
    <row r="406" spans="1:4" x14ac:dyDescent="0.45">
      <c r="A406">
        <v>764</v>
      </c>
      <c r="B406">
        <v>1.25852E-4</v>
      </c>
      <c r="C406">
        <v>4.5447469999999999E-5</v>
      </c>
      <c r="D406">
        <v>0</v>
      </c>
    </row>
    <row r="407" spans="1:4" x14ac:dyDescent="0.45">
      <c r="A407">
        <v>765</v>
      </c>
      <c r="B407">
        <v>1.17413E-4</v>
      </c>
      <c r="C407">
        <v>4.2400000000000001E-5</v>
      </c>
      <c r="D407">
        <v>0</v>
      </c>
    </row>
    <row r="408" spans="1:4" x14ac:dyDescent="0.45">
      <c r="A408">
        <v>766</v>
      </c>
      <c r="B408">
        <v>1.095515E-4</v>
      </c>
      <c r="C408">
        <v>3.9561039999999999E-5</v>
      </c>
      <c r="D408">
        <v>0</v>
      </c>
    </row>
    <row r="409" spans="1:4" x14ac:dyDescent="0.45">
      <c r="A409">
        <v>767</v>
      </c>
      <c r="B409">
        <v>1.022245E-4</v>
      </c>
      <c r="C409">
        <v>3.6915120000000003E-5</v>
      </c>
      <c r="D409">
        <v>0</v>
      </c>
    </row>
    <row r="410" spans="1:4" x14ac:dyDescent="0.45">
      <c r="A410">
        <v>768</v>
      </c>
      <c r="B410">
        <v>9.5394450000000006E-5</v>
      </c>
      <c r="C410">
        <v>3.444868E-5</v>
      </c>
      <c r="D410">
        <v>0</v>
      </c>
    </row>
    <row r="411" spans="1:4" x14ac:dyDescent="0.45">
      <c r="A411">
        <v>769</v>
      </c>
      <c r="B411">
        <v>8.90239E-5</v>
      </c>
      <c r="C411">
        <v>3.2148160000000002E-5</v>
      </c>
      <c r="D411">
        <v>0</v>
      </c>
    </row>
    <row r="412" spans="1:4" x14ac:dyDescent="0.45">
      <c r="A412">
        <v>770</v>
      </c>
      <c r="B412">
        <v>8.3075270000000005E-5</v>
      </c>
      <c r="C412">
        <v>3.0000000000000001E-5</v>
      </c>
      <c r="D412">
        <v>0</v>
      </c>
    </row>
    <row r="413" spans="1:4" x14ac:dyDescent="0.45">
      <c r="A413">
        <v>771</v>
      </c>
      <c r="B413">
        <v>7.7512689999999993E-5</v>
      </c>
      <c r="C413">
        <v>2.7991250000000001E-5</v>
      </c>
      <c r="D413">
        <v>0</v>
      </c>
    </row>
    <row r="414" spans="1:4" x14ac:dyDescent="0.45">
      <c r="A414">
        <v>772</v>
      </c>
      <c r="B414">
        <v>7.231304E-5</v>
      </c>
      <c r="C414">
        <v>2.6113560000000001E-5</v>
      </c>
      <c r="D414">
        <v>0</v>
      </c>
    </row>
    <row r="415" spans="1:4" x14ac:dyDescent="0.45">
      <c r="A415">
        <v>773</v>
      </c>
      <c r="B415">
        <v>6.7457780000000002E-5</v>
      </c>
      <c r="C415">
        <v>2.436024E-5</v>
      </c>
      <c r="D415">
        <v>0</v>
      </c>
    </row>
    <row r="416" spans="1:4" x14ac:dyDescent="0.45">
      <c r="A416">
        <v>774</v>
      </c>
      <c r="B416">
        <v>6.2928439999999995E-5</v>
      </c>
      <c r="C416">
        <v>2.272461E-5</v>
      </c>
      <c r="D416">
        <v>0</v>
      </c>
    </row>
    <row r="417" spans="1:4" x14ac:dyDescent="0.45">
      <c r="A417">
        <v>775</v>
      </c>
      <c r="B417">
        <v>5.8706519999999999E-5</v>
      </c>
      <c r="C417">
        <v>2.12E-5</v>
      </c>
      <c r="D417">
        <v>0</v>
      </c>
    </row>
    <row r="418" spans="1:4" x14ac:dyDescent="0.45">
      <c r="A418">
        <v>776</v>
      </c>
      <c r="B418">
        <v>5.4770279999999998E-5</v>
      </c>
      <c r="C418">
        <v>1.9778550000000001E-5</v>
      </c>
      <c r="D418">
        <v>0</v>
      </c>
    </row>
    <row r="419" spans="1:4" x14ac:dyDescent="0.45">
      <c r="A419">
        <v>777</v>
      </c>
      <c r="B419">
        <v>5.1099179999999999E-5</v>
      </c>
      <c r="C419">
        <v>1.8452850000000001E-5</v>
      </c>
      <c r="D419">
        <v>0</v>
      </c>
    </row>
    <row r="420" spans="1:4" x14ac:dyDescent="0.45">
      <c r="A420">
        <v>778</v>
      </c>
      <c r="B420">
        <v>4.7676539999999999E-5</v>
      </c>
      <c r="C420">
        <v>1.7216869999999999E-5</v>
      </c>
      <c r="D420">
        <v>0</v>
      </c>
    </row>
    <row r="421" spans="1:4" x14ac:dyDescent="0.45">
      <c r="A421">
        <v>779</v>
      </c>
      <c r="B421">
        <v>4.4485669999999998E-5</v>
      </c>
      <c r="C421">
        <v>1.6064590000000001E-5</v>
      </c>
      <c r="D421">
        <v>0</v>
      </c>
    </row>
    <row r="422" spans="1:4" x14ac:dyDescent="0.45">
      <c r="A422">
        <v>780</v>
      </c>
      <c r="B422">
        <v>4.1509940000000003E-5</v>
      </c>
      <c r="C422">
        <v>1.499E-5</v>
      </c>
      <c r="D422">
        <v>0</v>
      </c>
    </row>
    <row r="423" spans="1:4" x14ac:dyDescent="0.45">
      <c r="A423">
        <v>781</v>
      </c>
      <c r="B423">
        <v>3.873324E-5</v>
      </c>
      <c r="C423">
        <v>1.3987279999999999E-5</v>
      </c>
      <c r="D423">
        <v>0</v>
      </c>
    </row>
    <row r="424" spans="1:4" x14ac:dyDescent="0.45">
      <c r="A424">
        <v>782</v>
      </c>
      <c r="B424">
        <v>3.6142030000000003E-5</v>
      </c>
      <c r="C424">
        <v>1.305155E-5</v>
      </c>
      <c r="D424">
        <v>0</v>
      </c>
    </row>
    <row r="425" spans="1:4" x14ac:dyDescent="0.45">
      <c r="A425">
        <v>783</v>
      </c>
      <c r="B425">
        <v>3.3723519999999998E-5</v>
      </c>
      <c r="C425">
        <v>1.217818E-5</v>
      </c>
      <c r="D425">
        <v>0</v>
      </c>
    </row>
    <row r="426" spans="1:4" x14ac:dyDescent="0.45">
      <c r="A426">
        <v>784</v>
      </c>
      <c r="B426">
        <v>3.1464870000000002E-5</v>
      </c>
      <c r="C426">
        <v>1.1362539999999999E-5</v>
      </c>
      <c r="D426">
        <v>0</v>
      </c>
    </row>
    <row r="427" spans="1:4" x14ac:dyDescent="0.45">
      <c r="A427">
        <v>785</v>
      </c>
      <c r="B427">
        <v>2.935326E-5</v>
      </c>
      <c r="C427">
        <v>1.06E-5</v>
      </c>
      <c r="D427">
        <v>0</v>
      </c>
    </row>
    <row r="428" spans="1:4" x14ac:dyDescent="0.45">
      <c r="A428">
        <v>786</v>
      </c>
      <c r="B428">
        <v>2.7375730000000002E-5</v>
      </c>
      <c r="C428">
        <v>9.8858770000000001E-6</v>
      </c>
      <c r="D428">
        <v>0</v>
      </c>
    </row>
    <row r="429" spans="1:4" x14ac:dyDescent="0.45">
      <c r="A429">
        <v>787</v>
      </c>
      <c r="B429">
        <v>2.5524330000000001E-5</v>
      </c>
      <c r="C429">
        <v>9.2173039999999999E-6</v>
      </c>
      <c r="D429">
        <v>0</v>
      </c>
    </row>
    <row r="430" spans="1:4" x14ac:dyDescent="0.45">
      <c r="A430">
        <v>788</v>
      </c>
      <c r="B430">
        <v>2.379376E-5</v>
      </c>
      <c r="C430">
        <v>8.5923620000000003E-6</v>
      </c>
      <c r="D430">
        <v>0</v>
      </c>
    </row>
    <row r="431" spans="1:4" x14ac:dyDescent="0.45">
      <c r="A431">
        <v>789</v>
      </c>
      <c r="B431">
        <v>2.2178700000000002E-5</v>
      </c>
      <c r="C431">
        <v>8.0091329999999995E-6</v>
      </c>
      <c r="D431">
        <v>0</v>
      </c>
    </row>
    <row r="432" spans="1:4" x14ac:dyDescent="0.45">
      <c r="A432">
        <v>790</v>
      </c>
      <c r="B432">
        <v>2.0673830000000001E-5</v>
      </c>
      <c r="C432">
        <v>7.4657000000000004E-6</v>
      </c>
      <c r="D432">
        <v>0</v>
      </c>
    </row>
    <row r="433" spans="1:4" x14ac:dyDescent="0.45">
      <c r="A433">
        <v>791</v>
      </c>
      <c r="B433">
        <v>1.9272259999999999E-5</v>
      </c>
      <c r="C433">
        <v>6.959567E-6</v>
      </c>
      <c r="D433">
        <v>0</v>
      </c>
    </row>
    <row r="434" spans="1:4" x14ac:dyDescent="0.45">
      <c r="A434">
        <v>792</v>
      </c>
      <c r="B434">
        <v>1.7966400000000001E-5</v>
      </c>
      <c r="C434">
        <v>6.487995E-6</v>
      </c>
      <c r="D434">
        <v>0</v>
      </c>
    </row>
    <row r="435" spans="1:4" x14ac:dyDescent="0.45">
      <c r="A435">
        <v>793</v>
      </c>
      <c r="B435">
        <v>1.6749910000000001E-5</v>
      </c>
      <c r="C435">
        <v>6.048699E-6</v>
      </c>
      <c r="D435">
        <v>0</v>
      </c>
    </row>
    <row r="436" spans="1:4" x14ac:dyDescent="0.45">
      <c r="A436">
        <v>794</v>
      </c>
      <c r="B436">
        <v>1.5616480000000001E-5</v>
      </c>
      <c r="C436">
        <v>5.6393959999999996E-6</v>
      </c>
      <c r="D436">
        <v>0</v>
      </c>
    </row>
    <row r="437" spans="1:4" x14ac:dyDescent="0.45">
      <c r="A437">
        <v>795</v>
      </c>
      <c r="B437">
        <v>1.455977E-5</v>
      </c>
      <c r="C437">
        <v>5.2577999999999999E-6</v>
      </c>
      <c r="D437">
        <v>0</v>
      </c>
    </row>
    <row r="438" spans="1:4" x14ac:dyDescent="0.45">
      <c r="A438">
        <v>796</v>
      </c>
      <c r="B438">
        <v>1.357387E-5</v>
      </c>
      <c r="C438">
        <v>4.9017710000000001E-6</v>
      </c>
      <c r="D438">
        <v>0</v>
      </c>
    </row>
    <row r="439" spans="1:4" x14ac:dyDescent="0.45">
      <c r="A439">
        <v>797</v>
      </c>
      <c r="B439">
        <v>1.2654359999999999E-5</v>
      </c>
      <c r="C439">
        <v>4.5697200000000002E-6</v>
      </c>
      <c r="D439">
        <v>0</v>
      </c>
    </row>
    <row r="440" spans="1:4" x14ac:dyDescent="0.45">
      <c r="A440">
        <v>798</v>
      </c>
      <c r="B440">
        <v>1.179723E-5</v>
      </c>
      <c r="C440">
        <v>4.2601939999999997E-6</v>
      </c>
      <c r="D440">
        <v>0</v>
      </c>
    </row>
    <row r="441" spans="1:4" x14ac:dyDescent="0.45">
      <c r="A441">
        <v>799</v>
      </c>
      <c r="B441">
        <v>1.0998440000000001E-5</v>
      </c>
      <c r="C441">
        <v>3.9717389999999996E-6</v>
      </c>
      <c r="D441">
        <v>0</v>
      </c>
    </row>
    <row r="442" spans="1:4" x14ac:dyDescent="0.45">
      <c r="A442">
        <v>800</v>
      </c>
      <c r="B442">
        <v>1.0253980000000001E-5</v>
      </c>
      <c r="C442">
        <v>3.7029000000000002E-6</v>
      </c>
      <c r="D442">
        <v>0</v>
      </c>
    </row>
    <row r="443" spans="1:4" x14ac:dyDescent="0.45">
      <c r="A443">
        <v>801</v>
      </c>
      <c r="B443">
        <v>9.5596459999999999E-6</v>
      </c>
      <c r="C443">
        <v>3.4521630000000002E-6</v>
      </c>
      <c r="D443">
        <v>0</v>
      </c>
    </row>
    <row r="444" spans="1:4" x14ac:dyDescent="0.45">
      <c r="A444">
        <v>802</v>
      </c>
      <c r="B444">
        <v>8.9120440000000008E-6</v>
      </c>
      <c r="C444">
        <v>3.2183019999999998E-6</v>
      </c>
      <c r="D444">
        <v>0</v>
      </c>
    </row>
    <row r="445" spans="1:4" x14ac:dyDescent="0.45">
      <c r="A445">
        <v>803</v>
      </c>
      <c r="B445">
        <v>8.308358E-6</v>
      </c>
      <c r="C445">
        <v>3.0002999999999999E-6</v>
      </c>
      <c r="D445">
        <v>0</v>
      </c>
    </row>
    <row r="446" spans="1:4" x14ac:dyDescent="0.45">
      <c r="A446">
        <v>804</v>
      </c>
      <c r="B446">
        <v>7.7457689999999998E-6</v>
      </c>
      <c r="C446">
        <v>2.7971389999999999E-6</v>
      </c>
      <c r="D446">
        <v>0</v>
      </c>
    </row>
    <row r="447" spans="1:4" x14ac:dyDescent="0.45">
      <c r="A447">
        <v>805</v>
      </c>
      <c r="B447">
        <v>7.2214559999999999E-6</v>
      </c>
      <c r="C447">
        <v>2.6077999999999998E-6</v>
      </c>
      <c r="D447">
        <v>0</v>
      </c>
    </row>
    <row r="448" spans="1:4" x14ac:dyDescent="0.45">
      <c r="A448">
        <v>806</v>
      </c>
      <c r="B448">
        <v>6.7324750000000003E-6</v>
      </c>
      <c r="C448">
        <v>2.4312199999999998E-6</v>
      </c>
      <c r="D448">
        <v>0</v>
      </c>
    </row>
    <row r="449" spans="1:4" x14ac:dyDescent="0.45">
      <c r="A449">
        <v>807</v>
      </c>
      <c r="B449">
        <v>6.2764230000000002E-6</v>
      </c>
      <c r="C449">
        <v>2.266531E-6</v>
      </c>
      <c r="D449">
        <v>0</v>
      </c>
    </row>
    <row r="450" spans="1:4" x14ac:dyDescent="0.45">
      <c r="A450">
        <v>808</v>
      </c>
      <c r="B450">
        <v>5.8513040000000003E-6</v>
      </c>
      <c r="C450">
        <v>2.1130130000000001E-6</v>
      </c>
      <c r="D450">
        <v>0</v>
      </c>
    </row>
    <row r="451" spans="1:4" x14ac:dyDescent="0.45">
      <c r="A451">
        <v>809</v>
      </c>
      <c r="B451">
        <v>5.4551179999999997E-6</v>
      </c>
      <c r="C451">
        <v>1.9699430000000001E-6</v>
      </c>
      <c r="D451">
        <v>0</v>
      </c>
    </row>
    <row r="452" spans="1:4" x14ac:dyDescent="0.45">
      <c r="A452">
        <v>810</v>
      </c>
      <c r="B452">
        <v>5.0858679999999998E-6</v>
      </c>
      <c r="C452">
        <v>1.8365999999999999E-6</v>
      </c>
      <c r="D452">
        <v>0</v>
      </c>
    </row>
    <row r="453" spans="1:4" x14ac:dyDescent="0.45">
      <c r="A453">
        <v>811</v>
      </c>
      <c r="B453">
        <v>4.7414659999999997E-6</v>
      </c>
      <c r="C453">
        <v>1.7122300000000001E-6</v>
      </c>
      <c r="D453">
        <v>0</v>
      </c>
    </row>
    <row r="454" spans="1:4" x14ac:dyDescent="0.45">
      <c r="A454">
        <v>812</v>
      </c>
      <c r="B454">
        <v>4.4202359999999998E-6</v>
      </c>
      <c r="C454">
        <v>1.596228E-6</v>
      </c>
      <c r="D454">
        <v>0</v>
      </c>
    </row>
    <row r="455" spans="1:4" x14ac:dyDescent="0.45">
      <c r="A455">
        <v>813</v>
      </c>
      <c r="B455">
        <v>4.1207829999999997E-6</v>
      </c>
      <c r="C455">
        <v>1.4880899999999999E-6</v>
      </c>
      <c r="D455">
        <v>0</v>
      </c>
    </row>
    <row r="456" spans="1:4" x14ac:dyDescent="0.45">
      <c r="A456">
        <v>814</v>
      </c>
      <c r="B456">
        <v>3.8417159999999996E-6</v>
      </c>
      <c r="C456">
        <v>1.387314E-6</v>
      </c>
      <c r="D456">
        <v>0</v>
      </c>
    </row>
    <row r="457" spans="1:4" x14ac:dyDescent="0.45">
      <c r="A457">
        <v>815</v>
      </c>
      <c r="B457">
        <v>3.5816519999999999E-6</v>
      </c>
      <c r="C457">
        <v>1.2934E-6</v>
      </c>
      <c r="D457">
        <v>0</v>
      </c>
    </row>
    <row r="458" spans="1:4" x14ac:dyDescent="0.45">
      <c r="A458">
        <v>816</v>
      </c>
      <c r="B458">
        <v>3.339127E-6</v>
      </c>
      <c r="C458">
        <v>1.2058200000000001E-6</v>
      </c>
      <c r="D458">
        <v>0</v>
      </c>
    </row>
    <row r="459" spans="1:4" x14ac:dyDescent="0.45">
      <c r="A459">
        <v>817</v>
      </c>
      <c r="B459">
        <v>3.1129490000000002E-6</v>
      </c>
      <c r="C459">
        <v>1.1241430000000001E-6</v>
      </c>
      <c r="D459">
        <v>0</v>
      </c>
    </row>
    <row r="460" spans="1:4" x14ac:dyDescent="0.45">
      <c r="A460">
        <v>818</v>
      </c>
      <c r="B460">
        <v>2.9021210000000001E-6</v>
      </c>
      <c r="C460">
        <v>1.048009E-6</v>
      </c>
      <c r="D460">
        <v>0</v>
      </c>
    </row>
    <row r="461" spans="1:4" x14ac:dyDescent="0.45">
      <c r="A461">
        <v>819</v>
      </c>
      <c r="B461">
        <v>2.7056450000000002E-6</v>
      </c>
      <c r="C461">
        <v>9.7705800000000004E-7</v>
      </c>
      <c r="D461">
        <v>0</v>
      </c>
    </row>
    <row r="462" spans="1:4" x14ac:dyDescent="0.45">
      <c r="A462">
        <v>820</v>
      </c>
      <c r="B462">
        <v>2.522525E-6</v>
      </c>
      <c r="C462">
        <v>9.1093000000000002E-7</v>
      </c>
      <c r="D462">
        <v>0</v>
      </c>
    </row>
    <row r="463" spans="1:4" x14ac:dyDescent="0.45">
      <c r="A463">
        <v>821</v>
      </c>
      <c r="B463">
        <v>2.3517260000000002E-6</v>
      </c>
      <c r="C463">
        <v>8.4925099999999999E-7</v>
      </c>
      <c r="D463">
        <v>0</v>
      </c>
    </row>
    <row r="464" spans="1:4" x14ac:dyDescent="0.45">
      <c r="A464">
        <v>822</v>
      </c>
      <c r="B464">
        <v>2.1924150000000002E-6</v>
      </c>
      <c r="C464">
        <v>7.9172100000000003E-7</v>
      </c>
      <c r="D464">
        <v>0</v>
      </c>
    </row>
    <row r="465" spans="1:4" x14ac:dyDescent="0.45">
      <c r="A465">
        <v>823</v>
      </c>
      <c r="B465">
        <v>2.0439020000000001E-6</v>
      </c>
      <c r="C465">
        <v>7.3809000000000001E-7</v>
      </c>
      <c r="D465">
        <v>0</v>
      </c>
    </row>
    <row r="466" spans="1:4" x14ac:dyDescent="0.45">
      <c r="A466">
        <v>824</v>
      </c>
      <c r="B466">
        <v>1.9054969999999999E-6</v>
      </c>
      <c r="C466">
        <v>6.8810999999999999E-7</v>
      </c>
      <c r="D466">
        <v>0</v>
      </c>
    </row>
    <row r="467" spans="1:4" x14ac:dyDescent="0.45">
      <c r="A467">
        <v>825</v>
      </c>
      <c r="B467">
        <v>1.7765090000000001E-6</v>
      </c>
      <c r="C467">
        <v>6.4153E-7</v>
      </c>
      <c r="D467">
        <v>0</v>
      </c>
    </row>
    <row r="468" spans="1:4" x14ac:dyDescent="0.45">
      <c r="A468">
        <v>826</v>
      </c>
      <c r="B468">
        <v>1.6562149999999999E-6</v>
      </c>
      <c r="C468">
        <v>5.9808999999999998E-7</v>
      </c>
      <c r="D468">
        <v>0</v>
      </c>
    </row>
    <row r="469" spans="1:4" x14ac:dyDescent="0.45">
      <c r="A469">
        <v>827</v>
      </c>
      <c r="B469">
        <v>1.5440219999999999E-6</v>
      </c>
      <c r="C469">
        <v>5.5757500000000001E-7</v>
      </c>
      <c r="D469">
        <v>0</v>
      </c>
    </row>
    <row r="470" spans="1:4" x14ac:dyDescent="0.45">
      <c r="A470">
        <v>828</v>
      </c>
      <c r="B470">
        <v>1.43944E-6</v>
      </c>
      <c r="C470">
        <v>5.1980799999999999E-7</v>
      </c>
      <c r="D470">
        <v>0</v>
      </c>
    </row>
    <row r="471" spans="1:4" x14ac:dyDescent="0.45">
      <c r="A471">
        <v>829</v>
      </c>
      <c r="B471">
        <v>1.341977E-6</v>
      </c>
      <c r="C471">
        <v>4.84612E-7</v>
      </c>
      <c r="D471">
        <v>0</v>
      </c>
    </row>
    <row r="472" spans="1:4" x14ac:dyDescent="0.45">
      <c r="A472">
        <v>830</v>
      </c>
      <c r="B472">
        <v>1.251141E-6</v>
      </c>
      <c r="C472">
        <v>4.5181000000000002E-7</v>
      </c>
      <c r="D47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FAB-6E89-47A9-8873-1B93BA600030}">
  <sheetPr codeName="Sheet3"/>
  <dimension ref="A1:A471"/>
  <sheetViews>
    <sheetView workbookViewId="0"/>
  </sheetViews>
  <sheetFormatPr defaultRowHeight="14.25" x14ac:dyDescent="0.45"/>
  <cols>
    <col min="1" max="1" width="46.59765625" bestFit="1" customWidth="1"/>
  </cols>
  <sheetData>
    <row r="1" spans="1:1" x14ac:dyDescent="0.45">
      <c r="A1" s="5"/>
    </row>
    <row r="2" spans="1:1" x14ac:dyDescent="0.45">
      <c r="A2" s="5"/>
    </row>
    <row r="3" spans="1:1" x14ac:dyDescent="0.45">
      <c r="A3" s="5"/>
    </row>
    <row r="4" spans="1:1" x14ac:dyDescent="0.45">
      <c r="A4" s="5"/>
    </row>
    <row r="5" spans="1:1" x14ac:dyDescent="0.45">
      <c r="A5" s="5"/>
    </row>
    <row r="6" spans="1:1" x14ac:dyDescent="0.45">
      <c r="A6" s="5"/>
    </row>
    <row r="7" spans="1:1" x14ac:dyDescent="0.45">
      <c r="A7" s="5"/>
    </row>
    <row r="8" spans="1:1" x14ac:dyDescent="0.45">
      <c r="A8" s="5"/>
    </row>
    <row r="9" spans="1:1" x14ac:dyDescent="0.45">
      <c r="A9" s="5"/>
    </row>
    <row r="10" spans="1:1" x14ac:dyDescent="0.45">
      <c r="A10" s="5"/>
    </row>
    <row r="11" spans="1:1" x14ac:dyDescent="0.45">
      <c r="A11" s="5"/>
    </row>
    <row r="12" spans="1:1" x14ac:dyDescent="0.45">
      <c r="A12" s="5"/>
    </row>
    <row r="13" spans="1:1" x14ac:dyDescent="0.45">
      <c r="A13" s="5"/>
    </row>
    <row r="14" spans="1:1" x14ac:dyDescent="0.45">
      <c r="A14" s="5"/>
    </row>
    <row r="15" spans="1:1" x14ac:dyDescent="0.45">
      <c r="A15" s="5"/>
    </row>
    <row r="16" spans="1:1" x14ac:dyDescent="0.45">
      <c r="A16" s="5"/>
    </row>
    <row r="17" spans="1:1" x14ac:dyDescent="0.45">
      <c r="A17" s="5"/>
    </row>
    <row r="18" spans="1:1" x14ac:dyDescent="0.45">
      <c r="A18" s="5"/>
    </row>
    <row r="19" spans="1:1" x14ac:dyDescent="0.45">
      <c r="A19" s="5"/>
    </row>
    <row r="20" spans="1:1" x14ac:dyDescent="0.45">
      <c r="A20" s="5"/>
    </row>
    <row r="21" spans="1:1" x14ac:dyDescent="0.45">
      <c r="A21" s="5"/>
    </row>
    <row r="22" spans="1:1" x14ac:dyDescent="0.45">
      <c r="A22" s="5"/>
    </row>
    <row r="23" spans="1:1" x14ac:dyDescent="0.45">
      <c r="A23" s="5"/>
    </row>
    <row r="24" spans="1:1" x14ac:dyDescent="0.45">
      <c r="A24" s="5"/>
    </row>
    <row r="25" spans="1:1" x14ac:dyDescent="0.45">
      <c r="A25" s="5"/>
    </row>
    <row r="26" spans="1:1" x14ac:dyDescent="0.45">
      <c r="A26" s="5"/>
    </row>
    <row r="27" spans="1:1" x14ac:dyDescent="0.45">
      <c r="A27" s="5"/>
    </row>
    <row r="28" spans="1:1" x14ac:dyDescent="0.45">
      <c r="A28" s="5"/>
    </row>
    <row r="29" spans="1:1" x14ac:dyDescent="0.45">
      <c r="A29" s="5"/>
    </row>
    <row r="30" spans="1:1" x14ac:dyDescent="0.45">
      <c r="A30" s="5"/>
    </row>
    <row r="31" spans="1:1" x14ac:dyDescent="0.45">
      <c r="A31" s="5"/>
    </row>
    <row r="32" spans="1:1" x14ac:dyDescent="0.45">
      <c r="A32" s="5"/>
    </row>
    <row r="33" spans="1:1" x14ac:dyDescent="0.45">
      <c r="A33" s="5"/>
    </row>
    <row r="34" spans="1:1" x14ac:dyDescent="0.45">
      <c r="A34" s="5"/>
    </row>
    <row r="35" spans="1:1" x14ac:dyDescent="0.45">
      <c r="A35" s="5"/>
    </row>
    <row r="36" spans="1:1" x14ac:dyDescent="0.45">
      <c r="A36" s="5"/>
    </row>
    <row r="37" spans="1:1" x14ac:dyDescent="0.45">
      <c r="A37" s="5"/>
    </row>
    <row r="38" spans="1:1" x14ac:dyDescent="0.45">
      <c r="A38" s="5"/>
    </row>
    <row r="39" spans="1:1" x14ac:dyDescent="0.45">
      <c r="A39" s="5"/>
    </row>
    <row r="40" spans="1:1" x14ac:dyDescent="0.45">
      <c r="A40" s="5"/>
    </row>
    <row r="41" spans="1:1" x14ac:dyDescent="0.45">
      <c r="A41" s="5"/>
    </row>
    <row r="42" spans="1:1" x14ac:dyDescent="0.45">
      <c r="A42" s="5"/>
    </row>
    <row r="43" spans="1:1" x14ac:dyDescent="0.45">
      <c r="A43" s="5"/>
    </row>
    <row r="44" spans="1:1" x14ac:dyDescent="0.45">
      <c r="A44" s="5"/>
    </row>
    <row r="45" spans="1:1" x14ac:dyDescent="0.45">
      <c r="A45" s="5"/>
    </row>
    <row r="46" spans="1:1" x14ac:dyDescent="0.45">
      <c r="A46" s="5"/>
    </row>
    <row r="47" spans="1:1" x14ac:dyDescent="0.45">
      <c r="A47" s="5"/>
    </row>
    <row r="48" spans="1:1" x14ac:dyDescent="0.45">
      <c r="A48" s="5"/>
    </row>
    <row r="49" spans="1:1" x14ac:dyDescent="0.45">
      <c r="A49" s="5"/>
    </row>
    <row r="50" spans="1:1" x14ac:dyDescent="0.45">
      <c r="A50" s="5"/>
    </row>
    <row r="51" spans="1:1" x14ac:dyDescent="0.45">
      <c r="A51" s="5"/>
    </row>
    <row r="52" spans="1:1" x14ac:dyDescent="0.45">
      <c r="A52" s="5"/>
    </row>
    <row r="53" spans="1:1" x14ac:dyDescent="0.45">
      <c r="A53" s="5"/>
    </row>
    <row r="54" spans="1:1" x14ac:dyDescent="0.45">
      <c r="A54" s="5"/>
    </row>
    <row r="55" spans="1:1" x14ac:dyDescent="0.45">
      <c r="A55" s="5"/>
    </row>
    <row r="56" spans="1:1" x14ac:dyDescent="0.45">
      <c r="A56" s="5"/>
    </row>
    <row r="57" spans="1:1" x14ac:dyDescent="0.45">
      <c r="A57" s="5"/>
    </row>
    <row r="58" spans="1:1" x14ac:dyDescent="0.45">
      <c r="A58" s="5"/>
    </row>
    <row r="59" spans="1:1" x14ac:dyDescent="0.45">
      <c r="A59" s="5"/>
    </row>
    <row r="60" spans="1:1" x14ac:dyDescent="0.45">
      <c r="A60" s="5"/>
    </row>
    <row r="61" spans="1:1" x14ac:dyDescent="0.45">
      <c r="A61" s="5"/>
    </row>
    <row r="62" spans="1:1" x14ac:dyDescent="0.45">
      <c r="A62" s="5"/>
    </row>
    <row r="63" spans="1:1" x14ac:dyDescent="0.45">
      <c r="A63" s="5"/>
    </row>
    <row r="64" spans="1:1" x14ac:dyDescent="0.45">
      <c r="A64" s="5"/>
    </row>
    <row r="65" spans="1:1" x14ac:dyDescent="0.45">
      <c r="A65" s="5"/>
    </row>
    <row r="66" spans="1:1" x14ac:dyDescent="0.45">
      <c r="A66" s="5"/>
    </row>
    <row r="67" spans="1:1" x14ac:dyDescent="0.45">
      <c r="A67" s="5"/>
    </row>
    <row r="68" spans="1:1" x14ac:dyDescent="0.45">
      <c r="A68" s="5"/>
    </row>
    <row r="69" spans="1:1" x14ac:dyDescent="0.45">
      <c r="A69" s="5"/>
    </row>
    <row r="70" spans="1:1" x14ac:dyDescent="0.45">
      <c r="A70" s="5"/>
    </row>
    <row r="71" spans="1:1" x14ac:dyDescent="0.45">
      <c r="A71" s="5"/>
    </row>
    <row r="72" spans="1:1" x14ac:dyDescent="0.45">
      <c r="A72" s="5"/>
    </row>
    <row r="73" spans="1:1" x14ac:dyDescent="0.45">
      <c r="A73" s="5"/>
    </row>
    <row r="74" spans="1:1" x14ac:dyDescent="0.45">
      <c r="A74" s="5"/>
    </row>
    <row r="75" spans="1:1" x14ac:dyDescent="0.45">
      <c r="A75" s="5"/>
    </row>
    <row r="76" spans="1:1" x14ac:dyDescent="0.45">
      <c r="A76" s="5"/>
    </row>
    <row r="77" spans="1:1" x14ac:dyDescent="0.45">
      <c r="A77" s="5"/>
    </row>
    <row r="78" spans="1:1" x14ac:dyDescent="0.45">
      <c r="A78" s="5"/>
    </row>
    <row r="79" spans="1:1" x14ac:dyDescent="0.45">
      <c r="A79" s="5"/>
    </row>
    <row r="80" spans="1:1" x14ac:dyDescent="0.45">
      <c r="A80" s="5"/>
    </row>
    <row r="81" spans="1:1" x14ac:dyDescent="0.45">
      <c r="A81" s="5"/>
    </row>
    <row r="82" spans="1:1" x14ac:dyDescent="0.45">
      <c r="A82" s="5"/>
    </row>
    <row r="83" spans="1:1" x14ac:dyDescent="0.45">
      <c r="A83" s="5"/>
    </row>
    <row r="84" spans="1:1" x14ac:dyDescent="0.45">
      <c r="A84" s="5"/>
    </row>
    <row r="85" spans="1:1" x14ac:dyDescent="0.45">
      <c r="A85" s="5"/>
    </row>
    <row r="86" spans="1:1" x14ac:dyDescent="0.45">
      <c r="A86" s="5"/>
    </row>
    <row r="87" spans="1:1" x14ac:dyDescent="0.45">
      <c r="A87" s="5"/>
    </row>
    <row r="88" spans="1:1" x14ac:dyDescent="0.45">
      <c r="A88" s="5"/>
    </row>
    <row r="89" spans="1:1" x14ac:dyDescent="0.45">
      <c r="A89" s="5"/>
    </row>
    <row r="90" spans="1:1" x14ac:dyDescent="0.45">
      <c r="A90" s="5"/>
    </row>
    <row r="91" spans="1:1" x14ac:dyDescent="0.45">
      <c r="A91" s="5"/>
    </row>
    <row r="92" spans="1:1" x14ac:dyDescent="0.45">
      <c r="A92" s="5"/>
    </row>
    <row r="93" spans="1:1" x14ac:dyDescent="0.45">
      <c r="A93" s="5"/>
    </row>
    <row r="94" spans="1:1" x14ac:dyDescent="0.45">
      <c r="A94" s="5"/>
    </row>
    <row r="95" spans="1:1" x14ac:dyDescent="0.45">
      <c r="A95" s="5"/>
    </row>
    <row r="96" spans="1:1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  <row r="349" spans="1:1" x14ac:dyDescent="0.45">
      <c r="A349" s="5"/>
    </row>
    <row r="350" spans="1:1" x14ac:dyDescent="0.45">
      <c r="A350" s="5"/>
    </row>
    <row r="351" spans="1:1" x14ac:dyDescent="0.45">
      <c r="A351" s="5"/>
    </row>
    <row r="352" spans="1:1" x14ac:dyDescent="0.45">
      <c r="A352" s="5"/>
    </row>
    <row r="353" spans="1:1" x14ac:dyDescent="0.45">
      <c r="A353" s="5"/>
    </row>
    <row r="354" spans="1:1" x14ac:dyDescent="0.45">
      <c r="A354" s="5"/>
    </row>
    <row r="355" spans="1:1" x14ac:dyDescent="0.45">
      <c r="A355" s="5"/>
    </row>
    <row r="356" spans="1:1" x14ac:dyDescent="0.45">
      <c r="A356" s="5"/>
    </row>
    <row r="357" spans="1:1" x14ac:dyDescent="0.45">
      <c r="A357" s="5"/>
    </row>
    <row r="358" spans="1:1" x14ac:dyDescent="0.45">
      <c r="A358" s="5"/>
    </row>
    <row r="359" spans="1:1" x14ac:dyDescent="0.45">
      <c r="A359" s="5"/>
    </row>
    <row r="360" spans="1:1" x14ac:dyDescent="0.45">
      <c r="A360" s="5"/>
    </row>
    <row r="361" spans="1:1" x14ac:dyDescent="0.45">
      <c r="A361" s="5"/>
    </row>
    <row r="362" spans="1:1" x14ac:dyDescent="0.45">
      <c r="A362" s="5"/>
    </row>
    <row r="363" spans="1:1" x14ac:dyDescent="0.45">
      <c r="A363" s="5"/>
    </row>
    <row r="364" spans="1:1" x14ac:dyDescent="0.45">
      <c r="A364" s="5"/>
    </row>
    <row r="365" spans="1:1" x14ac:dyDescent="0.45">
      <c r="A365" s="5"/>
    </row>
    <row r="366" spans="1:1" x14ac:dyDescent="0.45">
      <c r="A366" s="5"/>
    </row>
    <row r="367" spans="1:1" x14ac:dyDescent="0.45">
      <c r="A367" s="5"/>
    </row>
    <row r="368" spans="1:1" x14ac:dyDescent="0.45">
      <c r="A368" s="5"/>
    </row>
    <row r="369" spans="1:1" x14ac:dyDescent="0.45">
      <c r="A369" s="5"/>
    </row>
    <row r="370" spans="1:1" x14ac:dyDescent="0.45">
      <c r="A370" s="5"/>
    </row>
    <row r="371" spans="1:1" x14ac:dyDescent="0.45">
      <c r="A371" s="5"/>
    </row>
    <row r="372" spans="1:1" x14ac:dyDescent="0.45">
      <c r="A372" s="5"/>
    </row>
    <row r="373" spans="1:1" x14ac:dyDescent="0.45">
      <c r="A373" s="5"/>
    </row>
    <row r="374" spans="1:1" x14ac:dyDescent="0.45">
      <c r="A374" s="5"/>
    </row>
    <row r="375" spans="1:1" x14ac:dyDescent="0.45">
      <c r="A375" s="5"/>
    </row>
    <row r="376" spans="1:1" x14ac:dyDescent="0.45">
      <c r="A376" s="5"/>
    </row>
    <row r="377" spans="1:1" x14ac:dyDescent="0.45">
      <c r="A377" s="5"/>
    </row>
    <row r="378" spans="1:1" x14ac:dyDescent="0.45">
      <c r="A378" s="5"/>
    </row>
    <row r="379" spans="1:1" x14ac:dyDescent="0.45">
      <c r="A379" s="5"/>
    </row>
    <row r="380" spans="1:1" x14ac:dyDescent="0.45">
      <c r="A380" s="5"/>
    </row>
    <row r="381" spans="1:1" x14ac:dyDescent="0.45">
      <c r="A381" s="5"/>
    </row>
    <row r="382" spans="1:1" x14ac:dyDescent="0.45">
      <c r="A382" s="5"/>
    </row>
    <row r="383" spans="1:1" x14ac:dyDescent="0.45">
      <c r="A383" s="5"/>
    </row>
    <row r="384" spans="1:1" x14ac:dyDescent="0.45">
      <c r="A384" s="5"/>
    </row>
    <row r="385" spans="1:1" x14ac:dyDescent="0.45">
      <c r="A385" s="5"/>
    </row>
    <row r="386" spans="1:1" x14ac:dyDescent="0.45">
      <c r="A386" s="5"/>
    </row>
    <row r="387" spans="1:1" x14ac:dyDescent="0.45">
      <c r="A387" s="5"/>
    </row>
    <row r="388" spans="1:1" x14ac:dyDescent="0.45">
      <c r="A388" s="5"/>
    </row>
    <row r="389" spans="1:1" x14ac:dyDescent="0.45">
      <c r="A389" s="5"/>
    </row>
    <row r="390" spans="1:1" x14ac:dyDescent="0.45">
      <c r="A390" s="5"/>
    </row>
    <row r="391" spans="1:1" x14ac:dyDescent="0.45">
      <c r="A391" s="5"/>
    </row>
    <row r="392" spans="1:1" x14ac:dyDescent="0.45">
      <c r="A392" s="5"/>
    </row>
    <row r="393" spans="1:1" x14ac:dyDescent="0.45">
      <c r="A393" s="5"/>
    </row>
    <row r="394" spans="1:1" x14ac:dyDescent="0.45">
      <c r="A394" s="5"/>
    </row>
    <row r="395" spans="1:1" x14ac:dyDescent="0.45">
      <c r="A395" s="5"/>
    </row>
    <row r="396" spans="1:1" x14ac:dyDescent="0.45">
      <c r="A396" s="5"/>
    </row>
    <row r="397" spans="1:1" x14ac:dyDescent="0.45">
      <c r="A397" s="5"/>
    </row>
    <row r="398" spans="1:1" x14ac:dyDescent="0.45">
      <c r="A398" s="5"/>
    </row>
    <row r="399" spans="1:1" x14ac:dyDescent="0.45">
      <c r="A399" s="5"/>
    </row>
    <row r="400" spans="1:1" x14ac:dyDescent="0.45">
      <c r="A400" s="5"/>
    </row>
    <row r="401" spans="1:1" x14ac:dyDescent="0.45">
      <c r="A401" s="5"/>
    </row>
    <row r="402" spans="1:1" x14ac:dyDescent="0.45">
      <c r="A402" s="5"/>
    </row>
    <row r="403" spans="1:1" x14ac:dyDescent="0.45">
      <c r="A403" s="5"/>
    </row>
    <row r="404" spans="1:1" x14ac:dyDescent="0.45">
      <c r="A404" s="5"/>
    </row>
    <row r="405" spans="1:1" x14ac:dyDescent="0.45">
      <c r="A405" s="5"/>
    </row>
    <row r="406" spans="1:1" x14ac:dyDescent="0.45">
      <c r="A406" s="5"/>
    </row>
    <row r="407" spans="1:1" x14ac:dyDescent="0.45">
      <c r="A407" s="5"/>
    </row>
    <row r="408" spans="1:1" x14ac:dyDescent="0.45">
      <c r="A408" s="5"/>
    </row>
    <row r="409" spans="1:1" x14ac:dyDescent="0.45">
      <c r="A409" s="5"/>
    </row>
    <row r="410" spans="1:1" x14ac:dyDescent="0.45">
      <c r="A410" s="5"/>
    </row>
    <row r="411" spans="1:1" x14ac:dyDescent="0.45">
      <c r="A411" s="5"/>
    </row>
    <row r="412" spans="1:1" x14ac:dyDescent="0.45">
      <c r="A412" s="5"/>
    </row>
    <row r="413" spans="1:1" x14ac:dyDescent="0.45">
      <c r="A413" s="5"/>
    </row>
    <row r="414" spans="1:1" x14ac:dyDescent="0.45">
      <c r="A414" s="5"/>
    </row>
    <row r="415" spans="1:1" x14ac:dyDescent="0.45">
      <c r="A415" s="5"/>
    </row>
    <row r="416" spans="1:1" x14ac:dyDescent="0.45">
      <c r="A416" s="5"/>
    </row>
    <row r="417" spans="1:1" x14ac:dyDescent="0.45">
      <c r="A417" s="5"/>
    </row>
    <row r="418" spans="1:1" x14ac:dyDescent="0.45">
      <c r="A418" s="5"/>
    </row>
    <row r="419" spans="1:1" x14ac:dyDescent="0.45">
      <c r="A419" s="5"/>
    </row>
    <row r="420" spans="1:1" x14ac:dyDescent="0.45">
      <c r="A420" s="5"/>
    </row>
    <row r="421" spans="1:1" x14ac:dyDescent="0.45">
      <c r="A421" s="5"/>
    </row>
    <row r="422" spans="1:1" x14ac:dyDescent="0.45">
      <c r="A422" s="5"/>
    </row>
    <row r="423" spans="1:1" x14ac:dyDescent="0.45">
      <c r="A423" s="5"/>
    </row>
    <row r="424" spans="1:1" x14ac:dyDescent="0.45">
      <c r="A424" s="5"/>
    </row>
    <row r="425" spans="1:1" x14ac:dyDescent="0.45">
      <c r="A425" s="5"/>
    </row>
    <row r="426" spans="1:1" x14ac:dyDescent="0.45">
      <c r="A426" s="5"/>
    </row>
    <row r="427" spans="1:1" x14ac:dyDescent="0.45">
      <c r="A427" s="5"/>
    </row>
    <row r="428" spans="1:1" x14ac:dyDescent="0.45">
      <c r="A428" s="5"/>
    </row>
    <row r="429" spans="1:1" x14ac:dyDescent="0.45">
      <c r="A429" s="5"/>
    </row>
    <row r="430" spans="1:1" x14ac:dyDescent="0.45">
      <c r="A430" s="5"/>
    </row>
    <row r="431" spans="1:1" x14ac:dyDescent="0.45">
      <c r="A431" s="5"/>
    </row>
    <row r="432" spans="1:1" x14ac:dyDescent="0.45">
      <c r="A432" s="5"/>
    </row>
    <row r="433" spans="1:1" x14ac:dyDescent="0.45">
      <c r="A433" s="5"/>
    </row>
    <row r="434" spans="1:1" x14ac:dyDescent="0.45">
      <c r="A434" s="5"/>
    </row>
    <row r="435" spans="1:1" x14ac:dyDescent="0.45">
      <c r="A435" s="5"/>
    </row>
    <row r="436" spans="1:1" x14ac:dyDescent="0.45">
      <c r="A436" s="5"/>
    </row>
    <row r="437" spans="1:1" x14ac:dyDescent="0.45">
      <c r="A437" s="5"/>
    </row>
    <row r="438" spans="1:1" x14ac:dyDescent="0.45">
      <c r="A438" s="5"/>
    </row>
    <row r="439" spans="1:1" x14ac:dyDescent="0.45">
      <c r="A439" s="5"/>
    </row>
    <row r="440" spans="1:1" x14ac:dyDescent="0.45">
      <c r="A440" s="5"/>
    </row>
    <row r="441" spans="1:1" x14ac:dyDescent="0.45">
      <c r="A441" s="5"/>
    </row>
    <row r="442" spans="1:1" x14ac:dyDescent="0.45">
      <c r="A442" s="5"/>
    </row>
    <row r="443" spans="1:1" x14ac:dyDescent="0.45">
      <c r="A443" s="5"/>
    </row>
    <row r="444" spans="1:1" x14ac:dyDescent="0.45">
      <c r="A444" s="5"/>
    </row>
    <row r="445" spans="1:1" x14ac:dyDescent="0.45">
      <c r="A445" s="5"/>
    </row>
    <row r="446" spans="1:1" x14ac:dyDescent="0.45">
      <c r="A446" s="5"/>
    </row>
    <row r="447" spans="1:1" x14ac:dyDescent="0.45">
      <c r="A447" s="5"/>
    </row>
    <row r="448" spans="1:1" x14ac:dyDescent="0.45">
      <c r="A448" s="5"/>
    </row>
    <row r="449" spans="1:1" x14ac:dyDescent="0.45">
      <c r="A449" s="5"/>
    </row>
    <row r="450" spans="1:1" x14ac:dyDescent="0.45">
      <c r="A450" s="5"/>
    </row>
    <row r="451" spans="1:1" x14ac:dyDescent="0.45">
      <c r="A451" s="5"/>
    </row>
    <row r="452" spans="1:1" x14ac:dyDescent="0.45">
      <c r="A452" s="5"/>
    </row>
    <row r="453" spans="1:1" x14ac:dyDescent="0.45">
      <c r="A453" s="5"/>
    </row>
    <row r="454" spans="1:1" x14ac:dyDescent="0.45">
      <c r="A454" s="5"/>
    </row>
    <row r="455" spans="1:1" x14ac:dyDescent="0.45">
      <c r="A455" s="5"/>
    </row>
    <row r="456" spans="1:1" x14ac:dyDescent="0.45">
      <c r="A456" s="5"/>
    </row>
    <row r="457" spans="1:1" x14ac:dyDescent="0.45">
      <c r="A457" s="5"/>
    </row>
    <row r="458" spans="1:1" x14ac:dyDescent="0.45">
      <c r="A458" s="5"/>
    </row>
    <row r="459" spans="1:1" x14ac:dyDescent="0.45">
      <c r="A459" s="5"/>
    </row>
    <row r="460" spans="1:1" x14ac:dyDescent="0.45">
      <c r="A460" s="5"/>
    </row>
    <row r="461" spans="1:1" x14ac:dyDescent="0.45">
      <c r="A461" s="5"/>
    </row>
    <row r="462" spans="1:1" x14ac:dyDescent="0.45">
      <c r="A462" s="5"/>
    </row>
    <row r="463" spans="1:1" x14ac:dyDescent="0.45">
      <c r="A463" s="5"/>
    </row>
    <row r="464" spans="1:1" x14ac:dyDescent="0.45">
      <c r="A464" s="5"/>
    </row>
    <row r="465" spans="1:1" x14ac:dyDescent="0.45">
      <c r="A465" s="5"/>
    </row>
    <row r="466" spans="1:1" x14ac:dyDescent="0.45">
      <c r="A466" s="5"/>
    </row>
    <row r="467" spans="1:1" x14ac:dyDescent="0.45">
      <c r="A467" s="5"/>
    </row>
    <row r="468" spans="1:1" x14ac:dyDescent="0.45">
      <c r="A468" s="5"/>
    </row>
    <row r="469" spans="1:1" x14ac:dyDescent="0.45">
      <c r="A469" s="5"/>
    </row>
    <row r="470" spans="1:1" x14ac:dyDescent="0.45">
      <c r="A470" s="5"/>
    </row>
    <row r="471" spans="1:1" x14ac:dyDescent="0.45">
      <c r="A471" s="5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6 W I d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p Y h 1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I d S 9 c I i N c n A Q A A J Q I A A B M A H A B G b 3 J t d W x h c y 9 T Z W N 0 a W 9 u M S 5 t I K I Y A C i g F A A A A A A A A A A A A A A A A A A A A A A A A A A A A H W P X U v D M B S G 7 w v 9 D y H e d B A K 3 a Y X j l 5 1 C t 4 I u o p f F c m 6 4 x Z I T y Q 5 n a t j / 9 2 U T q q F 5 S b J + 4 S T 5 3 V Q k j L I F t 2 e z M I g D N x G W l i x U s G u + Z 4 k 7 w l L m Q Y K A + b X w t S 2 B J 9 k b h v P T V l X g B R d K w 1 x Z p D 8 x U U 8 u y w e H F h X L C 1 J r a E p 5 u Y L t Z E r V / R j Y 9 o R H 4 n X O W h V K Q K b c s E F y 4 y u K 3 T p V L A r L M 1 K 4 T p N x u d j w e 5 q Q 7 C g R k P a H + N b g / A 2 E p 3 e G c 8 2 E t d e P 2 8 + g X v P X C 7 9 o 9 x K d B / G V t 3 0 F r q o 6 y L 2 e 9 6 l i f / 9 B u l i G r f 8 I N g v G H t A P m J Y V 0 u w f 8 j k J J k O y K F X v A e U l V c 8 N u 0 t O 3 C M o 0 G X / 5 7 8 U W 5 B A 6 5 p w w e m P L f q i Q 8 k 2 / C Z D / z a 8 I V 7 t T B Q e M p u 9 g N Q S w E C L Q A U A A I A C A D p Y h 1 L d K t 0 G q Y A A A D 4 A A A A E g A A A A A A A A A A A A A A A A A A A A A A Q 2 9 u Z m l n L 1 B h Y 2 t h Z 2 U u e G 1 s U E s B A i 0 A F A A C A A g A 6 W I d S w / K 6 a u k A A A A 6 Q A A A B M A A A A A A A A A A A A A A A A A 8 g A A A F t D b 2 5 0 Z W 5 0 X 1 R 5 c G V z X S 5 4 b W x Q S w E C L Q A U A A I A C A D p Y h 1 L 1 w i I 1 y c B A A A l A g A A E w A A A A A A A A A A A A A A A A D j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Q A A A A A A A L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l e H l 6 M z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y O V Q x O T o y M z o x O S 4 z N T Q 5 N z M 2 W i I g L z 4 8 R W 5 0 c n k g V H l w Z T 0 i R m l s b E N v b H V t b k 5 h b W V z I i B W Y W x 1 Z T 0 i c 1 s m c X V v d D t X Y X Z l b G V u Z 3 R o J n F 1 b 3 Q 7 L C Z x d W 9 0 O 1 R y a V g m c X V v d D s s J n F 1 b 3 Q 7 V H J p W S Z x d W 9 0 O y w m c X V v d D t U c m l a J n F 1 b 3 Q 7 X S I g L z 4 8 R W 5 0 c n k g V H l w Z T 0 i R m l s b E V y c m 9 y Q 2 9 k Z S I g V m F s d W U 9 I n N V b m t u b 3 d u I i A v P j x F b n R y e S B U e X B l P S J G a W x s Q 2 9 s d W 1 u V H l w Z X M i I F Z h b H V l P S J z Q X d V R k J R P T 0 i I C 8 + P E V u d H J 5 I F R 5 c G U 9 I k Z p b G x F c n J v c k N v d W 5 0 I i B W Y W x 1 Z T 0 i b D A i I C 8 + P E V u d H J 5 I F R 5 c G U 9 I k Z p b G x D b 3 V u d C I g V m F s d W U 9 I m w 0 N z E i I C 8 + P E V u d H J 5 I F R 5 c G U 9 I k Z p b G x T d G F 0 d X M i I F Z h b H V l P S J z Q 2 9 t c G x l d G U i I C 8 + P E V u d H J 5 I F R 5 c G U 9 I k Z p b G x U Y X J n Z X Q i I F Z h b H V l P S J z Y 2 l l e H l 6 M z F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Z X h 5 e j M x X z E v Q 2 h h b m d l Z C B U e X B l L n t D b 2 x 1 b W 4 x L D B 9 J n F 1 b 3 Q 7 L C Z x d W 9 0 O 1 N l Y 3 R p b 2 4 x L 2 N p Z X h 5 e j M x X z E v Q 2 h h b m d l Z C B U e X B l L n t D b 2 x 1 b W 4 y L D F 9 J n F 1 b 3 Q 7 L C Z x d W 9 0 O 1 N l Y 3 R p b 2 4 x L 2 N p Z X h 5 e j M x X z E v Q 2 h h b m d l Z C B U e X B l L n t D b 2 x 1 b W 4 z L D J 9 J n F 1 b 3 Q 7 L C Z x d W 9 0 O 1 N l Y 3 R p b 2 4 x L 2 N p Z X h 5 e j M x X z E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Z X h 5 e j M x X z E v Q 2 h h b m d l Z C B U e X B l L n t D b 2 x 1 b W 4 x L D B 9 J n F 1 b 3 Q 7 L C Z x d W 9 0 O 1 N l Y 3 R p b 2 4 x L 2 N p Z X h 5 e j M x X z E v Q 2 h h b m d l Z C B U e X B l L n t D b 2 x 1 b W 4 y L D F 9 J n F 1 b 3 Q 7 L C Z x d W 9 0 O 1 N l Y 3 R p b 2 4 x L 2 N p Z X h 5 e j M x X z E v Q 2 h h b m d l Z C B U e X B l L n t D b 2 x 1 b W 4 z L D J 9 J n F 1 b 3 Q 7 L C Z x d W 9 0 O 1 N l Y 3 R p b 2 4 x L 2 N p Z X h 5 e j M x X z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W V 4 e X o z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X h 5 e j M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V 4 e X o z M V 8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A p D R a s w D x E o B C 2 Z I t q l S 0 A A A A A A g A A A A A A A 2 Y A A M A A A A A Q A A A A j q 3 m m R 8 U A m C 6 L g 6 m 2 m D y 6 g A A A A A E g A A A o A A A A B A A A A B 9 r U 3 2 g e B P J D l 1 f L 7 H X B 4 + U A A A A L V d F 1 I X R 0 r A P j C J c N F f l 8 m l Z f R a h P P 1 D f u a G q y 4 T m N 3 T 9 f N 3 d J P d z W c P Q c R u b b i j A 5 f b m 9 4 T T + 5 9 g g W w O q Y y L C r Z h c + V I A 0 G 9 P o P h A N R V O r F A A A A D h r 3 u p M I d z q Y W D k x U S M / l B 6 k c 0 C < / D a t a M a s h u p > 
</file>

<file path=customXml/itemProps1.xml><?xml version="1.0" encoding="utf-8"?>
<ds:datastoreItem xmlns:ds="http://schemas.openxmlformats.org/officeDocument/2006/customXml" ds:itemID="{E3660BDB-9AC8-4560-92F3-415159031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wavelength_table</vt:lpstr>
      <vt:lpstr>tristimulus_values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Talley</dc:creator>
  <cp:lastModifiedBy>Brooks Talley</cp:lastModifiedBy>
  <dcterms:created xsi:type="dcterms:W3CDTF">2017-08-29T16:24:42Z</dcterms:created>
  <dcterms:modified xsi:type="dcterms:W3CDTF">2017-08-31T21:36:50Z</dcterms:modified>
</cp:coreProperties>
</file>