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\\usac-s016.usac.loc\Citrix\XenApp_715_AllApps_Users\Jason.Luis\Jason.Luis\Desktop\"/>
    </mc:Choice>
  </mc:AlternateContent>
  <xr:revisionPtr revIDLastSave="0" documentId="8_{296D5C41-8E9A-4D8A-B3BE-974E4B868D73}" xr6:coauthVersionLast="47" xr6:coauthVersionMax="47" xr10:uidLastSave="{00000000-0000-0000-0000-000000000000}"/>
  <bookViews>
    <workbookView xWindow="-120" yWindow="-120" windowWidth="17580" windowHeight="8220" xr2:uid="{00000000-000D-0000-FFFF-FFFF00000000}"/>
  </bookViews>
  <sheets>
    <sheet name="Dashboard" sheetId="9" r:id="rId1"/>
    <sheet name="Team 1" sheetId="15" r:id="rId2"/>
    <sheet name="Team 2" sheetId="14" r:id="rId3"/>
    <sheet name="Main Datapage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9" l="1"/>
  <c r="L3" i="9" s="1"/>
  <c r="Q33" i="9"/>
  <c r="Q32" i="9"/>
  <c r="Q31" i="9"/>
  <c r="Q30" i="9"/>
  <c r="Q29" i="9"/>
  <c r="M29" i="9"/>
  <c r="M33" i="9"/>
  <c r="M32" i="9"/>
  <c r="M31" i="9"/>
  <c r="M30" i="9"/>
  <c r="O33" i="9"/>
  <c r="O32" i="9"/>
  <c r="O31" i="9"/>
  <c r="O30" i="9"/>
  <c r="O29" i="9"/>
  <c r="O28" i="9"/>
  <c r="Q20" i="9"/>
  <c r="O27" i="9"/>
  <c r="Q28" i="9"/>
  <c r="Q27" i="9"/>
  <c r="Q26" i="9"/>
  <c r="O26" i="9"/>
  <c r="Q25" i="9"/>
  <c r="Q24" i="9"/>
  <c r="Q23" i="9"/>
  <c r="Q22" i="9"/>
  <c r="O25" i="9"/>
  <c r="Q21" i="9"/>
  <c r="Q19" i="9"/>
  <c r="O24" i="9"/>
  <c r="Q18" i="9"/>
  <c r="Q17" i="9"/>
  <c r="Q16" i="9"/>
  <c r="O23" i="9"/>
  <c r="Q15" i="9"/>
  <c r="Q14" i="9"/>
  <c r="Q13" i="9"/>
  <c r="Q12" i="9"/>
  <c r="O22" i="9"/>
  <c r="Q11" i="9"/>
  <c r="Q10" i="9"/>
  <c r="Q9" i="9"/>
  <c r="Q8" i="9"/>
  <c r="O21" i="9"/>
  <c r="Q7" i="9"/>
  <c r="Q6" i="9"/>
  <c r="Q5" i="9"/>
  <c r="O20" i="9"/>
  <c r="Q4" i="9"/>
  <c r="O19" i="9"/>
  <c r="O18" i="9"/>
  <c r="Q3" i="9"/>
  <c r="O17" i="9"/>
  <c r="N17" i="9" s="1"/>
  <c r="O16" i="9"/>
  <c r="O15" i="9"/>
  <c r="O14" i="9"/>
  <c r="O13" i="9"/>
  <c r="O12" i="9"/>
  <c r="O11" i="9"/>
  <c r="O10" i="9"/>
  <c r="M28" i="9"/>
  <c r="O9" i="9"/>
  <c r="M27" i="9"/>
  <c r="M26" i="9"/>
  <c r="M25" i="9"/>
  <c r="M24" i="9"/>
  <c r="M23" i="9"/>
  <c r="M22" i="9"/>
  <c r="M21" i="9"/>
  <c r="M20" i="9"/>
  <c r="O8" i="9"/>
  <c r="N8" i="9" s="1"/>
  <c r="M19" i="9"/>
  <c r="M18" i="9"/>
  <c r="O7" i="9"/>
  <c r="N7" i="9" s="1"/>
  <c r="M17" i="9"/>
  <c r="M16" i="9"/>
  <c r="M15" i="9"/>
  <c r="O6" i="9"/>
  <c r="N6" i="9" s="1"/>
  <c r="M14" i="9"/>
  <c r="M13" i="9"/>
  <c r="M12" i="9"/>
  <c r="M11" i="9"/>
  <c r="M10" i="9"/>
  <c r="M9" i="9"/>
  <c r="M8" i="9"/>
  <c r="O5" i="9"/>
  <c r="N5" i="9" s="1"/>
  <c r="M7" i="9"/>
  <c r="M6" i="9"/>
  <c r="M5" i="9"/>
  <c r="O3" i="9"/>
  <c r="N3" i="9" s="1"/>
  <c r="O4" i="9"/>
  <c r="N4" i="9" s="1"/>
  <c r="N9" i="9"/>
  <c r="N10" i="9"/>
  <c r="N11" i="9"/>
  <c r="N12" i="9"/>
  <c r="N13" i="9"/>
  <c r="N14" i="9"/>
  <c r="N15" i="9"/>
  <c r="N16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P14" i="9"/>
  <c r="P11" i="9"/>
  <c r="P8" i="9"/>
  <c r="P5" i="9"/>
  <c r="P17" i="9"/>
  <c r="P20" i="9"/>
  <c r="P23" i="9"/>
  <c r="P26" i="9"/>
  <c r="P29" i="9"/>
  <c r="P32" i="9"/>
  <c r="P3" i="9"/>
  <c r="P33" i="9"/>
  <c r="P31" i="9"/>
  <c r="P30" i="9"/>
  <c r="P28" i="9"/>
  <c r="P27" i="9"/>
  <c r="P25" i="9"/>
  <c r="P24" i="9"/>
  <c r="P22" i="9"/>
  <c r="P21" i="9"/>
  <c r="P19" i="9"/>
  <c r="P18" i="9"/>
  <c r="P16" i="9"/>
  <c r="P15" i="9"/>
  <c r="P13" i="9"/>
  <c r="P12" i="9"/>
  <c r="P10" i="9"/>
  <c r="P9" i="9"/>
  <c r="P7" i="9"/>
  <c r="P6" i="9"/>
  <c r="P4" i="9"/>
  <c r="L33" i="9"/>
  <c r="L30" i="9"/>
  <c r="L27" i="9"/>
  <c r="L24" i="9"/>
  <c r="L21" i="9"/>
  <c r="L19" i="9"/>
  <c r="L18" i="9"/>
  <c r="L16" i="9"/>
  <c r="L15" i="9"/>
  <c r="L13" i="9"/>
  <c r="L12" i="9"/>
  <c r="L10" i="9"/>
  <c r="L9" i="9"/>
  <c r="L32" i="9"/>
  <c r="L31" i="9"/>
  <c r="L29" i="9"/>
  <c r="L28" i="9"/>
  <c r="L26" i="9"/>
  <c r="L25" i="9"/>
  <c r="L23" i="9"/>
  <c r="L22" i="9"/>
  <c r="M4" i="9"/>
  <c r="L20" i="9"/>
  <c r="L17" i="9"/>
  <c r="L14" i="9"/>
  <c r="L11" i="9"/>
  <c r="C24" i="15"/>
  <c r="C23" i="15"/>
  <c r="C21" i="15"/>
  <c r="C23" i="14"/>
  <c r="C22" i="14"/>
  <c r="C20" i="14"/>
  <c r="L4" i="9"/>
  <c r="L8" i="9"/>
  <c r="L7" i="9"/>
  <c r="L6" i="9"/>
  <c r="L5" i="9"/>
  <c r="H11" i="9"/>
  <c r="J7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AG6" i="15"/>
  <c r="AH6" i="15"/>
  <c r="AI6" i="15"/>
  <c r="I6" i="15"/>
  <c r="J6" i="15"/>
  <c r="K6" i="15"/>
  <c r="L6" i="15"/>
  <c r="M6" i="15"/>
  <c r="N6" i="15"/>
  <c r="O6" i="15"/>
  <c r="P6" i="15"/>
  <c r="Q6" i="15"/>
  <c r="R6" i="15"/>
  <c r="S6" i="15"/>
  <c r="F6" i="15"/>
  <c r="G6" i="15"/>
  <c r="H6" i="15"/>
  <c r="E6" i="15"/>
  <c r="D6" i="15" s="1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Z3" i="15"/>
  <c r="AA3" i="15"/>
  <c r="AB3" i="15"/>
  <c r="AC3" i="15"/>
  <c r="AD3" i="15"/>
  <c r="AE3" i="15"/>
  <c r="AF3" i="15"/>
  <c r="AG3" i="15"/>
  <c r="AH3" i="15"/>
  <c r="AI3" i="15"/>
  <c r="E4" i="15"/>
  <c r="F4" i="15"/>
  <c r="G4" i="15"/>
  <c r="H4" i="15"/>
  <c r="I4" i="15"/>
  <c r="J4" i="15"/>
  <c r="K4" i="15"/>
  <c r="L4" i="15"/>
  <c r="M4" i="15"/>
  <c r="N4" i="15"/>
  <c r="O4" i="15"/>
  <c r="P4" i="15"/>
  <c r="Q4" i="15"/>
  <c r="R4" i="15"/>
  <c r="S4" i="15"/>
  <c r="T4" i="15"/>
  <c r="U4" i="15"/>
  <c r="V4" i="15"/>
  <c r="W4" i="15"/>
  <c r="X4" i="15"/>
  <c r="Y4" i="15"/>
  <c r="Z4" i="15"/>
  <c r="AA4" i="15"/>
  <c r="AB4" i="15"/>
  <c r="AC4" i="15"/>
  <c r="AD4" i="15"/>
  <c r="AE4" i="15"/>
  <c r="AF4" i="15"/>
  <c r="AG4" i="15"/>
  <c r="AH4" i="15"/>
  <c r="AI4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AC5" i="15"/>
  <c r="AD5" i="15"/>
  <c r="AE5" i="15"/>
  <c r="AF5" i="15"/>
  <c r="AG5" i="15"/>
  <c r="AH5" i="15"/>
  <c r="AI5" i="15"/>
  <c r="E8" i="15"/>
  <c r="F8" i="15"/>
  <c r="G8" i="15"/>
  <c r="H8" i="15"/>
  <c r="I8" i="15"/>
  <c r="J8" i="15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AH8" i="15"/>
  <c r="AI8" i="15"/>
  <c r="AJ6" i="15"/>
  <c r="AK6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AH12" i="15"/>
  <c r="AI12" i="15"/>
  <c r="E7" i="15"/>
  <c r="F7" i="15"/>
  <c r="G7" i="15"/>
  <c r="H7" i="15"/>
  <c r="I7" i="15"/>
  <c r="K7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AH7" i="15"/>
  <c r="AI7" i="15"/>
  <c r="E10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AH10" i="15"/>
  <c r="AI10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AH13" i="15"/>
  <c r="AI13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AH16" i="15"/>
  <c r="AI16" i="15"/>
  <c r="E14" i="15"/>
  <c r="F14" i="15"/>
  <c r="G14" i="15"/>
  <c r="H14" i="15"/>
  <c r="I14" i="15"/>
  <c r="J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AH14" i="15"/>
  <c r="AI14" i="15"/>
  <c r="E15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AH15" i="15"/>
  <c r="AI15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AH11" i="15"/>
  <c r="AI11" i="15"/>
  <c r="E9" i="15"/>
  <c r="AF9" i="15"/>
  <c r="AG9" i="15"/>
  <c r="AH9" i="15"/>
  <c r="AI9" i="15"/>
  <c r="AI7" i="14"/>
  <c r="AH7" i="14"/>
  <c r="AG7" i="14"/>
  <c r="AF7" i="14"/>
  <c r="AE7" i="14"/>
  <c r="AD7" i="14"/>
  <c r="AC7" i="14"/>
  <c r="AB7" i="14"/>
  <c r="AA7" i="14"/>
  <c r="Z7" i="14"/>
  <c r="Y7" i="14"/>
  <c r="X7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AI11" i="14"/>
  <c r="AH11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AI13" i="14"/>
  <c r="AH13" i="14"/>
  <c r="AG13" i="14"/>
  <c r="AF13" i="14"/>
  <c r="AE13" i="14"/>
  <c r="AD13" i="14"/>
  <c r="AC13" i="14"/>
  <c r="AB13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AI8" i="14"/>
  <c r="AH8" i="14"/>
  <c r="AG8" i="14"/>
  <c r="AF8" i="14"/>
  <c r="AE8" i="14"/>
  <c r="AD8" i="14"/>
  <c r="AC8" i="14"/>
  <c r="AB8" i="14"/>
  <c r="AA8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AI6" i="14"/>
  <c r="AH6" i="14"/>
  <c r="AG6" i="14"/>
  <c r="AF6" i="14"/>
  <c r="AE6" i="14"/>
  <c r="AD6" i="14"/>
  <c r="AC6" i="14"/>
  <c r="AB6" i="14"/>
  <c r="AA6" i="14"/>
  <c r="Z6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AI9" i="14"/>
  <c r="AH9" i="14"/>
  <c r="AG9" i="14"/>
  <c r="AF9" i="14"/>
  <c r="AE9" i="14"/>
  <c r="AD9" i="14"/>
  <c r="AC9" i="14"/>
  <c r="AB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L9" i="14"/>
  <c r="K9" i="14"/>
  <c r="J9" i="14"/>
  <c r="I9" i="14"/>
  <c r="H9" i="14"/>
  <c r="G9" i="14"/>
  <c r="F9" i="14"/>
  <c r="E9" i="14"/>
  <c r="AI15" i="14"/>
  <c r="AH15" i="14"/>
  <c r="AG15" i="14"/>
  <c r="AF15" i="14"/>
  <c r="AE15" i="14"/>
  <c r="AD15" i="14"/>
  <c r="AC15" i="14"/>
  <c r="AB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L15" i="14"/>
  <c r="K15" i="14"/>
  <c r="J15" i="14"/>
  <c r="I15" i="14"/>
  <c r="H15" i="14"/>
  <c r="G15" i="14"/>
  <c r="F15" i="14"/>
  <c r="E15" i="14"/>
  <c r="AI10" i="14"/>
  <c r="AH10" i="14"/>
  <c r="AG10" i="14"/>
  <c r="AF10" i="14"/>
  <c r="AE10" i="14"/>
  <c r="AD10" i="14"/>
  <c r="AC10" i="14"/>
  <c r="AB10" i="14"/>
  <c r="AA10" i="14"/>
  <c r="Z10" i="14"/>
  <c r="Y10" i="14"/>
  <c r="X10" i="14"/>
  <c r="W10" i="14"/>
  <c r="V10" i="14"/>
  <c r="U10" i="14"/>
  <c r="T10" i="14"/>
  <c r="S10" i="14"/>
  <c r="R10" i="14"/>
  <c r="Q10" i="14"/>
  <c r="P10" i="14"/>
  <c r="O10" i="14"/>
  <c r="N10" i="14"/>
  <c r="M10" i="14"/>
  <c r="L10" i="14"/>
  <c r="K10" i="14"/>
  <c r="J10" i="14"/>
  <c r="I10" i="14"/>
  <c r="H10" i="14"/>
  <c r="G10" i="14"/>
  <c r="F10" i="14"/>
  <c r="E10" i="14"/>
  <c r="D10" i="14"/>
  <c r="AI14" i="14"/>
  <c r="AH14" i="14"/>
  <c r="AG14" i="14"/>
  <c r="AF14" i="14"/>
  <c r="AE14" i="14"/>
  <c r="AD14" i="14"/>
  <c r="AC14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AI12" i="14"/>
  <c r="AH12" i="14"/>
  <c r="AG12" i="14"/>
  <c r="AF12" i="14"/>
  <c r="AE12" i="14"/>
  <c r="AD12" i="14"/>
  <c r="AC12" i="14"/>
  <c r="AB12" i="14"/>
  <c r="AA12" i="14"/>
  <c r="Z12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AI5" i="14"/>
  <c r="AH5" i="14"/>
  <c r="AG5" i="14"/>
  <c r="AF5" i="14"/>
  <c r="AE5" i="14"/>
  <c r="AD5" i="14"/>
  <c r="AC5" i="14"/>
  <c r="AB5" i="14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 s="1"/>
  <c r="AI4" i="14"/>
  <c r="AH4" i="14"/>
  <c r="AG4" i="14"/>
  <c r="AF4" i="14"/>
  <c r="AE4" i="14"/>
  <c r="AD4" i="14"/>
  <c r="AC4" i="14"/>
  <c r="AB4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AI3" i="14"/>
  <c r="AH3" i="14"/>
  <c r="AG3" i="14"/>
  <c r="AF3" i="14"/>
  <c r="AE3" i="14"/>
  <c r="AD3" i="14"/>
  <c r="AC3" i="14"/>
  <c r="AB3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14" i="14" l="1"/>
  <c r="AK13" i="15"/>
  <c r="C3" i="14"/>
  <c r="H17" i="14"/>
  <c r="K17" i="14"/>
  <c r="N17" i="14"/>
  <c r="Q17" i="14"/>
  <c r="T17" i="14"/>
  <c r="W17" i="14"/>
  <c r="Z17" i="14"/>
  <c r="AC17" i="14"/>
  <c r="AF17" i="14"/>
  <c r="AI17" i="14"/>
  <c r="D11" i="14"/>
  <c r="D6" i="14"/>
  <c r="C8" i="14"/>
  <c r="C12" i="14"/>
  <c r="D9" i="14"/>
  <c r="C7" i="14"/>
  <c r="AK14" i="15"/>
  <c r="D4" i="14"/>
  <c r="C15" i="14"/>
  <c r="D13" i="14"/>
  <c r="AJ4" i="15"/>
  <c r="AK15" i="15"/>
  <c r="AK4" i="15"/>
  <c r="F17" i="14"/>
  <c r="I17" i="14"/>
  <c r="L17" i="14"/>
  <c r="O17" i="14"/>
  <c r="R17" i="14"/>
  <c r="U17" i="14"/>
  <c r="X17" i="14"/>
  <c r="AA17" i="14"/>
  <c r="AD17" i="14"/>
  <c r="AG17" i="14"/>
  <c r="C5" i="14"/>
  <c r="C10" i="14"/>
  <c r="C6" i="14"/>
  <c r="C11" i="14"/>
  <c r="AJ15" i="15"/>
  <c r="AJ14" i="15"/>
  <c r="AJ13" i="15"/>
  <c r="AJ12" i="15"/>
  <c r="D3" i="14"/>
  <c r="G17" i="14"/>
  <c r="J17" i="14"/>
  <c r="M17" i="14"/>
  <c r="P17" i="14"/>
  <c r="S17" i="14"/>
  <c r="V17" i="14"/>
  <c r="Y17" i="14"/>
  <c r="AB17" i="14"/>
  <c r="AE17" i="14"/>
  <c r="AH17" i="14"/>
  <c r="C4" i="14"/>
  <c r="D12" i="14"/>
  <c r="C14" i="14"/>
  <c r="D15" i="14"/>
  <c r="C9" i="14"/>
  <c r="D8" i="14"/>
  <c r="C13" i="14"/>
  <c r="D7" i="14"/>
  <c r="AK12" i="15"/>
  <c r="AK16" i="15"/>
  <c r="AJ16" i="15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AH20" i="14"/>
  <c r="AI20" i="14"/>
  <c r="F21" i="15"/>
  <c r="G21" i="15"/>
  <c r="H21" i="15"/>
  <c r="I21" i="15"/>
  <c r="J21" i="15"/>
  <c r="K21" i="15"/>
  <c r="L21" i="15"/>
  <c r="M21" i="15"/>
  <c r="N21" i="15"/>
  <c r="O21" i="15"/>
  <c r="P21" i="15"/>
  <c r="Q21" i="15"/>
  <c r="R21" i="15"/>
  <c r="S21" i="15"/>
  <c r="T21" i="15"/>
  <c r="U21" i="15"/>
  <c r="V21" i="15"/>
  <c r="W21" i="15"/>
  <c r="X21" i="15"/>
  <c r="Y21" i="15"/>
  <c r="Z21" i="15"/>
  <c r="AA21" i="15"/>
  <c r="AB21" i="15"/>
  <c r="AC21" i="15"/>
  <c r="AD21" i="15"/>
  <c r="AE21" i="15"/>
  <c r="AF21" i="15"/>
  <c r="AG21" i="15"/>
  <c r="AH21" i="15"/>
  <c r="AI21" i="15"/>
  <c r="E21" i="15"/>
  <c r="C22" i="15"/>
  <c r="C21" i="14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C6" i="15"/>
  <c r="AJ9" i="15"/>
  <c r="AK9" i="15"/>
  <c r="AJ11" i="15"/>
  <c r="AK11" i="15"/>
  <c r="AJ7" i="15"/>
  <c r="AK7" i="15"/>
  <c r="AJ10" i="15"/>
  <c r="AK10" i="15"/>
  <c r="AJ8" i="15"/>
  <c r="AK8" i="15"/>
  <c r="E18" i="15"/>
  <c r="AJ5" i="15"/>
  <c r="AK5" i="15"/>
  <c r="AJ3" i="15"/>
  <c r="AK3" i="15"/>
  <c r="E17" i="14"/>
  <c r="D3" i="9" s="1" a="1"/>
  <c r="D3" i="9" s="1"/>
  <c r="H3" i="9" s="1"/>
  <c r="C9" i="15"/>
  <c r="D9" i="15"/>
  <c r="C11" i="15"/>
  <c r="D11" i="15"/>
  <c r="C15" i="15"/>
  <c r="D15" i="15"/>
  <c r="C14" i="15"/>
  <c r="D14" i="15"/>
  <c r="C16" i="15"/>
  <c r="D16" i="15"/>
  <c r="C13" i="15"/>
  <c r="D13" i="15"/>
  <c r="C10" i="15"/>
  <c r="D10" i="15"/>
  <c r="C7" i="15"/>
  <c r="D7" i="15"/>
  <c r="C12" i="15"/>
  <c r="D12" i="15"/>
  <c r="C8" i="15"/>
  <c r="D8" i="15"/>
  <c r="C5" i="15"/>
  <c r="D5" i="15"/>
  <c r="C4" i="15"/>
  <c r="D4" i="15"/>
  <c r="C3" i="15"/>
  <c r="D3" i="15"/>
  <c r="AK3" i="14"/>
  <c r="AJ3" i="14"/>
  <c r="AK4" i="14"/>
  <c r="AJ4" i="14"/>
  <c r="D17" i="14"/>
  <c r="AK5" i="14"/>
  <c r="AJ5" i="14"/>
  <c r="F273" i="14"/>
  <c r="F272" i="14"/>
  <c r="G273" i="14"/>
  <c r="G272" i="14"/>
  <c r="H273" i="14"/>
  <c r="H272" i="14"/>
  <c r="I273" i="14"/>
  <c r="I272" i="14"/>
  <c r="J273" i="14"/>
  <c r="J272" i="14"/>
  <c r="K273" i="14"/>
  <c r="K272" i="14"/>
  <c r="L273" i="14"/>
  <c r="L272" i="14"/>
  <c r="M273" i="14"/>
  <c r="M272" i="14"/>
  <c r="N273" i="14"/>
  <c r="N272" i="14"/>
  <c r="O273" i="14"/>
  <c r="O272" i="14"/>
  <c r="P273" i="14"/>
  <c r="P272" i="14"/>
  <c r="Q273" i="14"/>
  <c r="Q272" i="14"/>
  <c r="R273" i="14"/>
  <c r="R272" i="14"/>
  <c r="S273" i="14"/>
  <c r="S272" i="14"/>
  <c r="T273" i="14"/>
  <c r="T272" i="14"/>
  <c r="U273" i="14"/>
  <c r="U272" i="14"/>
  <c r="V273" i="14"/>
  <c r="V272" i="14"/>
  <c r="W273" i="14"/>
  <c r="W272" i="14"/>
  <c r="X273" i="14"/>
  <c r="X272" i="14"/>
  <c r="Y273" i="14"/>
  <c r="Y272" i="14"/>
  <c r="Z273" i="14"/>
  <c r="Z272" i="14"/>
  <c r="AA273" i="14"/>
  <c r="AA272" i="14"/>
  <c r="AB273" i="14"/>
  <c r="AB272" i="14"/>
  <c r="AC273" i="14"/>
  <c r="AC272" i="14"/>
  <c r="AD273" i="14"/>
  <c r="AD272" i="14"/>
  <c r="AE273" i="14"/>
  <c r="AE272" i="14"/>
  <c r="AF273" i="14"/>
  <c r="AF272" i="14"/>
  <c r="AG273" i="14"/>
  <c r="AG272" i="14"/>
  <c r="AH273" i="14"/>
  <c r="AH272" i="14"/>
  <c r="AI273" i="14"/>
  <c r="AI272" i="14"/>
  <c r="AK6" i="14"/>
  <c r="AJ6" i="14"/>
  <c r="AK7" i="14"/>
  <c r="AJ7" i="14"/>
  <c r="AK8" i="14"/>
  <c r="AJ8" i="14"/>
  <c r="AK9" i="14"/>
  <c r="AJ9" i="14"/>
  <c r="AK10" i="14"/>
  <c r="AJ10" i="14"/>
  <c r="AK11" i="14"/>
  <c r="AJ11" i="14"/>
  <c r="AK12" i="14"/>
  <c r="AJ12" i="14"/>
  <c r="AK13" i="14"/>
  <c r="AJ13" i="14"/>
  <c r="AK14" i="14"/>
  <c r="AJ14" i="14"/>
  <c r="AK15" i="14"/>
  <c r="AJ15" i="14"/>
  <c r="C26" i="14" l="1"/>
  <c r="A26" i="14" s="1"/>
  <c r="C17" i="14"/>
  <c r="C18" i="15"/>
  <c r="C27" i="15"/>
  <c r="A27" i="15" s="1"/>
  <c r="C3" i="9" a="1"/>
  <c r="C3" i="9" s="1"/>
  <c r="H2" i="9" s="1"/>
  <c r="H4" i="9" s="1"/>
  <c r="AI275" i="15"/>
  <c r="AI276" i="15"/>
  <c r="AH275" i="15"/>
  <c r="AH276" i="15"/>
  <c r="AG275" i="15"/>
  <c r="AG276" i="15"/>
  <c r="AF275" i="15"/>
  <c r="AF276" i="15"/>
  <c r="AE275" i="15"/>
  <c r="AE276" i="15"/>
  <c r="AD275" i="15"/>
  <c r="AD276" i="15"/>
  <c r="AC275" i="15"/>
  <c r="AC276" i="15"/>
  <c r="AB275" i="15"/>
  <c r="AB276" i="15"/>
  <c r="AA275" i="15"/>
  <c r="AA276" i="15"/>
  <c r="Z275" i="15"/>
  <c r="Z276" i="15"/>
  <c r="Y275" i="15"/>
  <c r="Y276" i="15"/>
  <c r="X275" i="15"/>
  <c r="X276" i="15"/>
  <c r="W275" i="15"/>
  <c r="W276" i="15"/>
  <c r="V275" i="15"/>
  <c r="V276" i="15"/>
  <c r="U275" i="15"/>
  <c r="U276" i="15"/>
  <c r="T275" i="15"/>
  <c r="T276" i="15"/>
  <c r="S275" i="15"/>
  <c r="S276" i="15"/>
  <c r="R275" i="15"/>
  <c r="R276" i="15"/>
  <c r="Q275" i="15"/>
  <c r="Q276" i="15"/>
  <c r="P275" i="15"/>
  <c r="P276" i="15"/>
  <c r="O275" i="15"/>
  <c r="O276" i="15"/>
  <c r="N275" i="15"/>
  <c r="N276" i="15"/>
  <c r="M275" i="15"/>
  <c r="M276" i="15"/>
  <c r="L275" i="15"/>
  <c r="L276" i="15"/>
  <c r="K275" i="15"/>
  <c r="K276" i="15"/>
  <c r="J275" i="15"/>
  <c r="J276" i="15"/>
  <c r="I275" i="15"/>
  <c r="I276" i="15"/>
  <c r="H275" i="15"/>
  <c r="H276" i="15"/>
  <c r="G275" i="15"/>
  <c r="G276" i="15"/>
  <c r="F275" i="15"/>
  <c r="F276" i="15"/>
  <c r="E275" i="15"/>
  <c r="AK275" i="15" s="1"/>
  <c r="E276" i="15"/>
  <c r="AK276" i="15" s="1"/>
  <c r="D18" i="15"/>
  <c r="E273" i="14"/>
  <c r="AK273" i="14" s="1"/>
  <c r="E272" i="14"/>
  <c r="AK272" i="14" s="1"/>
  <c r="E4" i="9" l="1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<sst xmlns="http://schemas.openxmlformats.org/spreadsheetml/2006/main" count="421" uniqueCount="216">
  <si>
    <t>Daily Team Totals</t>
  </si>
  <si>
    <t>Monthly Totals</t>
  </si>
  <si>
    <t>Daily Top Producers</t>
  </si>
  <si>
    <t>Created by Ambrosio Gomez and Dalvin Cash 2025</t>
  </si>
  <si>
    <t>Day</t>
  </si>
  <si>
    <t>Date</t>
  </si>
  <si>
    <t>Team 1</t>
  </si>
  <si>
    <t>Team 2</t>
  </si>
  <si>
    <t>Daily Total</t>
  </si>
  <si>
    <t>1st Place</t>
  </si>
  <si>
    <t>Amt</t>
  </si>
  <si>
    <t>2nd Place</t>
  </si>
  <si>
    <t>3rd Place</t>
  </si>
  <si>
    <t>Tue</t>
  </si>
  <si>
    <t>Wed</t>
  </si>
  <si>
    <t>Total</t>
  </si>
  <si>
    <t>Thu</t>
  </si>
  <si>
    <t>Fri</t>
  </si>
  <si>
    <t>Sat</t>
  </si>
  <si>
    <t>Sun</t>
  </si>
  <si>
    <t>Mon</t>
  </si>
  <si>
    <t>Quota</t>
  </si>
  <si>
    <t>FT Agents</t>
  </si>
  <si>
    <t>PT Agents</t>
  </si>
  <si>
    <t>Team Leads</t>
  </si>
  <si>
    <t>Supervisors</t>
  </si>
  <si>
    <t>Per Person Total</t>
  </si>
  <si>
    <t>Per Person AVG</t>
  </si>
  <si>
    <t xml:space="preserve">Days Quota Missed </t>
  </si>
  <si>
    <t>Days Quota Met</t>
  </si>
  <si>
    <t>Diana Miller</t>
  </si>
  <si>
    <t>diana.miller@example.com</t>
  </si>
  <si>
    <t>Diana Smith</t>
  </si>
  <si>
    <t>diana.smith@example.com</t>
  </si>
  <si>
    <t>Diana Taylor</t>
  </si>
  <si>
    <t>diana.taylor@example.com</t>
  </si>
  <si>
    <t>Diana Thomas</t>
  </si>
  <si>
    <t>diana.thomas@example.com</t>
  </si>
  <si>
    <t>Diana Williams</t>
  </si>
  <si>
    <t>diana.williams@example.com</t>
  </si>
  <si>
    <t>Eve Davis</t>
  </si>
  <si>
    <t>eve.davis@example.com</t>
  </si>
  <si>
    <t>Eve Gonzalez</t>
  </si>
  <si>
    <t>eve.gonzalez@example.com</t>
  </si>
  <si>
    <t>Eve Jackson</t>
  </si>
  <si>
    <t>eve.jackson@example.com</t>
  </si>
  <si>
    <t>Eve Jones</t>
  </si>
  <si>
    <t>eve.jones@example.com</t>
  </si>
  <si>
    <t>Eve Moore</t>
  </si>
  <si>
    <t>eve.moore@example.com</t>
  </si>
  <si>
    <t>Eve Wilson</t>
  </si>
  <si>
    <t>eve.wilson@example.com</t>
  </si>
  <si>
    <t>Frank Brown</t>
  </si>
  <si>
    <t>frank.brown@example.com</t>
  </si>
  <si>
    <t>Frank Davis</t>
  </si>
  <si>
    <t>frank.davis@example.com</t>
  </si>
  <si>
    <t>Frank Jones</t>
  </si>
  <si>
    <t>frank.jones@example.com</t>
  </si>
  <si>
    <t>Team Total</t>
  </si>
  <si>
    <t>Team AVG</t>
  </si>
  <si>
    <t>Daily Totals</t>
  </si>
  <si>
    <t>Daily Quota Per Employees Working</t>
  </si>
  <si>
    <t>Full Time Agent Quota</t>
  </si>
  <si>
    <t>Part Time Agent Quota</t>
  </si>
  <si>
    <t>Team Lead Quota</t>
  </si>
  <si>
    <t>Supervisor Quota</t>
  </si>
  <si>
    <t>Producer of the Month</t>
  </si>
  <si>
    <t> </t>
  </si>
  <si>
    <t>Dont touch these numbers... or else...</t>
  </si>
  <si>
    <t>Quota was hit</t>
  </si>
  <si>
    <t>Quota was not hit</t>
  </si>
  <si>
    <t>Aaron Garcia</t>
  </si>
  <si>
    <t>aaron.garcia@example.com</t>
  </si>
  <si>
    <t>Alice Martin</t>
  </si>
  <si>
    <t>alice.martin@example.com</t>
  </si>
  <si>
    <t>Alice Miller</t>
  </si>
  <si>
    <t>alice.miller@example.com</t>
  </si>
  <si>
    <t>Alice Smith</t>
  </si>
  <si>
    <t>alice.smith@example.com</t>
  </si>
  <si>
    <t>Alice Thomas</t>
  </si>
  <si>
    <t>alice.thomas@example.com</t>
  </si>
  <si>
    <t>Alice Williams</t>
  </si>
  <si>
    <t>alice.williams@example.com</t>
  </si>
  <si>
    <t>Bella Brown</t>
  </si>
  <si>
    <t>bella.brown@example.com</t>
  </si>
  <si>
    <t>Bella Gonzalez</t>
  </si>
  <si>
    <t>bella.gonzalez@example.com</t>
  </si>
  <si>
    <t>Bella Johnson</t>
  </si>
  <si>
    <t>bella.johnson@example.com</t>
  </si>
  <si>
    <t>Bella Lopez</t>
  </si>
  <si>
    <t>bella.lopez@example.com</t>
  </si>
  <si>
    <t>Bella Wilson</t>
  </si>
  <si>
    <t>bella.wilson@example.com</t>
  </si>
  <si>
    <t>Bob Anderson</t>
  </si>
  <si>
    <t>bob.anderson@example.com</t>
  </si>
  <si>
    <t>Bob Davis</t>
  </si>
  <si>
    <t>bob.davis@example.com</t>
  </si>
  <si>
    <t>Decision Date</t>
  </si>
  <si>
    <t>Example Emails NOT REAL</t>
  </si>
  <si>
    <t>bob.hernandez@example.com</t>
  </si>
  <si>
    <t>bob.martin@example.com</t>
  </si>
  <si>
    <t>bob.martinez@example.com</t>
  </si>
  <si>
    <t>bob.wilson@example.com</t>
  </si>
  <si>
    <t>caleb.anderson@example.com</t>
  </si>
  <si>
    <t>caleb.martin@example.com</t>
  </si>
  <si>
    <t>charlie.gonzalez@example.com</t>
  </si>
  <si>
    <t>charlie.jackson@example.com</t>
  </si>
  <si>
    <t>charlie.williams@example.com</t>
  </si>
  <si>
    <t>charlie.wilson@example.com</t>
  </si>
  <si>
    <t>dana.anderson@example.com</t>
  </si>
  <si>
    <t>dana.brown@example.com</t>
  </si>
  <si>
    <t>dana.davis@example.com</t>
  </si>
  <si>
    <t>dana.gonzalez@example.com</t>
  </si>
  <si>
    <t>dana.hernandez@example.com</t>
  </si>
  <si>
    <t>dana.lopez@example.com</t>
  </si>
  <si>
    <t>dana.rodriguez@example.com</t>
  </si>
  <si>
    <t>dana.williams@example.com</t>
  </si>
  <si>
    <t>frank.rodriguez@example.com</t>
  </si>
  <si>
    <t>frank.taylor@example.com</t>
  </si>
  <si>
    <t>grace.anderson@example.com</t>
  </si>
  <si>
    <t>grace.jones@example.com</t>
  </si>
  <si>
    <t>grace.lopez@example.com</t>
  </si>
  <si>
    <t>grace.martinez@example.com</t>
  </si>
  <si>
    <t>grace.taylor@example.com</t>
  </si>
  <si>
    <t>grace.williams@example.com</t>
  </si>
  <si>
    <t>hank.brown@example.com</t>
  </si>
  <si>
    <t>hank.gonzalez@example.com</t>
  </si>
  <si>
    <t>hank.hernandez@example.com</t>
  </si>
  <si>
    <t>hank.martinez@example.com</t>
  </si>
  <si>
    <t>hank.taylor@example.com</t>
  </si>
  <si>
    <t>hank.thomas@example.com</t>
  </si>
  <si>
    <t>ivy.martinez@example.com</t>
  </si>
  <si>
    <t>ivy.taylor@example.com</t>
  </si>
  <si>
    <t>ivy.thomas@example.com</t>
  </si>
  <si>
    <t>jack.davis@example.com</t>
  </si>
  <si>
    <t>jack.hernandez@example.com</t>
  </si>
  <si>
    <t>jack.jones@example.com</t>
  </si>
  <si>
    <t>jack.martinez@example.com</t>
  </si>
  <si>
    <t>jack.miller@example.com</t>
  </si>
  <si>
    <t>karen.davis@example.com</t>
  </si>
  <si>
    <t>karen.hernandez@example.com</t>
  </si>
  <si>
    <t>karen.jones@example.com</t>
  </si>
  <si>
    <t>karen.martin@example.com</t>
  </si>
  <si>
    <t>karen.miller@example.com</t>
  </si>
  <si>
    <t>karen.rodriguez@example.com</t>
  </si>
  <si>
    <t>leo.garcia@example.com</t>
  </si>
  <si>
    <t>leo.hernandez@example.com</t>
  </si>
  <si>
    <t>leo.lopez@example.com</t>
  </si>
  <si>
    <t>leo.martin@example.com</t>
  </si>
  <si>
    <t>leo.miller@example.com</t>
  </si>
  <si>
    <t>leo.thomas@example.com</t>
  </si>
  <si>
    <t>leo.wilson@example.com</t>
  </si>
  <si>
    <t>mona.davis@example.com</t>
  </si>
  <si>
    <t>mona.rodriguez@example.com</t>
  </si>
  <si>
    <t>nate.anderson@example.com</t>
  </si>
  <si>
    <t>nate.brown@example.com</t>
  </si>
  <si>
    <t>nate.garcia@example.com</t>
  </si>
  <si>
    <t>nate.gonzalez@example.com</t>
  </si>
  <si>
    <t>nate.johnson@example.com</t>
  </si>
  <si>
    <t>nate.rodriguez@example.com</t>
  </si>
  <si>
    <t>nate.thomas@example.com</t>
  </si>
  <si>
    <t>olivia.anderson@example.com</t>
  </si>
  <si>
    <t>olivia.gonzalez@example.com</t>
  </si>
  <si>
    <t>olivia.hernandez@example.com</t>
  </si>
  <si>
    <t>olivia.miller@example.com</t>
  </si>
  <si>
    <t>olivia.taylor@example.com</t>
  </si>
  <si>
    <t>olivia.thomas@example.com</t>
  </si>
  <si>
    <t>paul.garcia@example.com</t>
  </si>
  <si>
    <t>paul.johnson@example.com</t>
  </si>
  <si>
    <t>paul.miller@example.com</t>
  </si>
  <si>
    <t>paul.rodriguez@example.com</t>
  </si>
  <si>
    <t>paul.smith@example.com</t>
  </si>
  <si>
    <t>paul.wilson@example.com</t>
  </si>
  <si>
    <t>quinn.jones@example.com</t>
  </si>
  <si>
    <t>quinn.lopez@example.com</t>
  </si>
  <si>
    <t>quinn.miller@example.com</t>
  </si>
  <si>
    <t>quinn.rodriguez@example.com</t>
  </si>
  <si>
    <t>quinn.williams@example.com</t>
  </si>
  <si>
    <t>rachel.jones@example.com</t>
  </si>
  <si>
    <t>rachel.miller@example.com</t>
  </si>
  <si>
    <t>rachel.smith@example.com</t>
  </si>
  <si>
    <t>rachel.taylor@example.com</t>
  </si>
  <si>
    <t>rachel.wilson@example.com</t>
  </si>
  <si>
    <t>steve.garcia@example.com</t>
  </si>
  <si>
    <t>steve.lopez@example.com</t>
  </si>
  <si>
    <t>steve.martinez@example.com</t>
  </si>
  <si>
    <t>steve.moore@example.com</t>
  </si>
  <si>
    <t>steve.smith@example.com</t>
  </si>
  <si>
    <t>steve.thomas@example.com</t>
  </si>
  <si>
    <t>tina.anderson@example.com</t>
  </si>
  <si>
    <t>tina.brown@example.com</t>
  </si>
  <si>
    <t>tina.davis@example.com</t>
  </si>
  <si>
    <t>tina.jackson@example.com</t>
  </si>
  <si>
    <t>tina.johnson@example.com</t>
  </si>
  <si>
    <t>tina.martin@example.com</t>
  </si>
  <si>
    <t>tina.miller@example.com</t>
  </si>
  <si>
    <t>tina.taylor@example.com</t>
  </si>
  <si>
    <t>tina.thomas@example.com</t>
  </si>
  <si>
    <t>uma.garcia@example.com</t>
  </si>
  <si>
    <t>uma.hernandez@example.com</t>
  </si>
  <si>
    <t>uma.jones@example.com</t>
  </si>
  <si>
    <t>uma.taylor@example.com</t>
  </si>
  <si>
    <t>uma.williams@example.com</t>
  </si>
  <si>
    <t>victor.brown@example.com</t>
  </si>
  <si>
    <t>victor.davis@example.com</t>
  </si>
  <si>
    <t>victor.taylor@example.com</t>
  </si>
  <si>
    <t>wendy.anderson@example.com</t>
  </si>
  <si>
    <t>wendy.hernandez@example.com</t>
  </si>
  <si>
    <t>wendy.johnson@example.com</t>
  </si>
  <si>
    <t>wendy.smith@example.com</t>
  </si>
  <si>
    <t>wendy.wilson@example.com</t>
  </si>
  <si>
    <t>xander.hernandez@example.com</t>
  </si>
  <si>
    <t>xander.lopez@example.com</t>
  </si>
  <si>
    <t>xander.martin@example.com</t>
  </si>
  <si>
    <t>xander.moore@example.com</t>
  </si>
  <si>
    <t>xander.rodriguez@example.com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</si>
</sst>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0.0"/>
  </numFmts>
  <fonts count="4">
    <font>
      <sz val="11"/>
      <name val="Calibri"/>
    </font>
    <font>
      <sz val="11"/>
      <name val="-Apple-System"/>
      <charset val="1"/>
    </font>
    <font>
      <sz val="9"/>
      <color rgb="FF000000"/>
      <name val="Source Sans Pro"/>
      <charset val="1"/>
    </font>
    <font>
      <sz val="11"/>
      <color theme="0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6B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9C9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0" borderId="1" xfId="0" applyBorder="1"/>
    <xf numFmtId="0" fontId="0" fillId="2" borderId="1" xfId="0" applyFill="1" applyBorder="1"/>
    <xf numFmtId="16" fontId="0" fillId="2" borderId="1" xfId="0" applyNumberFormat="1" applyFill="1" applyBorder="1"/>
    <xf numFmtId="0" fontId="2" fillId="0" borderId="2" xfId="0" applyFont="1" applyBorder="1"/>
    <xf numFmtId="0" fontId="0" fillId="7" borderId="1" xfId="0" applyFill="1" applyBorder="1"/>
    <xf numFmtId="1" fontId="2" fillId="0" borderId="3" xfId="0" applyNumberFormat="1" applyFont="1" applyBorder="1"/>
    <xf numFmtId="0" fontId="0" fillId="2" borderId="1" xfId="0" applyFill="1" applyBorder="1" applyAlignment="1">
      <alignment horizontal="center"/>
    </xf>
    <xf numFmtId="0" fontId="0" fillId="8" borderId="0" xfId="0" applyFill="1"/>
    <xf numFmtId="1" fontId="0" fillId="4" borderId="0" xfId="0" applyNumberFormat="1" applyFill="1"/>
    <xf numFmtId="1" fontId="0" fillId="4" borderId="1" xfId="0" applyNumberFormat="1" applyFill="1" applyBorder="1"/>
    <xf numFmtId="3" fontId="0" fillId="0" borderId="0" xfId="0" applyNumberFormat="1"/>
    <xf numFmtId="3" fontId="0" fillId="7" borderId="1" xfId="0" applyNumberFormat="1" applyFill="1" applyBorder="1" applyAlignment="1">
      <alignment horizontal="center"/>
    </xf>
    <xf numFmtId="164" fontId="0" fillId="0" borderId="0" xfId="0" applyNumberFormat="1"/>
    <xf numFmtId="0" fontId="1" fillId="2" borderId="0" xfId="0" applyFont="1" applyFill="1"/>
    <xf numFmtId="0" fontId="0" fillId="2" borderId="0" xfId="0" applyFill="1" applyAlignment="1">
      <alignment horizontal="left"/>
    </xf>
    <xf numFmtId="16" fontId="0" fillId="0" borderId="0" xfId="0" applyNumberFormat="1"/>
    <xf numFmtId="0" fontId="0" fillId="7" borderId="0" xfId="0" applyFill="1"/>
    <xf numFmtId="16" fontId="0" fillId="3" borderId="0" xfId="0" applyNumberFormat="1" applyFill="1"/>
    <xf numFmtId="0" fontId="0" fillId="2" borderId="0" xfId="0" applyFill="1" applyAlignment="1">
      <alignment horizontal="center"/>
    </xf>
    <xf numFmtId="16" fontId="0" fillId="2" borderId="0" xfId="0" applyNumberFormat="1" applyFill="1"/>
    <xf numFmtId="3" fontId="0" fillId="7" borderId="0" xfId="0" applyNumberFormat="1" applyFill="1" applyAlignment="1">
      <alignment horizontal="center"/>
    </xf>
    <xf numFmtId="0" fontId="0" fillId="4" borderId="0" xfId="0" applyFill="1"/>
    <xf numFmtId="1" fontId="2" fillId="0" borderId="1" xfId="0" applyNumberFormat="1" applyFont="1" applyBorder="1"/>
    <xf numFmtId="0" fontId="0" fillId="0" borderId="0" xfId="0" applyAlignment="1">
      <alignment horizontal="left"/>
    </xf>
    <xf numFmtId="15" fontId="0" fillId="0" borderId="0" xfId="0" applyNumberFormat="1"/>
    <xf numFmtId="0" fontId="0" fillId="0" borderId="0" xfId="0" applyAlignment="1">
      <alignment horizontal="right"/>
    </xf>
    <xf numFmtId="41" fontId="0" fillId="0" borderId="0" xfId="0" applyNumberFormat="1" applyAlignment="1">
      <alignment horizontal="left"/>
    </xf>
    <xf numFmtId="41" fontId="0" fillId="7" borderId="0" xfId="0" applyNumberFormat="1" applyFill="1"/>
    <xf numFmtId="3" fontId="0" fillId="7" borderId="0" xfId="0" applyNumberForma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7" borderId="0" xfId="0" applyFill="1" applyAlignment="1">
      <alignment horizontal="left"/>
    </xf>
    <xf numFmtId="16" fontId="3" fillId="13" borderId="0" xfId="0" applyNumberFormat="1" applyFont="1" applyFill="1"/>
    <xf numFmtId="0" fontId="3" fillId="1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36">
    <dxf>
      <font>
        <color theme="1"/>
      </font>
      <fill>
        <patternFill patternType="solid">
          <bgColor theme="5" tint="0.59999389629810485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theme="1"/>
      </font>
      <fill>
        <patternFill patternType="solid">
          <bgColor rgb="FFFFF9C9"/>
        </patternFill>
      </fill>
    </dxf>
    <dxf>
      <font>
        <color rgb="FF9C0006"/>
      </font>
      <fill>
        <patternFill>
          <bgColor rgb="FFFFC7CE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6100"/>
      </font>
      <fill>
        <patternFill patternType="solid">
          <bgColor rgb="FFC6EFCE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color theme="0" tint="-0.34998626667073579"/>
      </font>
      <fill>
        <patternFill patternType="solid">
          <bgColor theme="0" tint="-4.9989318521683403E-2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theme="0" tint="-0.34998626667073579"/>
      </font>
      <fill>
        <patternFill patternType="solid">
          <bgColor theme="0" tint="-4.9989318521683403E-2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theme="0" tint="-0.34998626667073579"/>
      </font>
      <fill>
        <patternFill patternType="solid">
          <bgColor theme="0" tint="-4.9989318521683403E-2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6100"/>
      </font>
      <fill>
        <patternFill patternType="solid">
          <bgColor rgb="FFC6EFCE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color theme="0" tint="-0.34998626667073579"/>
      </font>
      <fill>
        <patternFill patternType="solid">
          <bgColor theme="0" tint="-4.9989318521683403E-2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5" tint="0.59999389629810485"/>
        </patternFill>
      </fill>
    </dxf>
    <dxf>
      <font>
        <color theme="1"/>
      </font>
      <fill>
        <patternFill patternType="solid">
          <bgColor theme="0" tint="-0.14999847407452621"/>
        </patternFill>
      </fill>
    </dxf>
    <dxf>
      <font>
        <color theme="1"/>
      </font>
      <fill>
        <patternFill patternType="solid">
          <bgColor rgb="FFFFF9C9"/>
        </patternFill>
      </fill>
    </dxf>
    <dxf>
      <font>
        <color rgb="FF9C0006"/>
      </font>
      <fill>
        <patternFill>
          <bgColor rgb="FFFFC7CE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6100"/>
      </font>
      <fill>
        <patternFill patternType="solid">
          <bgColor rgb="FFC6EFCE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color theme="0" tint="-0.34998626667073579"/>
      </font>
      <fill>
        <patternFill patternType="solid">
          <bgColor theme="0" tint="-4.9989318521683403E-2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theme="0" tint="-0.34998626667073579"/>
      </font>
      <fill>
        <patternFill patternType="solid">
          <bgColor theme="0" tint="-4.9989318521683403E-2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theme="0" tint="-0.34998626667073579"/>
      </font>
      <fill>
        <patternFill patternType="solid">
          <bgColor theme="0" tint="-4.9989318521683403E-2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6100"/>
      </font>
      <fill>
        <patternFill patternType="solid">
          <bgColor rgb="FFC6EFCE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color theme="0" tint="-0.34998626667073579"/>
      </font>
      <fill>
        <patternFill patternType="solid">
          <bgColor theme="0" tint="-4.9989318521683403E-2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9C9"/>
      <color rgb="FFF7EA9E"/>
      <color rgb="FFFFEB6B"/>
      <color rgb="FFD17B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Applications 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Applications Completed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'Team 1'!$A$3:$B$16</c:f>
              <c:multiLvlStrCache>
                <c:ptCount val="14"/>
                <c:lvl>
                  <c:pt idx="0">
                    <c:v>diana.miller@example.com</c:v>
                  </c:pt>
                  <c:pt idx="1">
                    <c:v>diana.smith@example.com</c:v>
                  </c:pt>
                  <c:pt idx="2">
                    <c:v>diana.taylor@example.com</c:v>
                  </c:pt>
                  <c:pt idx="3">
                    <c:v>diana.thomas@example.com</c:v>
                  </c:pt>
                  <c:pt idx="4">
                    <c:v>diana.williams@example.com</c:v>
                  </c:pt>
                  <c:pt idx="5">
                    <c:v>eve.davis@example.com</c:v>
                  </c:pt>
                  <c:pt idx="6">
                    <c:v>eve.gonzalez@example.com</c:v>
                  </c:pt>
                  <c:pt idx="7">
                    <c:v>eve.jackson@example.com</c:v>
                  </c:pt>
                  <c:pt idx="8">
                    <c:v>eve.jones@example.com</c:v>
                  </c:pt>
                  <c:pt idx="9">
                    <c:v>eve.moore@example.com</c:v>
                  </c:pt>
                  <c:pt idx="10">
                    <c:v>eve.wilson@example.com</c:v>
                  </c:pt>
                  <c:pt idx="11">
                    <c:v>frank.brown@example.com</c:v>
                  </c:pt>
                  <c:pt idx="12">
                    <c:v>frank.davis@example.com</c:v>
                  </c:pt>
                  <c:pt idx="13">
                    <c:v>frank.jones@example.com</c:v>
                  </c:pt>
                </c:lvl>
                <c:lvl>
                  <c:pt idx="0">
                    <c:v>Diana Miller</c:v>
                  </c:pt>
                  <c:pt idx="1">
                    <c:v>Diana Smith</c:v>
                  </c:pt>
                  <c:pt idx="2">
                    <c:v>Diana Taylor</c:v>
                  </c:pt>
                  <c:pt idx="3">
                    <c:v>Diana Thomas</c:v>
                  </c:pt>
                  <c:pt idx="4">
                    <c:v>Diana Williams</c:v>
                  </c:pt>
                  <c:pt idx="5">
                    <c:v>Eve Davis</c:v>
                  </c:pt>
                  <c:pt idx="6">
                    <c:v>Eve Gonzalez</c:v>
                  </c:pt>
                  <c:pt idx="7">
                    <c:v>Eve Jackson</c:v>
                  </c:pt>
                  <c:pt idx="8">
                    <c:v>Eve Jones</c:v>
                  </c:pt>
                  <c:pt idx="9">
                    <c:v>Eve Moore</c:v>
                  </c:pt>
                  <c:pt idx="10">
                    <c:v>Eve Wilson</c:v>
                  </c:pt>
                  <c:pt idx="11">
                    <c:v>Frank Brown</c:v>
                  </c:pt>
                  <c:pt idx="12">
                    <c:v>Frank Davis</c:v>
                  </c:pt>
                  <c:pt idx="13">
                    <c:v>Frank Jones</c:v>
                  </c:pt>
                </c:lvl>
              </c:multiLvlStrCache>
            </c:multiLvlStrRef>
          </c:cat>
          <c:val>
            <c:numRef>
              <c:f>'Team 1'!$C$3:$C$16</c:f>
              <c:numCache>
                <c:formatCode>General</c:formatCode>
                <c:ptCount val="14"/>
                <c:pt idx="0">
                  <c:v>2138</c:v>
                </c:pt>
                <c:pt idx="1">
                  <c:v>3957</c:v>
                </c:pt>
                <c:pt idx="2">
                  <c:v>2492</c:v>
                </c:pt>
                <c:pt idx="3">
                  <c:v>17</c:v>
                </c:pt>
                <c:pt idx="4">
                  <c:v>3411</c:v>
                </c:pt>
                <c:pt idx="5">
                  <c:v>4</c:v>
                </c:pt>
                <c:pt idx="6">
                  <c:v>4</c:v>
                </c:pt>
                <c:pt idx="7">
                  <c:v>12</c:v>
                </c:pt>
                <c:pt idx="8">
                  <c:v>1770</c:v>
                </c:pt>
                <c:pt idx="9">
                  <c:v>1</c:v>
                </c:pt>
                <c:pt idx="10">
                  <c:v>3336</c:v>
                </c:pt>
                <c:pt idx="11">
                  <c:v>525</c:v>
                </c:pt>
                <c:pt idx="12">
                  <c:v>28</c:v>
                </c:pt>
                <c:pt idx="13">
                  <c:v>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82-4518-9A07-4463DA7A8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35537159"/>
        <c:axId val="1535539207"/>
      </c:barChart>
      <c:catAx>
        <c:axId val="1535537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539207"/>
        <c:crosses val="autoZero"/>
        <c:auto val="1"/>
        <c:lblAlgn val="ctr"/>
        <c:lblOffset val="100"/>
        <c:noMultiLvlLbl val="0"/>
      </c:catAx>
      <c:valAx>
        <c:axId val="1535539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537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Applications 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'Team 2'!$A$3:$B$15</c:f>
              <c:multiLvlStrCache>
                <c:ptCount val="13"/>
                <c:lvl>
                  <c:pt idx="0">
                    <c:v>aaron.garcia@example.com</c:v>
                  </c:pt>
                  <c:pt idx="1">
                    <c:v>alice.martin@example.com</c:v>
                  </c:pt>
                  <c:pt idx="2">
                    <c:v>alice.miller@example.com</c:v>
                  </c:pt>
                  <c:pt idx="3">
                    <c:v>alice.smith@example.com</c:v>
                  </c:pt>
                  <c:pt idx="4">
                    <c:v>alice.thomas@example.com</c:v>
                  </c:pt>
                  <c:pt idx="5">
                    <c:v>alice.williams@example.com</c:v>
                  </c:pt>
                  <c:pt idx="6">
                    <c:v>bella.brown@example.com</c:v>
                  </c:pt>
                  <c:pt idx="7">
                    <c:v>bella.gonzalez@example.com</c:v>
                  </c:pt>
                  <c:pt idx="8">
                    <c:v>bella.johnson@example.com</c:v>
                  </c:pt>
                  <c:pt idx="9">
                    <c:v>bella.lopez@example.com</c:v>
                  </c:pt>
                  <c:pt idx="10">
                    <c:v>bella.wilson@example.com</c:v>
                  </c:pt>
                  <c:pt idx="11">
                    <c:v>bob.anderson@example.com</c:v>
                  </c:pt>
                  <c:pt idx="12">
                    <c:v>bob.davis@example.com</c:v>
                  </c:pt>
                </c:lvl>
                <c:lvl>
                  <c:pt idx="0">
                    <c:v>Aaron Garcia</c:v>
                  </c:pt>
                  <c:pt idx="1">
                    <c:v>Alice Martin</c:v>
                  </c:pt>
                  <c:pt idx="2">
                    <c:v>Alice Miller</c:v>
                  </c:pt>
                  <c:pt idx="3">
                    <c:v>Alice Smith</c:v>
                  </c:pt>
                  <c:pt idx="4">
                    <c:v>Alice Thomas</c:v>
                  </c:pt>
                  <c:pt idx="5">
                    <c:v>Alice Williams</c:v>
                  </c:pt>
                  <c:pt idx="6">
                    <c:v>Bella Brown</c:v>
                  </c:pt>
                  <c:pt idx="7">
                    <c:v>Bella Gonzalez</c:v>
                  </c:pt>
                  <c:pt idx="8">
                    <c:v>Bella Johnson</c:v>
                  </c:pt>
                  <c:pt idx="9">
                    <c:v>Bella Lopez</c:v>
                  </c:pt>
                  <c:pt idx="10">
                    <c:v>Bella Wilson</c:v>
                  </c:pt>
                  <c:pt idx="11">
                    <c:v>Bob Anderson</c:v>
                  </c:pt>
                  <c:pt idx="12">
                    <c:v>Bob Davis</c:v>
                  </c:pt>
                </c:lvl>
              </c:multiLvlStrCache>
            </c:multiLvlStrRef>
          </c:cat>
          <c:val>
            <c:numRef>
              <c:f>'Team 2'!$C$3:$C$15</c:f>
              <c:numCache>
                <c:formatCode>General</c:formatCode>
                <c:ptCount val="13"/>
                <c:pt idx="0">
                  <c:v>2896</c:v>
                </c:pt>
                <c:pt idx="1">
                  <c:v>1057</c:v>
                </c:pt>
                <c:pt idx="2">
                  <c:v>2</c:v>
                </c:pt>
                <c:pt idx="3">
                  <c:v>1033</c:v>
                </c:pt>
                <c:pt idx="4">
                  <c:v>2373</c:v>
                </c:pt>
                <c:pt idx="5">
                  <c:v>6</c:v>
                </c:pt>
                <c:pt idx="6">
                  <c:v>2808</c:v>
                </c:pt>
                <c:pt idx="7">
                  <c:v>1</c:v>
                </c:pt>
                <c:pt idx="8">
                  <c:v>4173</c:v>
                </c:pt>
                <c:pt idx="9">
                  <c:v>2775</c:v>
                </c:pt>
                <c:pt idx="10">
                  <c:v>2552</c:v>
                </c:pt>
                <c:pt idx="11">
                  <c:v>2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44-4424-8391-A4091EE25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4"/>
        <c:axId val="60234759"/>
        <c:axId val="60249095"/>
      </c:barChart>
      <c:catAx>
        <c:axId val="60234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49095"/>
        <c:crosses val="autoZero"/>
        <c:auto val="1"/>
        <c:lblAlgn val="ctr"/>
        <c:lblOffset val="100"/>
        <c:noMultiLvlLbl val="0"/>
      </c:catAx>
      <c:valAx>
        <c:axId val="60249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34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21</xdr:row>
      <xdr:rowOff>180975</xdr:rowOff>
    </xdr:from>
    <xdr:to>
      <xdr:col>17</xdr:col>
      <xdr:colOff>0</xdr:colOff>
      <xdr:row>45</xdr:row>
      <xdr:rowOff>66675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395079F-8712-1F1F-270A-33ABF012D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21</xdr:row>
      <xdr:rowOff>76200</xdr:rowOff>
    </xdr:from>
    <xdr:to>
      <xdr:col>20</xdr:col>
      <xdr:colOff>257175</xdr:colOff>
      <xdr:row>43</xdr:row>
      <xdr:rowOff>47625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F508A3BB-94EB-409C-8917-5E1DAB027F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B910-A076-4178-A6CD-F08ACD192E5B}">
  <dimension ref="A1:W35"/>
  <sheetViews>
    <sheetView tabSelected="1" workbookViewId="0">
      <selection activeCell="M1" sqref="M1"/>
    </sheetView>
  </sheetViews>
  <sheetFormatPr defaultRowHeight="15"/>
  <cols>
    <col min="1" max="1" width="5.28515625" style="31" bestFit="1" customWidth="1"/>
    <col min="3" max="4" width="9.7109375" bestFit="1" customWidth="1"/>
    <col min="5" max="5" width="11" customWidth="1"/>
    <col min="6" max="6" width="4" customWidth="1"/>
    <col min="7" max="7" width="21.5703125" customWidth="1"/>
    <col min="8" max="8" width="10.42578125" bestFit="1" customWidth="1"/>
    <col min="9" max="9" width="3.7109375" customWidth="1"/>
    <col min="10" max="10" width="6.5703125" customWidth="1"/>
    <col min="11" max="11" width="6.7109375" customWidth="1"/>
    <col min="12" max="12" width="28.85546875" bestFit="1" customWidth="1"/>
    <col min="14" max="14" width="26.28515625" bestFit="1" customWidth="1"/>
    <col min="15" max="15" width="6.5703125" customWidth="1"/>
    <col min="16" max="16" width="26.42578125" customWidth="1"/>
    <col min="17" max="17" width="6.5703125" customWidth="1"/>
  </cols>
  <sheetData>
    <row r="1" spans="1:23">
      <c r="A1" s="44" t="s">
        <v>0</v>
      </c>
      <c r="B1" s="44"/>
      <c r="C1" s="44"/>
      <c r="D1" s="44"/>
      <c r="E1" s="44"/>
      <c r="G1" s="24" t="s">
        <v>1</v>
      </c>
      <c r="H1" s="24"/>
      <c r="J1" s="45" t="s">
        <v>2</v>
      </c>
      <c r="K1" s="45"/>
      <c r="L1" s="45"/>
      <c r="M1" s="45"/>
      <c r="N1" s="45"/>
      <c r="O1" s="45"/>
      <c r="P1" s="45"/>
      <c r="Q1" s="45"/>
      <c r="S1" s="46" t="s">
        <v>3</v>
      </c>
      <c r="T1" s="46"/>
      <c r="U1" s="46"/>
      <c r="V1" s="46"/>
      <c r="W1" s="46"/>
    </row>
    <row r="2" spans="1:23">
      <c r="A2" s="43" t="s">
        <v>4</v>
      </c>
      <c r="B2" s="43" t="s">
        <v>5</v>
      </c>
      <c r="C2" s="43" t="s">
        <v>6</v>
      </c>
      <c r="D2" s="43" t="s">
        <v>7</v>
      </c>
      <c r="E2" s="43" t="s">
        <v>8</v>
      </c>
      <c r="G2" s="23" t="s">
        <v>6</v>
      </c>
      <c r="H2" s="16">
        <f>SUM(C3:C33)</f>
        <v>12490</v>
      </c>
      <c r="J2" s="42" t="s">
        <v>4</v>
      </c>
      <c r="K2" s="42" t="s">
        <v>5</v>
      </c>
      <c r="L2" s="35" t="s">
        <v>9</v>
      </c>
      <c r="M2" s="35" t="s">
        <v>10</v>
      </c>
      <c r="N2" s="5" t="s">
        <v>11</v>
      </c>
      <c r="O2" s="5" t="s">
        <v>10</v>
      </c>
      <c r="P2" s="36" t="s">
        <v>12</v>
      </c>
      <c r="Q2" s="36" t="s">
        <v>10</v>
      </c>
    </row>
    <row r="3" spans="1:23">
      <c r="A3" s="31" t="s">
        <v>13</v>
      </c>
      <c r="B3" s="23">
        <v>45839</v>
      </c>
      <c r="C3" s="32" cm="1">
        <f t="array" ref="C3:C33">TRANSPOSE('Team 1'!$E$18:$AI$18)</f>
        <v>605</v>
      </c>
      <c r="D3" s="32" cm="1">
        <f t="array" ref="D3:D33">TRANSPOSE('Team 2'!$E$17:$AI$17)</f>
        <v>669</v>
      </c>
      <c r="E3" s="33">
        <f>SUM(C3:C3)</f>
        <v>605</v>
      </c>
      <c r="G3" s="23" t="s">
        <v>7</v>
      </c>
      <c r="H3" s="16">
        <f>SUM(D:D)</f>
        <v>19681</v>
      </c>
      <c r="J3" s="31" t="s">
        <v>13</v>
      </c>
      <c r="K3" s="41">
        <v>45839</v>
      </c>
      <c r="L3" s="37" t="str">
        <f>_xlfn.XLOOKUP(M3,'Main Datapage'!B:B,'Main Datapage'!A:A,"N/A")</f>
        <v>paul.smith@example.com</v>
      </c>
      <c r="M3" s="38">
        <f>LARGE('Main Datapage'!$B3:$B146,1)</f>
        <v>389</v>
      </c>
      <c r="N3" s="27" t="str">
        <f>_xlfn.XLOOKUP(O3,'Main Datapage'!B:B,'Main Datapage'!A:A,"N/A")</f>
        <v>dana.rodriguez@example.com</v>
      </c>
      <c r="O3" s="39">
        <f>LARGE('Main Datapage'!$B3:$B146,2)</f>
        <v>293</v>
      </c>
      <c r="P3" s="22" t="str">
        <f>_xlfn.XLOOKUP(Q3,'Main Datapage'!$B:$B,'Main Datapage'!$A:$A,"N/A")</f>
        <v>jack.jones@example.com</v>
      </c>
      <c r="Q3" s="40">
        <f>LARGE('Main Datapage'!$B3:$B146,3)</f>
        <v>271</v>
      </c>
    </row>
    <row r="4" spans="1:23">
      <c r="A4" s="31" t="s">
        <v>14</v>
      </c>
      <c r="B4" s="23">
        <v>45840</v>
      </c>
      <c r="C4" s="32">
        <v>502</v>
      </c>
      <c r="D4" s="32">
        <v>1159</v>
      </c>
      <c r="E4" s="33">
        <f>SUM(C4:C4)</f>
        <v>502</v>
      </c>
      <c r="G4" s="22" t="s">
        <v>15</v>
      </c>
      <c r="H4" s="34">
        <f>SUM(H2:H3)</f>
        <v>32171</v>
      </c>
      <c r="J4" s="31" t="s">
        <v>14</v>
      </c>
      <c r="K4" s="41">
        <v>45840</v>
      </c>
      <c r="L4" s="37" t="str">
        <f>_xlfn.XLOOKUP(M4,'Main Datapage'!$C:$C,'Main Datapage'!$A:$A,"N/A")</f>
        <v>bella.johnson@example.com</v>
      </c>
      <c r="M4" s="38">
        <f>LARGE('Main Datapage'!$C3:$C147,1)</f>
        <v>538</v>
      </c>
      <c r="N4" s="27" t="str">
        <f>_xlfn.XLOOKUP(O4,'Main Datapage'!$C:$C,'Main Datapage'!$A:$A,"N/A")</f>
        <v>paul.smith@example.com</v>
      </c>
      <c r="O4" s="39">
        <f>LARGE('Main Datapage'!$C3:$C146,2)</f>
        <v>364</v>
      </c>
      <c r="P4" s="22" t="str">
        <f>_xlfn.XLOOKUP(Q4,'Main Datapage'!$C:$C,'Main Datapage'!$A:$A,"N/A")</f>
        <v>jack.jones@example.com</v>
      </c>
      <c r="Q4" s="40">
        <f>LARGE('Main Datapage'!$C3:$C147,3)</f>
        <v>267</v>
      </c>
    </row>
    <row r="5" spans="1:23">
      <c r="A5" s="31" t="s">
        <v>16</v>
      </c>
      <c r="B5" s="23">
        <v>45841</v>
      </c>
      <c r="C5" s="32">
        <v>350</v>
      </c>
      <c r="D5" s="32">
        <v>1214</v>
      </c>
      <c r="E5" s="33">
        <f>SUM(C5:C5)</f>
        <v>350</v>
      </c>
      <c r="J5" s="31" t="s">
        <v>16</v>
      </c>
      <c r="K5" s="41">
        <v>45841</v>
      </c>
      <c r="L5" s="37" t="str">
        <f>_xlfn.XLOOKUP(M5,'Main Datapage'!$D:$D,'Main Datapage'!$A:$A,"N/A")</f>
        <v>jack.jones@example.com</v>
      </c>
      <c r="M5" s="38">
        <f>LARGE('Main Datapage'!$D3:$D148,1)</f>
        <v>383</v>
      </c>
      <c r="N5" s="27" t="str">
        <f>_xlfn.XLOOKUP(O5,'Main Datapage'!$D:$D,'Main Datapage'!$A:$A,"N/A")</f>
        <v>paul.smith@example.com</v>
      </c>
      <c r="O5" s="39">
        <f>LARGE('Main Datapage'!$D3:$D148,2)</f>
        <v>373</v>
      </c>
      <c r="P5" s="22" t="str">
        <f>_xlfn.XLOOKUP(Q5,'Main Datapage'!$D:$D,'Main Datapage'!$A:$A,"N/A")</f>
        <v>bella.johnson@example.com</v>
      </c>
      <c r="Q5" s="40">
        <f>LARGE('Main Datapage'!$D3:$D148,3)</f>
        <v>343</v>
      </c>
    </row>
    <row r="6" spans="1:23">
      <c r="A6" s="31" t="s">
        <v>17</v>
      </c>
      <c r="B6" s="23">
        <v>45842</v>
      </c>
      <c r="C6" s="32">
        <v>190</v>
      </c>
      <c r="D6" s="32">
        <v>859</v>
      </c>
      <c r="E6" s="33">
        <f>SUM(C6:C6)</f>
        <v>190</v>
      </c>
      <c r="J6" s="31" t="s">
        <v>17</v>
      </c>
      <c r="K6" s="41">
        <v>45842</v>
      </c>
      <c r="L6" s="37" t="str">
        <f>_xlfn.XLOOKUP(M6,'Main Datapage'!$E:$E,'Main Datapage'!$A:$A,"N/A")</f>
        <v>paul.smith@example.com</v>
      </c>
      <c r="M6" s="38">
        <f>LARGE('Main Datapage'!$E3:$E149,1)</f>
        <v>276</v>
      </c>
      <c r="N6" s="27" t="str">
        <f>_xlfn.XLOOKUP(O6,'Main Datapage'!$E:$E,'Main Datapage'!$A:$A,"N/A")</f>
        <v>aaron.garcia@example.com</v>
      </c>
      <c r="O6" s="39">
        <f>LARGE('Main Datapage'!$E3:$E149,2)</f>
        <v>238</v>
      </c>
      <c r="P6" s="22" t="str">
        <f>_xlfn.XLOOKUP(Q6,'Main Datapage'!$E:$E,'Main Datapage'!$A:$A,"N/A")</f>
        <v>karen.martin@example.com</v>
      </c>
      <c r="Q6" s="40">
        <f>LARGE('Main Datapage'!$E3:$E149,3)</f>
        <v>216</v>
      </c>
    </row>
    <row r="7" spans="1:23">
      <c r="A7" s="31" t="s">
        <v>18</v>
      </c>
      <c r="B7" s="23">
        <v>45843</v>
      </c>
      <c r="C7" s="32">
        <v>335</v>
      </c>
      <c r="D7" s="32">
        <v>534</v>
      </c>
      <c r="E7" s="33">
        <f>SUM(C7:C7)</f>
        <v>335</v>
      </c>
      <c r="J7" s="31" t="s">
        <v>18</v>
      </c>
      <c r="K7" s="41">
        <v>45843</v>
      </c>
      <c r="L7" s="37" t="str">
        <f>_xlfn.XLOOKUP(M7,'Main Datapage'!$F:$F,'Main Datapage'!$A:$A,"N/A")</f>
        <v>paul.smith@example.com</v>
      </c>
      <c r="M7" s="38">
        <f>LARGE('Main Datapage'!$F3:$F150,1)</f>
        <v>293</v>
      </c>
      <c r="N7" s="27" t="str">
        <f>_xlfn.XLOOKUP(O7,'Main Datapage'!$F:$F,'Main Datapage'!$A:$A,"N/A")</f>
        <v>diana.miller@example.com</v>
      </c>
      <c r="O7" s="39">
        <f>LARGE('Main Datapage'!$F3:$F150,2)</f>
        <v>239</v>
      </c>
      <c r="P7" s="22" t="str">
        <f>_xlfn.XLOOKUP(Q7,'Main Datapage'!$F:$F,'Main Datapage'!$A:$A,"N/A")</f>
        <v>grace.anderson@example.com</v>
      </c>
      <c r="Q7" s="40">
        <f>LARGE('Main Datapage'!$F3:$F150,3)</f>
        <v>231</v>
      </c>
    </row>
    <row r="8" spans="1:23">
      <c r="A8" s="31" t="s">
        <v>19</v>
      </c>
      <c r="B8" s="23">
        <v>45844</v>
      </c>
      <c r="C8" s="32">
        <v>194</v>
      </c>
      <c r="D8" s="32">
        <v>516</v>
      </c>
      <c r="E8" s="33">
        <f>SUM(C8:C8)</f>
        <v>194</v>
      </c>
      <c r="J8" s="31" t="s">
        <v>19</v>
      </c>
      <c r="K8" s="41">
        <v>45844</v>
      </c>
      <c r="L8" s="37" t="str">
        <f>_xlfn.XLOOKUP(M8,'Main Datapage'!$G:$G,'Main Datapage'!$A:$A,"N/A")</f>
        <v>diana.miller@example.com</v>
      </c>
      <c r="M8" s="38">
        <f>LARGE('Main Datapage'!$G3:$G151,1)</f>
        <v>262</v>
      </c>
      <c r="N8" s="27" t="str">
        <f>_xlfn.XLOOKUP(O8,'Main Datapage'!$G:$G,'Main Datapage'!$A:$A,"N/A")</f>
        <v>aaron.garcia@example.com</v>
      </c>
      <c r="O8" s="39">
        <f>LARGE('Main Datapage'!$G3:$G151,2)</f>
        <v>251</v>
      </c>
      <c r="P8" s="22" t="str">
        <f>_xlfn.XLOOKUP(Q8,'Main Datapage'!$G:$G,'Main Datapage'!$A:$A,"N/A")</f>
        <v>hank.brown@example.com</v>
      </c>
      <c r="Q8" s="40">
        <f>LARGE('Main Datapage'!$G3:$G151,3)</f>
        <v>229</v>
      </c>
    </row>
    <row r="9" spans="1:23">
      <c r="A9" s="31" t="s">
        <v>20</v>
      </c>
      <c r="B9" s="23">
        <v>45845</v>
      </c>
      <c r="C9" s="32">
        <v>473</v>
      </c>
      <c r="D9" s="32">
        <v>671</v>
      </c>
      <c r="E9" s="33">
        <f>SUM(C9:C9)</f>
        <v>473</v>
      </c>
      <c r="G9" s="3" t="s">
        <v>21</v>
      </c>
      <c r="H9" s="3"/>
      <c r="J9" s="31" t="s">
        <v>20</v>
      </c>
      <c r="K9" s="41">
        <v>45845</v>
      </c>
      <c r="L9" s="37" t="str">
        <f>_xlfn.XLOOKUP(M9,'Main Datapage'!$H:$H,'Main Datapage'!$A:$A,"N/A")</f>
        <v>diana.smith@example.com</v>
      </c>
      <c r="M9" s="38">
        <f>LARGE('Main Datapage'!$H3:$H152,1)</f>
        <v>301</v>
      </c>
      <c r="N9" s="27" t="str">
        <f>_xlfn.XLOOKUP(O9,'Main Datapage'!$H:$H,'Main Datapage'!$A:$A,"N/A")</f>
        <v>jack.jones@example.com</v>
      </c>
      <c r="O9" s="39">
        <f>LARGE('Main Datapage'!$H3:$H152,2)</f>
        <v>286</v>
      </c>
      <c r="P9" s="22" t="str">
        <f>_xlfn.XLOOKUP(Q9,'Main Datapage'!$H:$H,'Main Datapage'!$A:$A,"N/A")</f>
        <v>grace.anderson@example.com</v>
      </c>
      <c r="Q9" s="40">
        <f>LARGE('Main Datapage'!$H3:$H152,3)</f>
        <v>254</v>
      </c>
    </row>
    <row r="10" spans="1:23">
      <c r="A10" s="31" t="s">
        <v>13</v>
      </c>
      <c r="B10" s="23">
        <v>45846</v>
      </c>
      <c r="C10" s="32">
        <v>511</v>
      </c>
      <c r="D10" s="32">
        <v>660</v>
      </c>
      <c r="E10" s="33">
        <f>SUM(C10:C10)</f>
        <v>511</v>
      </c>
      <c r="G10" s="23" t="s">
        <v>22</v>
      </c>
      <c r="H10">
        <v>150</v>
      </c>
      <c r="J10" s="31" t="s">
        <v>13</v>
      </c>
      <c r="K10" s="41">
        <v>45846</v>
      </c>
      <c r="L10" s="37" t="str">
        <f>_xlfn.XLOOKUP(M10,'Main Datapage'!$I:$I,'Main Datapage'!$A:$A,"N/A")</f>
        <v>paul.smith@example.com</v>
      </c>
      <c r="M10" s="38">
        <f>LARGE('Main Datapage'!$I3:$I153,1)</f>
        <v>419</v>
      </c>
      <c r="N10" s="27" t="str">
        <f>_xlfn.XLOOKUP(O10,'Main Datapage'!$I:$I,'Main Datapage'!$A:$A,"N/A")</f>
        <v>dana.rodriguez@example.com</v>
      </c>
      <c r="O10" s="39">
        <f>LARGE('Main Datapage'!$I3:$I153,2)</f>
        <v>390</v>
      </c>
      <c r="P10" s="22" t="str">
        <f>_xlfn.XLOOKUP(Q10,'Main Datapage'!$I:$I,'Main Datapage'!$A:$A,"N/A")</f>
        <v>grace.anderson@example.com</v>
      </c>
      <c r="Q10" s="40">
        <f>LARGE('Main Datapage'!$I3:$I153,3)</f>
        <v>308</v>
      </c>
    </row>
    <row r="11" spans="1:23">
      <c r="A11" s="31" t="s">
        <v>14</v>
      </c>
      <c r="B11" s="23">
        <v>45847</v>
      </c>
      <c r="C11" s="32">
        <v>666</v>
      </c>
      <c r="D11" s="32">
        <v>991</v>
      </c>
      <c r="E11" s="33">
        <f>SUM(C11:C11)</f>
        <v>666</v>
      </c>
      <c r="G11" s="23" t="s">
        <v>23</v>
      </c>
      <c r="H11">
        <f>H10/2</f>
        <v>75</v>
      </c>
      <c r="J11" s="31" t="s">
        <v>14</v>
      </c>
      <c r="K11" s="41">
        <v>45847</v>
      </c>
      <c r="L11" s="37" t="str">
        <f>_xlfn.XLOOKUP(M11,'Main Datapage'!$J:$J,'Main Datapage'!$A:$A,"N/A")</f>
        <v>paul.smith@example.com</v>
      </c>
      <c r="M11" s="38">
        <f>LARGE('Main Datapage'!$J3:$J154,1)</f>
        <v>420</v>
      </c>
      <c r="N11" s="27" t="str">
        <f>_xlfn.XLOOKUP(O11,'Main Datapage'!$J:$J,'Main Datapage'!$A:$A,"N/A")</f>
        <v>jack.jones@example.com</v>
      </c>
      <c r="O11" s="39">
        <f>LARGE('Main Datapage'!$J13:$J154,2)</f>
        <v>395</v>
      </c>
      <c r="P11" s="22" t="str">
        <f>_xlfn.XLOOKUP(Q11,'Main Datapage'!$J:$J,'Main Datapage'!$A:$A,"N/A")</f>
        <v>rachel.jones@example.com</v>
      </c>
      <c r="Q11" s="40">
        <f>LARGE('Main Datapage'!$J3:$J154,3)</f>
        <v>356</v>
      </c>
    </row>
    <row r="12" spans="1:23">
      <c r="A12" s="31" t="s">
        <v>16</v>
      </c>
      <c r="B12" s="23">
        <v>45848</v>
      </c>
      <c r="C12" s="32">
        <v>211</v>
      </c>
      <c r="D12" s="32">
        <v>1270</v>
      </c>
      <c r="E12" s="33">
        <f>SUM(C12:C12)</f>
        <v>211</v>
      </c>
      <c r="G12" s="23" t="s">
        <v>24</v>
      </c>
      <c r="H12">
        <v>50</v>
      </c>
      <c r="J12" s="31" t="s">
        <v>16</v>
      </c>
      <c r="K12" s="41">
        <v>45848</v>
      </c>
      <c r="L12" s="37" t="str">
        <f>_xlfn.XLOOKUP(M12,'Main Datapage'!$K:$K,'Main Datapage'!$A:$A,"N/A")</f>
        <v>paul.smith@example.com</v>
      </c>
      <c r="M12" s="38">
        <f>LARGE('Main Datapage'!$K3:$K155,1)</f>
        <v>434</v>
      </c>
      <c r="N12" s="27" t="str">
        <f>_xlfn.XLOOKUP(O12,'Main Datapage'!$K:$K,'Main Datapage'!$A:$A,"N/A")</f>
        <v>jack.jones@example.com</v>
      </c>
      <c r="O12" s="39">
        <f>LARGE('Main Datapage'!$K3:$K155,2)</f>
        <v>372</v>
      </c>
      <c r="P12" s="22" t="str">
        <f>_xlfn.XLOOKUP(Q12,'Main Datapage'!$K:$K,'Main Datapage'!$A:$A,"N/A")</f>
        <v>bella.johnson@example.com</v>
      </c>
      <c r="Q12" s="40">
        <f>LARGE('Main Datapage'!$K3:$K155,3)</f>
        <v>322</v>
      </c>
    </row>
    <row r="13" spans="1:23">
      <c r="A13" s="31" t="s">
        <v>17</v>
      </c>
      <c r="B13" s="23">
        <v>45849</v>
      </c>
      <c r="C13" s="32">
        <v>479</v>
      </c>
      <c r="D13" s="32">
        <v>1083</v>
      </c>
      <c r="E13" s="33">
        <f>SUM(C13:C13)</f>
        <v>479</v>
      </c>
      <c r="G13" s="23" t="s">
        <v>25</v>
      </c>
      <c r="H13">
        <v>10</v>
      </c>
      <c r="J13" s="31" t="s">
        <v>17</v>
      </c>
      <c r="K13" s="41">
        <v>45849</v>
      </c>
      <c r="L13" s="37" t="str">
        <f>_xlfn.XLOOKUP(M13,'Main Datapage'!$L:$L,'Main Datapage'!$A:$A,"N/A")</f>
        <v>dana.rodriguez@example.com</v>
      </c>
      <c r="M13" s="38">
        <f>LARGE('Main Datapage'!$L3:$L156,1)</f>
        <v>337</v>
      </c>
      <c r="N13" s="27" t="str">
        <f>_xlfn.XLOOKUP(O13,'Main Datapage'!$L:$L,'Main Datapage'!$A:$A,"N/A")</f>
        <v>jack.jones@example.com</v>
      </c>
      <c r="O13" s="39">
        <f>LARGE('Main Datapage'!$L3:$L156,2)</f>
        <v>336</v>
      </c>
      <c r="P13" s="22" t="str">
        <f>_xlfn.XLOOKUP(Q13,'Main Datapage'!$L:$L,'Main Datapage'!$A:$A,"N/A")</f>
        <v>bella.johnson@example.com</v>
      </c>
      <c r="Q13" s="40">
        <f>LARGE('Main Datapage'!$L3:$L156,3)</f>
        <v>329</v>
      </c>
    </row>
    <row r="14" spans="1:23">
      <c r="A14" s="31" t="s">
        <v>18</v>
      </c>
      <c r="B14" s="23">
        <v>45850</v>
      </c>
      <c r="C14" s="32">
        <v>509</v>
      </c>
      <c r="D14" s="32">
        <v>499</v>
      </c>
      <c r="E14" s="33">
        <f>SUM(C14:C14)</f>
        <v>509</v>
      </c>
      <c r="J14" s="31" t="s">
        <v>18</v>
      </c>
      <c r="K14" s="41">
        <v>45850</v>
      </c>
      <c r="L14" s="37" t="str">
        <f>_xlfn.XLOOKUP(M14,'Main Datapage'!$M:$M,'Main Datapage'!$A:$A,"N/A")</f>
        <v>paul.smith@example.com</v>
      </c>
      <c r="M14" s="38">
        <f>LARGE('Main Datapage'!$M3:$M157,1)</f>
        <v>384</v>
      </c>
      <c r="N14" s="27" t="str">
        <f>_xlfn.XLOOKUP(O14,'Main Datapage'!$M:$M,'Main Datapage'!$A:$A,"N/A")</f>
        <v>hank.brown@example.com</v>
      </c>
      <c r="O14" s="39">
        <f>LARGE('Main Datapage'!$M3:$M157,2)</f>
        <v>303</v>
      </c>
      <c r="P14" s="22" t="str">
        <f>_xlfn.XLOOKUP(Q14,'Main Datapage'!$M:$M,'Main Datapage'!$A:$A,"N/A")</f>
        <v>diana.miller@example.com</v>
      </c>
      <c r="Q14" s="40">
        <f>LARGE('Main Datapage'!$M3:$M157,3)</f>
        <v>246</v>
      </c>
    </row>
    <row r="15" spans="1:23">
      <c r="A15" s="31" t="s">
        <v>19</v>
      </c>
      <c r="B15" s="23">
        <v>45851</v>
      </c>
      <c r="C15" s="32">
        <v>307</v>
      </c>
      <c r="D15" s="32">
        <v>282</v>
      </c>
      <c r="E15" s="33">
        <f>SUM(C15:C15)</f>
        <v>307</v>
      </c>
      <c r="J15" s="31" t="s">
        <v>19</v>
      </c>
      <c r="K15" s="41">
        <v>45851</v>
      </c>
      <c r="L15" s="37" t="str">
        <f>_xlfn.XLOOKUP(M15,'Main Datapage'!$N:$N,'Main Datapage'!$A:$A,"N/A")</f>
        <v>diana.miller@example.com</v>
      </c>
      <c r="M15" s="38">
        <f>LARGE('Main Datapage'!$N3:$N158,1)</f>
        <v>241</v>
      </c>
      <c r="N15" s="27" t="str">
        <f>_xlfn.XLOOKUP(O15,'Main Datapage'!$N:$N,'Main Datapage'!$A:$A,"N/A")</f>
        <v>aaron.garcia@example.com</v>
      </c>
      <c r="O15" s="39">
        <f>LARGE('Main Datapage'!$N3:$N158,2)</f>
        <v>233</v>
      </c>
      <c r="P15" s="22" t="str">
        <f>_xlfn.XLOOKUP(Q15,'Main Datapage'!$N:$N,'Main Datapage'!$A:$A,"N/A")</f>
        <v>hank.brown@example.com</v>
      </c>
      <c r="Q15" s="40">
        <f>LARGE('Main Datapage'!$N3:$N158,3)</f>
        <v>224</v>
      </c>
    </row>
    <row r="16" spans="1:23">
      <c r="A16" s="31" t="s">
        <v>20</v>
      </c>
      <c r="B16" s="23">
        <v>45852</v>
      </c>
      <c r="C16" s="32">
        <v>698</v>
      </c>
      <c r="D16" s="32">
        <v>933</v>
      </c>
      <c r="E16" s="33">
        <f>SUM(C16:C16)</f>
        <v>698</v>
      </c>
      <c r="J16" s="31" t="s">
        <v>20</v>
      </c>
      <c r="K16" s="41">
        <v>45852</v>
      </c>
      <c r="L16" s="37" t="str">
        <f>_xlfn.XLOOKUP(M16,'Main Datapage'!$O:$O,'Main Datapage'!$A:$A,"N/A")</f>
        <v>paul.smith@example.com</v>
      </c>
      <c r="M16" s="38">
        <f>LARGE('Main Datapage'!$O3:$O159,1)</f>
        <v>473</v>
      </c>
      <c r="N16" s="27" t="str">
        <f>_xlfn.XLOOKUP(O16,'Main Datapage'!$O:$O,'Main Datapage'!$A:$A,"N/A")</f>
        <v>diana.williams@example.com</v>
      </c>
      <c r="O16" s="39">
        <f>LARGE('Main Datapage'!$O3:$O159,2)</f>
        <v>347</v>
      </c>
      <c r="P16" s="22" t="str">
        <f>_xlfn.XLOOKUP(Q16,'Main Datapage'!$O:$O,'Main Datapage'!$A:$A,"N/A")</f>
        <v>jack.jones@example.com</v>
      </c>
      <c r="Q16" s="40">
        <f>LARGE('Main Datapage'!$O3:$O159,3)</f>
        <v>346</v>
      </c>
      <c r="S16" s="29"/>
    </row>
    <row r="17" spans="1:17">
      <c r="A17" s="31" t="s">
        <v>13</v>
      </c>
      <c r="B17" s="23">
        <v>45853</v>
      </c>
      <c r="C17" s="32">
        <v>774</v>
      </c>
      <c r="D17" s="32">
        <v>752</v>
      </c>
      <c r="E17" s="33">
        <f>SUM(C17:C17)</f>
        <v>774</v>
      </c>
      <c r="J17" s="31" t="s">
        <v>13</v>
      </c>
      <c r="K17" s="41">
        <v>45853</v>
      </c>
      <c r="L17" s="37" t="str">
        <f>_xlfn.XLOOKUP(M17,'Main Datapage'!$P:$P,'Main Datapage'!$A:$A,"N/A")</f>
        <v>paul.smith@example.com</v>
      </c>
      <c r="M17" s="38">
        <f>LARGE('Main Datapage'!$P3:$P160,1)</f>
        <v>457</v>
      </c>
      <c r="N17" s="27" t="str">
        <f>_xlfn.XLOOKUP(O17,'Main Datapage'!$P:$P,'Main Datapage'!$A:$A,"N/A")</f>
        <v>bella.johnson@example.com</v>
      </c>
      <c r="O17" s="39">
        <f>LARGE('Main Datapage'!$P3:$P160,2)</f>
        <v>280</v>
      </c>
      <c r="P17" s="22" t="str">
        <f>_xlfn.XLOOKUP(Q17,'Main Datapage'!$P:$P,'Main Datapage'!$A:$A,"N/A")</f>
        <v>diana.williams@example.com</v>
      </c>
      <c r="Q17" s="40">
        <f>LARGE('Main Datapage'!$P3:$P160,3)</f>
        <v>279</v>
      </c>
    </row>
    <row r="18" spans="1:17">
      <c r="A18" s="31" t="s">
        <v>14</v>
      </c>
      <c r="B18" s="23">
        <v>45854</v>
      </c>
      <c r="C18" s="32">
        <v>576</v>
      </c>
      <c r="D18" s="32">
        <v>675</v>
      </c>
      <c r="E18" s="33">
        <f>SUM(C18:C18)</f>
        <v>576</v>
      </c>
      <c r="J18" s="31" t="s">
        <v>14</v>
      </c>
      <c r="K18" s="41">
        <v>45854</v>
      </c>
      <c r="L18" s="37" t="str">
        <f>_xlfn.XLOOKUP(M18,'Main Datapage'!$Q:$Q,'Main Datapage'!$A:$A,"N/A")</f>
        <v>paul.smith@example.com</v>
      </c>
      <c r="M18" s="38">
        <f>LARGE('Main Datapage'!$Q3:$Q161,1)</f>
        <v>272</v>
      </c>
      <c r="N18" s="27" t="str">
        <f>_xlfn.XLOOKUP(O18,'Main Datapage'!$Q:$Q,'Main Datapage'!$A:$A,"N/A")</f>
        <v>jack.jones@example.com</v>
      </c>
      <c r="O18" s="39">
        <f>LARGE('Main Datapage'!$Q3:$Q161,2)</f>
        <v>269</v>
      </c>
      <c r="P18" s="22" t="str">
        <f>_xlfn.XLOOKUP(Q18,'Main Datapage'!$Q:$Q,'Main Datapage'!$A:$A,"N/A")</f>
        <v>diana.williams@example.com</v>
      </c>
      <c r="Q18" s="40">
        <f>LARGE('Main Datapage'!$Q3:$Q161,3)</f>
        <v>266</v>
      </c>
    </row>
    <row r="19" spans="1:17">
      <c r="A19" s="31" t="s">
        <v>16</v>
      </c>
      <c r="B19" s="23">
        <v>45855</v>
      </c>
      <c r="C19" s="32">
        <v>548</v>
      </c>
      <c r="D19" s="32">
        <v>1360</v>
      </c>
      <c r="E19" s="33">
        <f>SUM(C19:C19)</f>
        <v>548</v>
      </c>
      <c r="J19" s="31" t="s">
        <v>16</v>
      </c>
      <c r="K19" s="41">
        <v>45855</v>
      </c>
      <c r="L19" s="37" t="str">
        <f>_xlfn.XLOOKUP(M19,'Main Datapage'!$R:$R,'Main Datapage'!$A:$A,"N/A")</f>
        <v>jack.jones@example.com</v>
      </c>
      <c r="M19" s="38">
        <f>LARGE('Main Datapage'!$R3:$R162,1)</f>
        <v>335</v>
      </c>
      <c r="N19" s="27" t="str">
        <f>_xlfn.XLOOKUP(O19,'Main Datapage'!$R:$R,'Main Datapage'!$A:$A,"N/A")</f>
        <v>dana.rodriguez@example.com</v>
      </c>
      <c r="O19" s="39">
        <f>LARGE('Main Datapage'!$R3:$R162,2)</f>
        <v>315</v>
      </c>
      <c r="P19" s="22" t="str">
        <f>_xlfn.XLOOKUP(Q19,'Main Datapage'!$R:$R,'Main Datapage'!$A:$A,"N/A")</f>
        <v>grace.anderson@example.com</v>
      </c>
      <c r="Q19" s="40">
        <f>LARGE('Main Datapage'!$R3:$R162,3)</f>
        <v>301</v>
      </c>
    </row>
    <row r="20" spans="1:17">
      <c r="A20" s="31" t="s">
        <v>17</v>
      </c>
      <c r="B20" s="23">
        <v>45856</v>
      </c>
      <c r="C20" s="32">
        <v>358</v>
      </c>
      <c r="D20" s="32">
        <v>1117</v>
      </c>
      <c r="E20" s="33">
        <f>SUM(C20:C20)</f>
        <v>358</v>
      </c>
      <c r="J20" s="31" t="s">
        <v>17</v>
      </c>
      <c r="K20" s="41">
        <v>45856</v>
      </c>
      <c r="L20" s="37" t="str">
        <f>_xlfn.XLOOKUP(M20,'Main Datapage'!$S:$S,'Main Datapage'!$A:$A,"N/A")</f>
        <v>grace.anderson@example.com</v>
      </c>
      <c r="M20" s="38">
        <f>LARGE('Main Datapage'!$S3:$S163,1)</f>
        <v>306</v>
      </c>
      <c r="N20" s="27" t="str">
        <f>_xlfn.XLOOKUP(O20,'Main Datapage'!$S:$S,'Main Datapage'!$A:$A,"N/A")</f>
        <v>jack.jones@example.com</v>
      </c>
      <c r="O20" s="39">
        <f>LARGE('Main Datapage'!$S3:$S163,2)</f>
        <v>267</v>
      </c>
      <c r="P20" s="22" t="str">
        <f>_xlfn.XLOOKUP(Q20,'Main Datapage'!$S:$S,'Main Datapage'!$A:$A,"N/A")</f>
        <v>aaron.garcia@example.com</v>
      </c>
      <c r="Q20" s="40">
        <f>LARGE('Main Datapage'!$S3:$S163,3)</f>
        <v>244</v>
      </c>
    </row>
    <row r="21" spans="1:17">
      <c r="A21" s="31" t="s">
        <v>18</v>
      </c>
      <c r="B21" s="23">
        <v>45857</v>
      </c>
      <c r="C21" s="32">
        <v>765</v>
      </c>
      <c r="D21" s="32">
        <v>414</v>
      </c>
      <c r="E21" s="33">
        <f>SUM(C21:C21)</f>
        <v>765</v>
      </c>
      <c r="J21" s="31" t="s">
        <v>18</v>
      </c>
      <c r="K21" s="41">
        <v>45857</v>
      </c>
      <c r="L21" s="37" t="str">
        <f>_xlfn.XLOOKUP(M21,'Main Datapage'!$T:$T,'Main Datapage'!$A:$A,"N/A")</f>
        <v>hank.brown@example.com</v>
      </c>
      <c r="M21" s="38">
        <f>LARGE('Main Datapage'!$T3:$T164,1)</f>
        <v>402</v>
      </c>
      <c r="N21" s="27" t="str">
        <f>_xlfn.XLOOKUP(O21,'Main Datapage'!$T:$T,'Main Datapage'!$A:$A,"N/A")</f>
        <v>diana.miller@example.com</v>
      </c>
      <c r="O21" s="39">
        <f>LARGE('Main Datapage'!$T3:$T164,2)</f>
        <v>334</v>
      </c>
      <c r="P21" s="22" t="str">
        <f>_xlfn.XLOOKUP(Q21,'Main Datapage'!$T:$T,'Main Datapage'!$A:$A,"N/A")</f>
        <v>aaron.garcia@example.com</v>
      </c>
      <c r="Q21" s="40">
        <f>LARGE('Main Datapage'!$T3:$T164,3)</f>
        <v>282</v>
      </c>
    </row>
    <row r="22" spans="1:17">
      <c r="A22" s="31" t="s">
        <v>19</v>
      </c>
      <c r="B22" s="23">
        <v>45858</v>
      </c>
      <c r="C22" s="32">
        <v>768</v>
      </c>
      <c r="D22" s="32">
        <v>797</v>
      </c>
      <c r="E22" s="33">
        <f>SUM(C22:C22)</f>
        <v>768</v>
      </c>
      <c r="J22" s="31" t="s">
        <v>19</v>
      </c>
      <c r="K22" s="41">
        <v>45858</v>
      </c>
      <c r="L22" s="37" t="str">
        <f>_xlfn.XLOOKUP(M22,'Main Datapage'!$U:$U,'Main Datapage'!$A:$A,"N/A")</f>
        <v>alice.martin@example.com</v>
      </c>
      <c r="M22" s="38">
        <f>LARGE('Main Datapage'!$U3:$U165,1)</f>
        <v>355</v>
      </c>
      <c r="N22" s="27" t="str">
        <f>_xlfn.XLOOKUP(O22,'Main Datapage'!$U:$U,'Main Datapage'!$A:$A,"N/A")</f>
        <v>diana.williams@example.com</v>
      </c>
      <c r="O22" s="39">
        <f>LARGE('Main Datapage'!$U3:$U165,2)</f>
        <v>354</v>
      </c>
      <c r="P22" s="22" t="str">
        <f>_xlfn.XLOOKUP(Q22,'Main Datapage'!$U:$U,'Main Datapage'!$A:$A,"N/A")</f>
        <v>hank.brown@example.com</v>
      </c>
      <c r="Q22" s="40">
        <f>LARGE('Main Datapage'!$U3:$U165,3)</f>
        <v>299</v>
      </c>
    </row>
    <row r="23" spans="1:17">
      <c r="A23" s="31" t="s">
        <v>20</v>
      </c>
      <c r="B23" s="23">
        <v>45859</v>
      </c>
      <c r="C23" s="32">
        <v>761</v>
      </c>
      <c r="D23" s="32">
        <v>1115</v>
      </c>
      <c r="E23" s="33">
        <f>SUM(C23:C23)</f>
        <v>761</v>
      </c>
      <c r="J23" s="31" t="s">
        <v>20</v>
      </c>
      <c r="K23" s="41">
        <v>45859</v>
      </c>
      <c r="L23" s="37" t="str">
        <f>_xlfn.XLOOKUP(M23,'Main Datapage'!$V:$V,'Main Datapage'!$A:$A,"N/A")</f>
        <v>grace.anderson@example.com</v>
      </c>
      <c r="M23" s="38">
        <f>LARGE('Main Datapage'!$V3:$V166,1)</f>
        <v>338</v>
      </c>
      <c r="N23" s="27" t="str">
        <f>_xlfn.XLOOKUP(O23,'Main Datapage'!$V:$V,'Main Datapage'!$A:$A,"N/A")</f>
        <v>rachel.jones@example.com</v>
      </c>
      <c r="O23" s="39">
        <f>LARGE('Main Datapage'!$V3:$V166,2)</f>
        <v>333</v>
      </c>
      <c r="P23" s="22" t="str">
        <f>_xlfn.XLOOKUP(Q23,'Main Datapage'!$V:$V,'Main Datapage'!$A:$A,"N/A")</f>
        <v>jack.jones@example.com</v>
      </c>
      <c r="Q23" s="40">
        <f>LARGE('Main Datapage'!$V3:$V166,3)</f>
        <v>329</v>
      </c>
    </row>
    <row r="24" spans="1:17">
      <c r="A24" s="31" t="s">
        <v>13</v>
      </c>
      <c r="B24" s="23">
        <v>45860</v>
      </c>
      <c r="C24" s="32">
        <v>1218</v>
      </c>
      <c r="D24" s="32">
        <v>1051</v>
      </c>
      <c r="E24" s="33">
        <f>SUM(C24:C24)</f>
        <v>1218</v>
      </c>
      <c r="J24" s="31" t="s">
        <v>13</v>
      </c>
      <c r="K24" s="41">
        <v>45860</v>
      </c>
      <c r="L24" s="37" t="str">
        <f>_xlfn.XLOOKUP(M24,'Main Datapage'!$W:$W,'Main Datapage'!$A:$A,"N/A")</f>
        <v>eve.wilson@example.com</v>
      </c>
      <c r="M24" s="38">
        <f>LARGE('Main Datapage'!$W3:$W167,1)</f>
        <v>433</v>
      </c>
      <c r="N24" s="27" t="str">
        <f>_xlfn.XLOOKUP(O24,'Main Datapage'!$W:$W,'Main Datapage'!$A:$A,"N/A")</f>
        <v>diana.smith@example.com</v>
      </c>
      <c r="O24" s="39">
        <f>LARGE('Main Datapage'!$W3:$W167,2)</f>
        <v>382</v>
      </c>
      <c r="P24" s="22" t="str">
        <f>_xlfn.XLOOKUP(Q24,'Main Datapage'!$W:$W,'Main Datapage'!$A:$A,"N/A")</f>
        <v>grace.anderson@example.com</v>
      </c>
      <c r="Q24" s="40">
        <f>LARGE('Main Datapage'!$W3:$W167,3)</f>
        <v>363</v>
      </c>
    </row>
    <row r="25" spans="1:17">
      <c r="A25" s="31" t="s">
        <v>14</v>
      </c>
      <c r="B25" s="23">
        <v>45861</v>
      </c>
      <c r="C25" s="32">
        <v>692</v>
      </c>
      <c r="D25" s="32">
        <v>1060</v>
      </c>
      <c r="E25" s="33">
        <f>SUM(C25:C25)</f>
        <v>692</v>
      </c>
      <c r="J25" s="31" t="s">
        <v>14</v>
      </c>
      <c r="K25" s="41">
        <v>45861</v>
      </c>
      <c r="L25" s="37" t="str">
        <f>_xlfn.XLOOKUP(M25,'Main Datapage'!$X:$X,'Main Datapage'!$A:$A,"N/A")</f>
        <v>paul.smith@example.com</v>
      </c>
      <c r="M25" s="38">
        <f>LARGE('Main Datapage'!$X3:$X168,1)</f>
        <v>446</v>
      </c>
      <c r="N25" s="27" t="str">
        <f>_xlfn.XLOOKUP(O25,'Main Datapage'!$X:$X,'Main Datapage'!$A:$A,"N/A")</f>
        <v>diana.smith@example.com</v>
      </c>
      <c r="O25" s="39">
        <f>LARGE('Main Datapage'!$X3:$X168,2)</f>
        <v>380</v>
      </c>
      <c r="P25" s="22" t="str">
        <f>_xlfn.XLOOKUP(Q25,'Main Datapage'!$X:$X,'Main Datapage'!$A:$A,"N/A")</f>
        <v>jack.jones@example.com</v>
      </c>
      <c r="Q25" s="40">
        <f>LARGE('Main Datapage'!$X3:$X168,3)</f>
        <v>314</v>
      </c>
    </row>
    <row r="26" spans="1:17">
      <c r="A26" s="31" t="s">
        <v>16</v>
      </c>
      <c r="B26" s="23">
        <v>45862</v>
      </c>
      <c r="C26" s="32">
        <v>0</v>
      </c>
      <c r="D26" s="32">
        <v>0</v>
      </c>
      <c r="E26" s="33">
        <f>SUM(C26:C26)</f>
        <v>0</v>
      </c>
      <c r="J26" s="31" t="s">
        <v>16</v>
      </c>
      <c r="K26" s="41">
        <v>45862</v>
      </c>
      <c r="L26" s="37" t="e">
        <f>_xlfn.XLOOKUP(M26,'Main Datapage'!$Y:$Y,'Main Datapage'!$A:$A,"N/A")</f>
        <v>#NUM!</v>
      </c>
      <c r="M26" s="38" t="e">
        <f>LARGE('Main Datapage'!$Y3:$Y169,1)</f>
        <v>#NUM!</v>
      </c>
      <c r="N26" s="27" t="e">
        <f>_xlfn.XLOOKUP(O26,'Main Datapage'!$Y:$Y,'Main Datapage'!$A:$A,"N/A")</f>
        <v>#NUM!</v>
      </c>
      <c r="O26" s="39" t="e">
        <f>LARGE('Main Datapage'!$Y3:$Y169,2)</f>
        <v>#NUM!</v>
      </c>
      <c r="P26" s="22" t="e">
        <f>_xlfn.XLOOKUP(Q26,'Main Datapage'!$Y:$Y,'Main Datapage'!$A:$A,"N/A")</f>
        <v>#NUM!</v>
      </c>
      <c r="Q26" s="40" t="e">
        <f>LARGE('Main Datapage'!$Y3:$Y169,3)</f>
        <v>#NUM!</v>
      </c>
    </row>
    <row r="27" spans="1:17">
      <c r="A27" s="31" t="s">
        <v>17</v>
      </c>
      <c r="B27" s="23">
        <v>45863</v>
      </c>
      <c r="C27" s="32">
        <v>0</v>
      </c>
      <c r="D27" s="32">
        <v>0</v>
      </c>
      <c r="E27" s="33">
        <f>SUM(C27:C27)</f>
        <v>0</v>
      </c>
      <c r="J27" s="31" t="s">
        <v>17</v>
      </c>
      <c r="K27" s="41">
        <v>45863</v>
      </c>
      <c r="L27" s="37" t="e">
        <f>_xlfn.XLOOKUP(M27,'Main Datapage'!$Z:$Z,'Main Datapage'!$A:$A,"N/A")</f>
        <v>#NUM!</v>
      </c>
      <c r="M27" s="38" t="e">
        <f>LARGE('Main Datapage'!$Z3:$Z170,1)</f>
        <v>#NUM!</v>
      </c>
      <c r="N27" s="27" t="e">
        <f>_xlfn.XLOOKUP(O27,'Main Datapage'!$Z:$Z,'Main Datapage'!$A:$A,"N/A")</f>
        <v>#NUM!</v>
      </c>
      <c r="O27" s="39" t="e">
        <f>LARGE('Main Datapage'!$Z3:$Z170,2)</f>
        <v>#NUM!</v>
      </c>
      <c r="P27" s="22" t="e">
        <f>_xlfn.XLOOKUP(Q27,'Main Datapage'!$Z:$Z,'Main Datapage'!$A:$A,"N/A")</f>
        <v>#NUM!</v>
      </c>
      <c r="Q27" s="40" t="e">
        <f>LARGE('Main Datapage'!$Z3:$Z170,3)</f>
        <v>#NUM!</v>
      </c>
    </row>
    <row r="28" spans="1:17">
      <c r="A28" s="31" t="s">
        <v>18</v>
      </c>
      <c r="B28" s="23">
        <v>45864</v>
      </c>
      <c r="C28" s="32">
        <v>0</v>
      </c>
      <c r="D28" s="32">
        <v>0</v>
      </c>
      <c r="E28" s="33">
        <f>SUM(C28:C28)</f>
        <v>0</v>
      </c>
      <c r="J28" s="31" t="s">
        <v>18</v>
      </c>
      <c r="K28" s="41">
        <v>45864</v>
      </c>
      <c r="L28" s="37" t="e">
        <f>_xlfn.XLOOKUP(M28,'Main Datapage'!$AA:$AA,'Main Datapage'!$A:$A,"N/A")</f>
        <v>#NUM!</v>
      </c>
      <c r="M28" s="38" t="e">
        <f>LARGE('Main Datapage'!$AA3:$AA171,1)</f>
        <v>#NUM!</v>
      </c>
      <c r="N28" s="27" t="e">
        <f>_xlfn.XLOOKUP(O28,'Main Datapage'!$AA:$AA,'Main Datapage'!$A:$A,"N/A")</f>
        <v>#NUM!</v>
      </c>
      <c r="O28" s="39" t="e">
        <f>LARGE('Main Datapage'!$AA3:AA171,2)</f>
        <v>#NUM!</v>
      </c>
      <c r="P28" s="22" t="e">
        <f>_xlfn.XLOOKUP(Q28,'Main Datapage'!$AA:$AA,'Main Datapage'!$A:$A,"N/A")</f>
        <v>#NUM!</v>
      </c>
      <c r="Q28" s="40" t="e">
        <f>LARGE('Main Datapage'!$AA3:$AA171,3)</f>
        <v>#NUM!</v>
      </c>
    </row>
    <row r="29" spans="1:17">
      <c r="A29" s="31" t="s">
        <v>19</v>
      </c>
      <c r="B29" s="23">
        <v>45865</v>
      </c>
      <c r="C29" s="32">
        <v>0</v>
      </c>
      <c r="D29" s="32">
        <v>0</v>
      </c>
      <c r="E29" s="33">
        <f>SUM(C29:C29)</f>
        <v>0</v>
      </c>
      <c r="J29" s="31" t="s">
        <v>19</v>
      </c>
      <c r="K29" s="41">
        <v>45865</v>
      </c>
      <c r="L29" s="37" t="e">
        <f>_xlfn.XLOOKUP(M29,'Main Datapage'!$AB:$AB,'Main Datapage'!$A:$A,"N/A")</f>
        <v>#NUM!</v>
      </c>
      <c r="M29" s="38" t="e">
        <f>LARGE('Main Datapage'!$AB3:$AB172,1)</f>
        <v>#NUM!</v>
      </c>
      <c r="N29" s="27" t="e">
        <f>_xlfn.XLOOKUP(O29,'Main Datapage'!$AB:$AB,'Main Datapage'!$A:$A,"N/A")</f>
        <v>#NUM!</v>
      </c>
      <c r="O29" s="39" t="e">
        <f>LARGE('Main Datapage'!$AB3:$AB172,2)</f>
        <v>#NUM!</v>
      </c>
      <c r="P29" s="22" t="e">
        <f>_xlfn.XLOOKUP(Q29,'Main Datapage'!$AB:$AB,'Main Datapage'!$A:$A,"N/A")</f>
        <v>#NUM!</v>
      </c>
      <c r="Q29" s="40" t="e">
        <f>LARGE('Main Datapage'!$AB3:$AB172,3)</f>
        <v>#NUM!</v>
      </c>
    </row>
    <row r="30" spans="1:17">
      <c r="A30" s="31" t="s">
        <v>20</v>
      </c>
      <c r="B30" s="23">
        <v>45866</v>
      </c>
      <c r="C30" s="32">
        <v>0</v>
      </c>
      <c r="D30" s="32">
        <v>0</v>
      </c>
      <c r="E30" s="33">
        <f>SUM(C30:C30)</f>
        <v>0</v>
      </c>
      <c r="J30" s="31" t="s">
        <v>20</v>
      </c>
      <c r="K30" s="41">
        <v>45866</v>
      </c>
      <c r="L30" s="37" t="e">
        <f>_xlfn.XLOOKUP(M30,'Main Datapage'!$AC:$AC,'Main Datapage'!$A:$A,"N/A")</f>
        <v>#NUM!</v>
      </c>
      <c r="M30" s="38" t="e">
        <f>LARGE('Main Datapage'!$AC3:$AC173,1)</f>
        <v>#NUM!</v>
      </c>
      <c r="N30" s="27" t="e">
        <f>_xlfn.XLOOKUP(O30,'Main Datapage'!$AC:$AC,'Main Datapage'!$A:$A,"N/A")</f>
        <v>#NUM!</v>
      </c>
      <c r="O30" s="39" t="e">
        <f>LARGE('Main Datapage'!$AC3:$AC173,2)</f>
        <v>#NUM!</v>
      </c>
      <c r="P30" s="22" t="e">
        <f>_xlfn.XLOOKUP(Q30,'Main Datapage'!$AC:$AC,'Main Datapage'!$A:$A,"N/A")</f>
        <v>#NUM!</v>
      </c>
      <c r="Q30" s="40" t="e">
        <f>LARGE('Main Datapage'!$AC3:$AC173,3)</f>
        <v>#NUM!</v>
      </c>
    </row>
    <row r="31" spans="1:17">
      <c r="A31" s="31" t="s">
        <v>13</v>
      </c>
      <c r="B31" s="23">
        <v>45867</v>
      </c>
      <c r="C31" s="32">
        <v>0</v>
      </c>
      <c r="D31" s="32">
        <v>0</v>
      </c>
      <c r="E31" s="33">
        <f>SUM(C31:C31)</f>
        <v>0</v>
      </c>
      <c r="J31" s="31" t="s">
        <v>13</v>
      </c>
      <c r="K31" s="41">
        <v>45867</v>
      </c>
      <c r="L31" s="37" t="e">
        <f>_xlfn.XLOOKUP(M31,'Main Datapage'!$AD:$AD,'Main Datapage'!$A:$A,"N/A")</f>
        <v>#NUM!</v>
      </c>
      <c r="M31" s="38" t="e">
        <f>LARGE('Main Datapage'!$AD3:$AD174,1)</f>
        <v>#NUM!</v>
      </c>
      <c r="N31" s="27" t="e">
        <f>_xlfn.XLOOKUP(O31,'Main Datapage'!$AD:$AD,'Main Datapage'!$A:$A,"N/A")</f>
        <v>#NUM!</v>
      </c>
      <c r="O31" s="39" t="e">
        <f>LARGE('Main Datapage'!$AD3:$AD174,2)</f>
        <v>#NUM!</v>
      </c>
      <c r="P31" s="22" t="e">
        <f>_xlfn.XLOOKUP(Q31,'Main Datapage'!$AD:$AD,'Main Datapage'!$A:$A,"N/A")</f>
        <v>#NUM!</v>
      </c>
      <c r="Q31" s="40" t="e">
        <f>LARGE('Main Datapage'!$AD3:$AD174,3)</f>
        <v>#NUM!</v>
      </c>
    </row>
    <row r="32" spans="1:17">
      <c r="A32" s="31" t="s">
        <v>14</v>
      </c>
      <c r="B32" s="23">
        <v>45868</v>
      </c>
      <c r="C32" s="32">
        <v>0</v>
      </c>
      <c r="D32" s="32">
        <v>0</v>
      </c>
      <c r="E32" s="33">
        <f>SUM(C32:C32)</f>
        <v>0</v>
      </c>
      <c r="J32" s="31" t="s">
        <v>14</v>
      </c>
      <c r="K32" s="41">
        <v>45868</v>
      </c>
      <c r="L32" s="37" t="e">
        <f>_xlfn.XLOOKUP(M32,'Main Datapage'!$AE:$AE,'Main Datapage'!$A:$A,"N/A")</f>
        <v>#NUM!</v>
      </c>
      <c r="M32" s="38" t="e">
        <f>LARGE('Main Datapage'!$AE3:$AE175,1)</f>
        <v>#NUM!</v>
      </c>
      <c r="N32" s="27" t="e">
        <f>_xlfn.XLOOKUP(O32,'Main Datapage'!$AE:$AE,'Main Datapage'!$A:$A,"N/A")</f>
        <v>#NUM!</v>
      </c>
      <c r="O32" s="39" t="e">
        <f>LARGE('Main Datapage'!$AE3:$AE175,2)</f>
        <v>#NUM!</v>
      </c>
      <c r="P32" s="22" t="e">
        <f>_xlfn.XLOOKUP(Q32,'Main Datapage'!$AE:$AE,'Main Datapage'!$A:$A,"N/A")</f>
        <v>#NUM!</v>
      </c>
      <c r="Q32" s="40" t="e">
        <f>LARGE('Main Datapage'!$AE3:$AE175,3)</f>
        <v>#NUM!</v>
      </c>
    </row>
    <row r="33" spans="1:17">
      <c r="A33" s="31" t="s">
        <v>16</v>
      </c>
      <c r="B33" s="23">
        <v>45869</v>
      </c>
      <c r="C33" s="32">
        <v>0</v>
      </c>
      <c r="D33" s="32">
        <v>0</v>
      </c>
      <c r="E33" s="33">
        <f>SUM(C33:C33)</f>
        <v>0</v>
      </c>
      <c r="J33" s="31" t="s">
        <v>16</v>
      </c>
      <c r="K33" s="41">
        <v>45869</v>
      </c>
      <c r="L33" s="37" t="e">
        <f>_xlfn.XLOOKUP(M33,'Main Datapage'!$AF:$AF,'Main Datapage'!$A:$A,"N/A")</f>
        <v>#NUM!</v>
      </c>
      <c r="M33" s="38" t="e">
        <f>LARGE('Main Datapage'!$AF3:$AF176,1)</f>
        <v>#NUM!</v>
      </c>
      <c r="N33" s="27" t="e">
        <f>_xlfn.XLOOKUP(O33,'Main Datapage'!$AF:$AF,'Main Datapage'!$A:$A,"N/A")</f>
        <v>#NUM!</v>
      </c>
      <c r="O33" s="39" t="e">
        <f>LARGE('Main Datapage'!$AF3:$AF176,2)</f>
        <v>#NUM!</v>
      </c>
      <c r="P33" s="22" t="e">
        <f>_xlfn.XLOOKUP(Q33,'Main Datapage'!$AF:$AF,'Main Datapage'!$A:$A,"N/A")</f>
        <v>#NUM!</v>
      </c>
      <c r="Q33" s="40" t="e">
        <f>LARGE('Main Datapage'!$AF3:$AF176,3)</f>
        <v>#NUM!</v>
      </c>
    </row>
    <row r="35" spans="1:17">
      <c r="B35" s="21"/>
    </row>
  </sheetData>
  <sheetProtection sheet="1" objects="1" scenarios="1"/>
  <protectedRanges>
    <protectedRange sqref="H10:H13" name="Quotas"/>
  </protectedRanges>
  <mergeCells count="3">
    <mergeCell ref="A1:E1"/>
    <mergeCell ref="J1:Q1"/>
    <mergeCell ref="S1:W1"/>
  </mergeCells>
  <conditionalFormatting sqref="C3:D3">
    <cfRule type="cellIs" dxfId="35" priority="59" operator="lessThan">
      <formula>#REF!</formula>
    </cfRule>
    <cfRule type="cellIs" dxfId="34" priority="60" operator="greaterThanOrEqual">
      <formula>#REF!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F468-2E0D-4A83-9457-200FA8E7AAD7}">
  <dimension ref="A1:AK276"/>
  <sheetViews>
    <sheetView workbookViewId="0">
      <selection activeCell="A3" sqref="A3"/>
    </sheetView>
  </sheetViews>
  <sheetFormatPr defaultRowHeight="15"/>
  <cols>
    <col min="1" max="1" width="33.28515625" bestFit="1" customWidth="1"/>
    <col min="2" max="2" width="29.42578125" bestFit="1" customWidth="1"/>
    <col min="3" max="3" width="15.5703125" bestFit="1" customWidth="1"/>
    <col min="4" max="4" width="15" bestFit="1" customWidth="1"/>
    <col min="36" max="36" width="18.7109375" bestFit="1" customWidth="1"/>
    <col min="37" max="37" width="15.42578125" bestFit="1" customWidth="1"/>
  </cols>
  <sheetData>
    <row r="1" spans="1:37">
      <c r="E1" t="s">
        <v>13</v>
      </c>
      <c r="F1" t="s">
        <v>14</v>
      </c>
      <c r="G1" t="s">
        <v>16</v>
      </c>
      <c r="H1" t="s">
        <v>17</v>
      </c>
      <c r="I1" s="5" t="s">
        <v>18</v>
      </c>
      <c r="J1" s="5" t="s">
        <v>19</v>
      </c>
      <c r="K1" t="s">
        <v>20</v>
      </c>
      <c r="L1" t="s">
        <v>13</v>
      </c>
      <c r="M1" t="s">
        <v>14</v>
      </c>
      <c r="N1" t="s">
        <v>16</v>
      </c>
      <c r="O1" t="s">
        <v>17</v>
      </c>
      <c r="P1" s="5" t="s">
        <v>18</v>
      </c>
      <c r="Q1" s="5" t="s">
        <v>19</v>
      </c>
      <c r="R1" t="s">
        <v>20</v>
      </c>
      <c r="S1" t="s">
        <v>13</v>
      </c>
      <c r="T1" t="s">
        <v>14</v>
      </c>
      <c r="U1" t="s">
        <v>16</v>
      </c>
      <c r="V1" t="s">
        <v>17</v>
      </c>
      <c r="W1" s="5" t="s">
        <v>18</v>
      </c>
      <c r="X1" s="5" t="s">
        <v>19</v>
      </c>
      <c r="Y1" t="s">
        <v>20</v>
      </c>
      <c r="Z1" t="s">
        <v>13</v>
      </c>
      <c r="AA1" t="s">
        <v>14</v>
      </c>
      <c r="AB1" t="s">
        <v>16</v>
      </c>
      <c r="AC1" t="s">
        <v>17</v>
      </c>
      <c r="AD1" s="5" t="s">
        <v>18</v>
      </c>
      <c r="AE1" s="5" t="s">
        <v>19</v>
      </c>
      <c r="AF1" t="s">
        <v>20</v>
      </c>
      <c r="AG1" t="s">
        <v>13</v>
      </c>
      <c r="AH1" t="s">
        <v>14</v>
      </c>
      <c r="AI1" t="s">
        <v>16</v>
      </c>
    </row>
    <row r="2" spans="1:37">
      <c r="A2" s="20" t="s">
        <v>6</v>
      </c>
      <c r="B2" s="3"/>
      <c r="C2" s="3" t="s">
        <v>26</v>
      </c>
      <c r="D2" s="3" t="s">
        <v>27</v>
      </c>
      <c r="E2" s="25">
        <v>45839</v>
      </c>
      <c r="F2" s="25">
        <v>45840</v>
      </c>
      <c r="G2" s="25">
        <v>45841</v>
      </c>
      <c r="H2" s="25">
        <v>45842</v>
      </c>
      <c r="I2" s="25">
        <v>45843</v>
      </c>
      <c r="J2" s="25">
        <v>45844</v>
      </c>
      <c r="K2" s="25">
        <v>45845</v>
      </c>
      <c r="L2" s="25">
        <v>45846</v>
      </c>
      <c r="M2" s="25">
        <v>45847</v>
      </c>
      <c r="N2" s="25">
        <v>45848</v>
      </c>
      <c r="O2" s="25">
        <v>45849</v>
      </c>
      <c r="P2" s="25">
        <v>45850</v>
      </c>
      <c r="Q2" s="25">
        <v>45851</v>
      </c>
      <c r="R2" s="25">
        <v>45852</v>
      </c>
      <c r="S2" s="25">
        <v>45853</v>
      </c>
      <c r="T2" s="25">
        <v>45854</v>
      </c>
      <c r="U2" s="25">
        <v>45855</v>
      </c>
      <c r="V2" s="25">
        <v>45856</v>
      </c>
      <c r="W2" s="25">
        <v>45857</v>
      </c>
      <c r="X2" s="25">
        <v>45858</v>
      </c>
      <c r="Y2" s="25">
        <v>45859</v>
      </c>
      <c r="Z2" s="25">
        <v>45860</v>
      </c>
      <c r="AA2" s="25">
        <v>45861</v>
      </c>
      <c r="AB2" s="25">
        <v>45862</v>
      </c>
      <c r="AC2" s="25">
        <v>45863</v>
      </c>
      <c r="AD2" s="25">
        <v>45864</v>
      </c>
      <c r="AE2" s="25">
        <v>45865</v>
      </c>
      <c r="AF2" s="25">
        <v>45866</v>
      </c>
      <c r="AG2" s="25">
        <v>45867</v>
      </c>
      <c r="AH2" s="25">
        <v>45868</v>
      </c>
      <c r="AI2" s="25">
        <v>45869</v>
      </c>
      <c r="AJ2" s="25" t="s">
        <v>28</v>
      </c>
      <c r="AK2" s="25" t="s">
        <v>29</v>
      </c>
    </row>
    <row r="3" spans="1:37">
      <c r="A3" s="19" t="s">
        <v>30</v>
      </c>
      <c r="B3" t="s">
        <v>31</v>
      </c>
      <c r="C3" s="9">
        <f>SUM(E3:AI3)</f>
        <v>2138</v>
      </c>
      <c r="D3" s="11">
        <f>AVERAGE(E3:AI3)</f>
        <v>213.8</v>
      </c>
      <c r="E3" t="str">
        <f>IF(_xlfn.XLOOKUP($B3,'Main Datapage'!$A:$A, 'Main Datapage'!B:B, "NA") = 0,"N/A",_xlfn.XLOOKUP($B3,'Main Datapage'!$A:$A, 'Main Datapage'!B:B, "NA"))</f>
        <v>N/A</v>
      </c>
      <c r="F3" t="str">
        <f>IF(_xlfn.XLOOKUP($B3,'Main Datapage'!$A:$A, 'Main Datapage'!C:C, "NA") = 0,"N/A",_xlfn.XLOOKUP($B3,'Main Datapage'!$A:$A, 'Main Datapage'!C:C, "NA"))</f>
        <v>N/A</v>
      </c>
      <c r="G3" t="str">
        <f>IF(_xlfn.XLOOKUP($B3,'Main Datapage'!$A:$A, 'Main Datapage'!D:D, "NA") = 0,"N/A",_xlfn.XLOOKUP($B3,'Main Datapage'!$A:$A, 'Main Datapage'!D:D, "NA"))</f>
        <v>N/A</v>
      </c>
      <c r="H3" t="str">
        <f>IF(_xlfn.XLOOKUP($B3,'Main Datapage'!$A:$A, 'Main Datapage'!E:E, "NA") = 0,"N/A",_xlfn.XLOOKUP($B3,'Main Datapage'!$A:$A, 'Main Datapage'!E:E, "NA"))</f>
        <v>N/A</v>
      </c>
      <c r="I3">
        <f>IF(_xlfn.XLOOKUP($B3,'Main Datapage'!$A:$A, 'Main Datapage'!F:F, "NA") = 0,"N/A",_xlfn.XLOOKUP($B3,'Main Datapage'!$A:$A, 'Main Datapage'!F:F, "NA"))</f>
        <v>239</v>
      </c>
      <c r="J3">
        <f>IF(_xlfn.XLOOKUP($B3,'Main Datapage'!$A:$A, 'Main Datapage'!G:G, "NA") = 0,"N/A",_xlfn.XLOOKUP($B3,'Main Datapage'!$A:$A, 'Main Datapage'!G:G, "NA"))</f>
        <v>262</v>
      </c>
      <c r="K3" t="str">
        <f>IF(_xlfn.XLOOKUP($B3,'Main Datapage'!$A:$A, 'Main Datapage'!H:H, "NA") = 0,"N/A",_xlfn.XLOOKUP($B3,'Main Datapage'!$A:$A, 'Main Datapage'!H:H, "NA"))</f>
        <v>N/A</v>
      </c>
      <c r="L3" t="str">
        <f>IF(_xlfn.XLOOKUP($B3,'Main Datapage'!$A:$A, 'Main Datapage'!I:I, "NA") = 0,"N/A",_xlfn.XLOOKUP($B3,'Main Datapage'!$A:$A, 'Main Datapage'!I:I, "NA"))</f>
        <v>N/A</v>
      </c>
      <c r="M3">
        <f>IF(_xlfn.XLOOKUP($B3,'Main Datapage'!$A:$A, 'Main Datapage'!J:J, "NA") = 0,"N/A",_xlfn.XLOOKUP($B3,'Main Datapage'!$A:$A, 'Main Datapage'!J:J, "NA"))</f>
        <v>122</v>
      </c>
      <c r="N3">
        <f>IF(_xlfn.XLOOKUP($B3,'Main Datapage'!$A:$A, 'Main Datapage'!K:K, "NA") = 0,"N/A",_xlfn.XLOOKUP($B3,'Main Datapage'!$A:$A, 'Main Datapage'!K:K, "NA"))</f>
        <v>149</v>
      </c>
      <c r="O3" t="str">
        <f>IF(_xlfn.XLOOKUP($B3,'Main Datapage'!$A:$A, 'Main Datapage'!L:L, "NA") = 0,"N/A",_xlfn.XLOOKUP($B3,'Main Datapage'!$A:$A, 'Main Datapage'!L:L, "NA"))</f>
        <v>N/A</v>
      </c>
      <c r="P3">
        <f>IF(_xlfn.XLOOKUP($B3,'Main Datapage'!$A:$A, 'Main Datapage'!M:M, "NA") = 0,"N/A",_xlfn.XLOOKUP($B3,'Main Datapage'!$A:$A, 'Main Datapage'!M:M, "NA"))</f>
        <v>246</v>
      </c>
      <c r="Q3">
        <f>IF(_xlfn.XLOOKUP($B3,'Main Datapage'!$A:$A, 'Main Datapage'!N:N, "NA") = 0,"N/A",_xlfn.XLOOKUP($B3,'Main Datapage'!$A:$A, 'Main Datapage'!N:N, "NA"))</f>
        <v>241</v>
      </c>
      <c r="R3" t="str">
        <f>IF(_xlfn.XLOOKUP($B3,'Main Datapage'!$A:$A, 'Main Datapage'!O:O, "NA") = 0,"N/A",_xlfn.XLOOKUP($B3,'Main Datapage'!$A:$A, 'Main Datapage'!O:O, "NA"))</f>
        <v>N/A</v>
      </c>
      <c r="S3" t="str">
        <f>IF(_xlfn.XLOOKUP($B3,'Main Datapage'!$A:$A, 'Main Datapage'!P:P, "NA") = 0,"N/A",_xlfn.XLOOKUP($B3,'Main Datapage'!$A:$A, 'Main Datapage'!P:P, "NA"))</f>
        <v>N/A</v>
      </c>
      <c r="T3">
        <f>IF(_xlfn.XLOOKUP($B3,'Main Datapage'!$A:$A, 'Main Datapage'!Q:Q, "NA") = 0,"N/A",_xlfn.XLOOKUP($B3,'Main Datapage'!$A:$A, 'Main Datapage'!Q:Q, "NA"))</f>
        <v>113</v>
      </c>
      <c r="U3">
        <f>IF(_xlfn.XLOOKUP($B3,'Main Datapage'!$A:$A, 'Main Datapage'!R:R, "NA") = 0,"N/A",_xlfn.XLOOKUP($B3,'Main Datapage'!$A:$A, 'Main Datapage'!R:R, "NA"))</f>
        <v>161</v>
      </c>
      <c r="V3" t="str">
        <f>IF(_xlfn.XLOOKUP($B3,'Main Datapage'!$A:$A, 'Main Datapage'!S:S, "NA") = 0,"N/A",_xlfn.XLOOKUP($B3,'Main Datapage'!$A:$A, 'Main Datapage'!S:S, "NA"))</f>
        <v>N/A</v>
      </c>
      <c r="W3">
        <f>IF(_xlfn.XLOOKUP($B3,'Main Datapage'!$A:$A, 'Main Datapage'!T:T, "NA") = 0,"N/A",_xlfn.XLOOKUP($B3,'Main Datapage'!$A:$A, 'Main Datapage'!T:T, "NA"))</f>
        <v>334</v>
      </c>
      <c r="X3">
        <f>IF(_xlfn.XLOOKUP($B3,'Main Datapage'!$A:$A, 'Main Datapage'!U:U, "NA") = 0,"N/A",_xlfn.XLOOKUP($B3,'Main Datapage'!$A:$A, 'Main Datapage'!U:U, "NA"))</f>
        <v>271</v>
      </c>
      <c r="Y3" t="str">
        <f>IF(_xlfn.XLOOKUP($B3,'Main Datapage'!$A:$A, 'Main Datapage'!V:V, "NA") = 0,"N/A",_xlfn.XLOOKUP($B3,'Main Datapage'!$A:$A, 'Main Datapage'!V:V, "NA"))</f>
        <v>N/A</v>
      </c>
      <c r="Z3" t="str">
        <f>IF(_xlfn.XLOOKUP($B3,'Main Datapage'!$A:$A, 'Main Datapage'!W:W, "NA") = 0,"N/A",_xlfn.XLOOKUP($B3,'Main Datapage'!$A:$A, 'Main Datapage'!W:W, "NA"))</f>
        <v>N/A</v>
      </c>
      <c r="AA3" t="str">
        <f>IF(_xlfn.XLOOKUP($B3,'Main Datapage'!$A:$A, 'Main Datapage'!X:X, "NA") = 0,"N/A",_xlfn.XLOOKUP($B3,'Main Datapage'!$A:$A, 'Main Datapage'!X:X, "NA"))</f>
        <v>N/A</v>
      </c>
      <c r="AB3" t="str">
        <f>IF(_xlfn.XLOOKUP($B3,'Main Datapage'!$A:$A, 'Main Datapage'!Y:Y, "NA") = 0,"N/A",_xlfn.XLOOKUP($B3,'Main Datapage'!$A:$A, 'Main Datapage'!Y:Y, "NA"))</f>
        <v>N/A</v>
      </c>
      <c r="AC3" t="str">
        <f>IF(_xlfn.XLOOKUP($B3,'Main Datapage'!$A:$A, 'Main Datapage'!Z:Z, "NA") = 0,"N/A",_xlfn.XLOOKUP($B3,'Main Datapage'!$A:$A, 'Main Datapage'!Z:Z, "NA"))</f>
        <v>N/A</v>
      </c>
      <c r="AD3" t="str">
        <f>IF(_xlfn.XLOOKUP($B3,'Main Datapage'!$A:$A, 'Main Datapage'!AA:AA, "NA") = 0,"N/A",_xlfn.XLOOKUP($B3,'Main Datapage'!$A:$A, 'Main Datapage'!AA:AA, "NA"))</f>
        <v>N/A</v>
      </c>
      <c r="AE3" t="str">
        <f>IF(_xlfn.XLOOKUP($B3,'Main Datapage'!$A:$A, 'Main Datapage'!AB:AB, "NA") = 0,"N/A",_xlfn.XLOOKUP($B3,'Main Datapage'!$A:$A, 'Main Datapage'!AB:AB, "NA"))</f>
        <v>N/A</v>
      </c>
      <c r="AF3" t="str">
        <f>IF(_xlfn.XLOOKUP($B3,'Main Datapage'!$A:$A, 'Main Datapage'!AC:AC, "NA") = 0,"N/A",_xlfn.XLOOKUP($B3,'Main Datapage'!$A:$A, 'Main Datapage'!AC:AC, "NA"))</f>
        <v>N/A</v>
      </c>
      <c r="AG3" t="str">
        <f>IF(_xlfn.XLOOKUP($B3,'Main Datapage'!$A:$A, 'Main Datapage'!AD:AD, "NA") = 0,"N/A",_xlfn.XLOOKUP($B3,'Main Datapage'!$A:$A, 'Main Datapage'!AD:AD, "NA"))</f>
        <v>N/A</v>
      </c>
      <c r="AH3" t="str">
        <f>IF(_xlfn.XLOOKUP($B3,'Main Datapage'!$A:$A, 'Main Datapage'!AE:AE, "NA") = 0,"N/A",_xlfn.XLOOKUP($B3,'Main Datapage'!$A:$A, 'Main Datapage'!AE:AE, "NA"))</f>
        <v>N/A</v>
      </c>
      <c r="AI3" t="str">
        <f>IF(_xlfn.XLOOKUP($B3,'Main Datapage'!$A:$A, 'Main Datapage'!AF:AF, "NA") = 0,"N/A",_xlfn.XLOOKUP($B3,'Main Datapage'!$A:$A, 'Main Datapage'!AF:AF, "NA"))</f>
        <v>N/A</v>
      </c>
      <c r="AJ3" s="29">
        <f>COUNTIF(E3:AI3, "&lt;150")</f>
        <v>3</v>
      </c>
      <c r="AK3" s="29">
        <f>COUNTIF(E3:AI3, "&gt;=150")</f>
        <v>7</v>
      </c>
    </row>
    <row r="4" spans="1:37">
      <c r="A4" s="19" t="s">
        <v>32</v>
      </c>
      <c r="B4" t="s">
        <v>33</v>
      </c>
      <c r="C4" s="9">
        <f>SUM(E4:AI4)</f>
        <v>3957</v>
      </c>
      <c r="D4" s="11">
        <f>AVERAGE(E4:AI4)</f>
        <v>247.3125</v>
      </c>
      <c r="E4">
        <f>IF(_xlfn.XLOOKUP($B4,'Main Datapage'!$A:$A, 'Main Datapage'!B:B, "NA") = 0,"N/A",_xlfn.XLOOKUP($B4,'Main Datapage'!$A:$A, 'Main Datapage'!B:B, "NA"))</f>
        <v>208</v>
      </c>
      <c r="F4">
        <f>IF(_xlfn.XLOOKUP($B4,'Main Datapage'!$A:$A, 'Main Datapage'!C:C, "NA") = 0,"N/A",_xlfn.XLOOKUP($B4,'Main Datapage'!$A:$A, 'Main Datapage'!C:C, "NA"))</f>
        <v>238</v>
      </c>
      <c r="G4">
        <f>IF(_xlfn.XLOOKUP($B4,'Main Datapage'!$A:$A, 'Main Datapage'!D:D, "NA") = 0,"N/A",_xlfn.XLOOKUP($B4,'Main Datapage'!$A:$A, 'Main Datapage'!D:D, "NA"))</f>
        <v>214</v>
      </c>
      <c r="H4">
        <f>IF(_xlfn.XLOOKUP($B4,'Main Datapage'!$A:$A, 'Main Datapage'!E:E, "NA") = 0,"N/A",_xlfn.XLOOKUP($B4,'Main Datapage'!$A:$A, 'Main Datapage'!E:E, "NA"))</f>
        <v>78</v>
      </c>
      <c r="I4" t="str">
        <f>IF(_xlfn.XLOOKUP($B4,'Main Datapage'!$A:$A, 'Main Datapage'!F:F, "NA") = 0,"N/A",_xlfn.XLOOKUP($B4,'Main Datapage'!$A:$A, 'Main Datapage'!F:F, "NA"))</f>
        <v>N/A</v>
      </c>
      <c r="J4" t="str">
        <f>IF(_xlfn.XLOOKUP($B4,'Main Datapage'!$A:$A, 'Main Datapage'!G:G, "NA") = 0,"N/A",_xlfn.XLOOKUP($B4,'Main Datapage'!$A:$A, 'Main Datapage'!G:G, "NA"))</f>
        <v>N/A</v>
      </c>
      <c r="K4">
        <f>IF(_xlfn.XLOOKUP($B4,'Main Datapage'!$A:$A, 'Main Datapage'!H:H, "NA") = 0,"N/A",_xlfn.XLOOKUP($B4,'Main Datapage'!$A:$A, 'Main Datapage'!H:H, "NA"))</f>
        <v>301</v>
      </c>
      <c r="L4">
        <f>IF(_xlfn.XLOOKUP($B4,'Main Datapage'!$A:$A, 'Main Datapage'!I:I, "NA") = 0,"N/A",_xlfn.XLOOKUP($B4,'Main Datapage'!$A:$A, 'Main Datapage'!I:I, "NA"))</f>
        <v>217</v>
      </c>
      <c r="M4">
        <f>IF(_xlfn.XLOOKUP($B4,'Main Datapage'!$A:$A, 'Main Datapage'!J:J, "NA") = 0,"N/A",_xlfn.XLOOKUP($B4,'Main Datapage'!$A:$A, 'Main Datapage'!J:J, "NA"))</f>
        <v>208</v>
      </c>
      <c r="N4">
        <f>IF(_xlfn.XLOOKUP($B4,'Main Datapage'!$A:$A, 'Main Datapage'!K:K, "NA") = 0,"N/A",_xlfn.XLOOKUP($B4,'Main Datapage'!$A:$A, 'Main Datapage'!K:K, "NA"))</f>
        <v>258</v>
      </c>
      <c r="O4" t="str">
        <f>IF(_xlfn.XLOOKUP($B4,'Main Datapage'!$A:$A, 'Main Datapage'!L:L, "NA") = 0,"N/A",_xlfn.XLOOKUP($B4,'Main Datapage'!$A:$A, 'Main Datapage'!L:L, "NA"))</f>
        <v>N/A</v>
      </c>
      <c r="P4" t="str">
        <f>IF(_xlfn.XLOOKUP($B4,'Main Datapage'!$A:$A, 'Main Datapage'!M:M, "NA") = 0,"N/A",_xlfn.XLOOKUP($B4,'Main Datapage'!$A:$A, 'Main Datapage'!M:M, "NA"))</f>
        <v>N/A</v>
      </c>
      <c r="Q4" t="str">
        <f>IF(_xlfn.XLOOKUP($B4,'Main Datapage'!$A:$A, 'Main Datapage'!N:N, "NA") = 0,"N/A",_xlfn.XLOOKUP($B4,'Main Datapage'!$A:$A, 'Main Datapage'!N:N, "NA"))</f>
        <v>N/A</v>
      </c>
      <c r="R4">
        <f>IF(_xlfn.XLOOKUP($B4,'Main Datapage'!$A:$A, 'Main Datapage'!O:O, "NA") = 0,"N/A",_xlfn.XLOOKUP($B4,'Main Datapage'!$A:$A, 'Main Datapage'!O:O, "NA"))</f>
        <v>255</v>
      </c>
      <c r="S4">
        <f>IF(_xlfn.XLOOKUP($B4,'Main Datapage'!$A:$A, 'Main Datapage'!P:P, "NA") = 0,"N/A",_xlfn.XLOOKUP($B4,'Main Datapage'!$A:$A, 'Main Datapage'!P:P, "NA"))</f>
        <v>232</v>
      </c>
      <c r="T4">
        <f>IF(_xlfn.XLOOKUP($B4,'Main Datapage'!$A:$A, 'Main Datapage'!Q:Q, "NA") = 0,"N/A",_xlfn.XLOOKUP($B4,'Main Datapage'!$A:$A, 'Main Datapage'!Q:Q, "NA"))</f>
        <v>239</v>
      </c>
      <c r="U4">
        <f>IF(_xlfn.XLOOKUP($B4,'Main Datapage'!$A:$A, 'Main Datapage'!R:R, "NA") = 0,"N/A",_xlfn.XLOOKUP($B4,'Main Datapage'!$A:$A, 'Main Datapage'!R:R, "NA"))</f>
        <v>233</v>
      </c>
      <c r="V4">
        <f>IF(_xlfn.XLOOKUP($B4,'Main Datapage'!$A:$A, 'Main Datapage'!S:S, "NA") = 0,"N/A",_xlfn.XLOOKUP($B4,'Main Datapage'!$A:$A, 'Main Datapage'!S:S, "NA"))</f>
        <v>195</v>
      </c>
      <c r="W4" t="str">
        <f>IF(_xlfn.XLOOKUP($B4,'Main Datapage'!$A:$A, 'Main Datapage'!T:T, "NA") = 0,"N/A",_xlfn.XLOOKUP($B4,'Main Datapage'!$A:$A, 'Main Datapage'!T:T, "NA"))</f>
        <v>N/A</v>
      </c>
      <c r="X4" t="str">
        <f>IF(_xlfn.XLOOKUP($B4,'Main Datapage'!$A:$A, 'Main Datapage'!U:U, "NA") = 0,"N/A",_xlfn.XLOOKUP($B4,'Main Datapage'!$A:$A, 'Main Datapage'!U:U, "NA"))</f>
        <v>N/A</v>
      </c>
      <c r="Y4">
        <f>IF(_xlfn.XLOOKUP($B4,'Main Datapage'!$A:$A, 'Main Datapage'!V:V, "NA") = 0,"N/A",_xlfn.XLOOKUP($B4,'Main Datapage'!$A:$A, 'Main Datapage'!V:V, "NA"))</f>
        <v>319</v>
      </c>
      <c r="Z4">
        <f>IF(_xlfn.XLOOKUP($B4,'Main Datapage'!$A:$A, 'Main Datapage'!W:W, "NA") = 0,"N/A",_xlfn.XLOOKUP($B4,'Main Datapage'!$A:$A, 'Main Datapage'!W:W, "NA"))</f>
        <v>382</v>
      </c>
      <c r="AA4">
        <f>IF(_xlfn.XLOOKUP($B4,'Main Datapage'!$A:$A, 'Main Datapage'!X:X, "NA") = 0,"N/A",_xlfn.XLOOKUP($B4,'Main Datapage'!$A:$A, 'Main Datapage'!X:X, "NA"))</f>
        <v>380</v>
      </c>
      <c r="AB4" t="str">
        <f>IF(_xlfn.XLOOKUP($B4,'Main Datapage'!$A:$A, 'Main Datapage'!Y:Y, "NA") = 0,"N/A",_xlfn.XLOOKUP($B4,'Main Datapage'!$A:$A, 'Main Datapage'!Y:Y, "NA"))</f>
        <v>N/A</v>
      </c>
      <c r="AC4" t="str">
        <f>IF(_xlfn.XLOOKUP($B4,'Main Datapage'!$A:$A, 'Main Datapage'!Z:Z, "NA") = 0,"N/A",_xlfn.XLOOKUP($B4,'Main Datapage'!$A:$A, 'Main Datapage'!Z:Z, "NA"))</f>
        <v>N/A</v>
      </c>
      <c r="AD4" t="str">
        <f>IF(_xlfn.XLOOKUP($B4,'Main Datapage'!$A:$A, 'Main Datapage'!AA:AA, "NA") = 0,"N/A",_xlfn.XLOOKUP($B4,'Main Datapage'!$A:$A, 'Main Datapage'!AA:AA, "NA"))</f>
        <v>N/A</v>
      </c>
      <c r="AE4" t="str">
        <f>IF(_xlfn.XLOOKUP($B4,'Main Datapage'!$A:$A, 'Main Datapage'!AB:AB, "NA") = 0,"N/A",_xlfn.XLOOKUP($B4,'Main Datapage'!$A:$A, 'Main Datapage'!AB:AB, "NA"))</f>
        <v>N/A</v>
      </c>
      <c r="AF4" t="str">
        <f>IF(_xlfn.XLOOKUP($B4,'Main Datapage'!$A:$A, 'Main Datapage'!AC:AC, "NA") = 0,"N/A",_xlfn.XLOOKUP($B4,'Main Datapage'!$A:$A, 'Main Datapage'!AC:AC, "NA"))</f>
        <v>N/A</v>
      </c>
      <c r="AG4" t="str">
        <f>IF(_xlfn.XLOOKUP($B4,'Main Datapage'!$A:$A, 'Main Datapage'!AD:AD, "NA") = 0,"N/A",_xlfn.XLOOKUP($B4,'Main Datapage'!$A:$A, 'Main Datapage'!AD:AD, "NA"))</f>
        <v>N/A</v>
      </c>
      <c r="AH4" t="str">
        <f>IF(_xlfn.XLOOKUP($B4,'Main Datapage'!$A:$A, 'Main Datapage'!AE:AE, "NA") = 0,"N/A",_xlfn.XLOOKUP($B4,'Main Datapage'!$A:$A, 'Main Datapage'!AE:AE, "NA"))</f>
        <v>N/A</v>
      </c>
      <c r="AI4" t="str">
        <f>IF(_xlfn.XLOOKUP($B4,'Main Datapage'!$A:$A, 'Main Datapage'!AF:AF, "NA") = 0,"N/A",_xlfn.XLOOKUP($B4,'Main Datapage'!$A:$A, 'Main Datapage'!AF:AF, "NA"))</f>
        <v>N/A</v>
      </c>
      <c r="AJ4" s="29">
        <f>COUNTIF(E4:AI4, "&lt;150")</f>
        <v>1</v>
      </c>
      <c r="AK4" s="29">
        <f>COUNTIF(E4:AI4, "&gt;=150")</f>
        <v>15</v>
      </c>
    </row>
    <row r="5" spans="1:37">
      <c r="A5" s="4" t="s">
        <v>34</v>
      </c>
      <c r="B5" t="s">
        <v>35</v>
      </c>
      <c r="C5" s="9">
        <f>SUM(E5:AI5)</f>
        <v>2492</v>
      </c>
      <c r="D5" s="11">
        <f>AVERAGE(E5:AI5)</f>
        <v>146.58823529411765</v>
      </c>
      <c r="E5">
        <f>IF(_xlfn.XLOOKUP($B5,'Main Datapage'!$A:$A, 'Main Datapage'!B:B, "NA") = 0,"N/A",_xlfn.XLOOKUP($B5,'Main Datapage'!$A:$A, 'Main Datapage'!B:B, "NA"))</f>
        <v>170</v>
      </c>
      <c r="F5">
        <f>IF(_xlfn.XLOOKUP($B5,'Main Datapage'!$A:$A, 'Main Datapage'!C:C, "NA") = 0,"N/A",_xlfn.XLOOKUP($B5,'Main Datapage'!$A:$A, 'Main Datapage'!C:C, "NA"))</f>
        <v>200</v>
      </c>
      <c r="G5">
        <f>IF(_xlfn.XLOOKUP($B5,'Main Datapage'!$A:$A, 'Main Datapage'!D:D, "NA") = 0,"N/A",_xlfn.XLOOKUP($B5,'Main Datapage'!$A:$A, 'Main Datapage'!D:D, "NA"))</f>
        <v>182</v>
      </c>
      <c r="H5">
        <f>IF(_xlfn.XLOOKUP($B5,'Main Datapage'!$A:$A, 'Main Datapage'!E:E, "NA") = 0,"N/A",_xlfn.XLOOKUP($B5,'Main Datapage'!$A:$A, 'Main Datapage'!E:E, "NA"))</f>
        <v>78</v>
      </c>
      <c r="I5" t="str">
        <f>IF(_xlfn.XLOOKUP($B5,'Main Datapage'!$A:$A, 'Main Datapage'!F:F, "NA") = 0,"N/A",_xlfn.XLOOKUP($B5,'Main Datapage'!$A:$A, 'Main Datapage'!F:F, "NA"))</f>
        <v>N/A</v>
      </c>
      <c r="J5" t="str">
        <f>IF(_xlfn.XLOOKUP($B5,'Main Datapage'!$A:$A, 'Main Datapage'!G:G, "NA") = 0,"N/A",_xlfn.XLOOKUP($B5,'Main Datapage'!$A:$A, 'Main Datapage'!G:G, "NA"))</f>
        <v>N/A</v>
      </c>
      <c r="K5">
        <f>IF(_xlfn.XLOOKUP($B5,'Main Datapage'!$A:$A, 'Main Datapage'!H:H, "NA") = 0,"N/A",_xlfn.XLOOKUP($B5,'Main Datapage'!$A:$A, 'Main Datapage'!H:H, "NA"))</f>
        <v>126</v>
      </c>
      <c r="L5">
        <f>IF(_xlfn.XLOOKUP($B5,'Main Datapage'!$A:$A, 'Main Datapage'!I:I, "NA") = 0,"N/A",_xlfn.XLOOKUP($B5,'Main Datapage'!$A:$A, 'Main Datapage'!I:I, "NA"))</f>
        <v>119</v>
      </c>
      <c r="M5">
        <f>IF(_xlfn.XLOOKUP($B5,'Main Datapage'!$A:$A, 'Main Datapage'!J:J, "NA") = 0,"N/A",_xlfn.XLOOKUP($B5,'Main Datapage'!$A:$A, 'Main Datapage'!J:J, "NA"))</f>
        <v>151</v>
      </c>
      <c r="N5">
        <f>IF(_xlfn.XLOOKUP($B5,'Main Datapage'!$A:$A, 'Main Datapage'!K:K, "NA") = 0,"N/A",_xlfn.XLOOKUP($B5,'Main Datapage'!$A:$A, 'Main Datapage'!K:K, "NA"))</f>
        <v>148</v>
      </c>
      <c r="O5">
        <f>IF(_xlfn.XLOOKUP($B5,'Main Datapage'!$A:$A, 'Main Datapage'!L:L, "NA") = 0,"N/A",_xlfn.XLOOKUP($B5,'Main Datapage'!$A:$A, 'Main Datapage'!L:L, "NA"))</f>
        <v>172</v>
      </c>
      <c r="P5" t="str">
        <f>IF(_xlfn.XLOOKUP($B5,'Main Datapage'!$A:$A, 'Main Datapage'!M:M, "NA") = 0,"N/A",_xlfn.XLOOKUP($B5,'Main Datapage'!$A:$A, 'Main Datapage'!M:M, "NA"))</f>
        <v>N/A</v>
      </c>
      <c r="Q5" t="str">
        <f>IF(_xlfn.XLOOKUP($B5,'Main Datapage'!$A:$A, 'Main Datapage'!N:N, "NA") = 0,"N/A",_xlfn.XLOOKUP($B5,'Main Datapage'!$A:$A, 'Main Datapage'!N:N, "NA"))</f>
        <v>N/A</v>
      </c>
      <c r="R5">
        <f>IF(_xlfn.XLOOKUP($B5,'Main Datapage'!$A:$A, 'Main Datapage'!O:O, "NA") = 0,"N/A",_xlfn.XLOOKUP($B5,'Main Datapage'!$A:$A, 'Main Datapage'!O:O, "NA"))</f>
        <v>166</v>
      </c>
      <c r="S5">
        <f>IF(_xlfn.XLOOKUP($B5,'Main Datapage'!$A:$A, 'Main Datapage'!P:P, "NA") = 0,"N/A",_xlfn.XLOOKUP($B5,'Main Datapage'!$A:$A, 'Main Datapage'!P:P, "NA"))</f>
        <v>126</v>
      </c>
      <c r="T5">
        <f>IF(_xlfn.XLOOKUP($B5,'Main Datapage'!$A:$A, 'Main Datapage'!Q:Q, "NA") = 0,"N/A",_xlfn.XLOOKUP($B5,'Main Datapage'!$A:$A, 'Main Datapage'!Q:Q, "NA"))</f>
        <v>90</v>
      </c>
      <c r="U5">
        <f>IF(_xlfn.XLOOKUP($B5,'Main Datapage'!$A:$A, 'Main Datapage'!R:R, "NA") = 0,"N/A",_xlfn.XLOOKUP($B5,'Main Datapage'!$A:$A, 'Main Datapage'!R:R, "NA"))</f>
        <v>155</v>
      </c>
      <c r="V5">
        <f>IF(_xlfn.XLOOKUP($B5,'Main Datapage'!$A:$A, 'Main Datapage'!S:S, "NA") = 0,"N/A",_xlfn.XLOOKUP($B5,'Main Datapage'!$A:$A, 'Main Datapage'!S:S, "NA"))</f>
        <v>167</v>
      </c>
      <c r="W5" t="str">
        <f>IF(_xlfn.XLOOKUP($B5,'Main Datapage'!$A:$A, 'Main Datapage'!T:T, "NA") = 0,"N/A",_xlfn.XLOOKUP($B5,'Main Datapage'!$A:$A, 'Main Datapage'!T:T, "NA"))</f>
        <v>N/A</v>
      </c>
      <c r="X5" t="str">
        <f>IF(_xlfn.XLOOKUP($B5,'Main Datapage'!$A:$A, 'Main Datapage'!U:U, "NA") = 0,"N/A",_xlfn.XLOOKUP($B5,'Main Datapage'!$A:$A, 'Main Datapage'!U:U, "NA"))</f>
        <v>N/A</v>
      </c>
      <c r="Y5">
        <f>IF(_xlfn.XLOOKUP($B5,'Main Datapage'!$A:$A, 'Main Datapage'!V:V, "NA") = 0,"N/A",_xlfn.XLOOKUP($B5,'Main Datapage'!$A:$A, 'Main Datapage'!V:V, "NA"))</f>
        <v>182</v>
      </c>
      <c r="Z5">
        <f>IF(_xlfn.XLOOKUP($B5,'Main Datapage'!$A:$A, 'Main Datapage'!W:W, "NA") = 0,"N/A",_xlfn.XLOOKUP($B5,'Main Datapage'!$A:$A, 'Main Datapage'!W:W, "NA"))</f>
        <v>159</v>
      </c>
      <c r="AA5">
        <f>IF(_xlfn.XLOOKUP($B5,'Main Datapage'!$A:$A, 'Main Datapage'!X:X, "NA") = 0,"N/A",_xlfn.XLOOKUP($B5,'Main Datapage'!$A:$A, 'Main Datapage'!X:X, "NA"))</f>
        <v>101</v>
      </c>
      <c r="AB5" t="str">
        <f>IF(_xlfn.XLOOKUP($B5,'Main Datapage'!$A:$A, 'Main Datapage'!Y:Y, "NA") = 0,"N/A",_xlfn.XLOOKUP($B5,'Main Datapage'!$A:$A, 'Main Datapage'!Y:Y, "NA"))</f>
        <v>N/A</v>
      </c>
      <c r="AC5" t="str">
        <f>IF(_xlfn.XLOOKUP($B5,'Main Datapage'!$A:$A, 'Main Datapage'!Z:Z, "NA") = 0,"N/A",_xlfn.XLOOKUP($B5,'Main Datapage'!$A:$A, 'Main Datapage'!Z:Z, "NA"))</f>
        <v>N/A</v>
      </c>
      <c r="AD5" t="str">
        <f>IF(_xlfn.XLOOKUP($B5,'Main Datapage'!$A:$A, 'Main Datapage'!AA:AA, "NA") = 0,"N/A",_xlfn.XLOOKUP($B5,'Main Datapage'!$A:$A, 'Main Datapage'!AA:AA, "NA"))</f>
        <v>N/A</v>
      </c>
      <c r="AE5" t="str">
        <f>IF(_xlfn.XLOOKUP($B5,'Main Datapage'!$A:$A, 'Main Datapage'!AB:AB, "NA") = 0,"N/A",_xlfn.XLOOKUP($B5,'Main Datapage'!$A:$A, 'Main Datapage'!AB:AB, "NA"))</f>
        <v>N/A</v>
      </c>
      <c r="AF5" t="str">
        <f>IF(_xlfn.XLOOKUP($B5,'Main Datapage'!$A:$A, 'Main Datapage'!AC:AC, "NA") = 0,"N/A",_xlfn.XLOOKUP($B5,'Main Datapage'!$A:$A, 'Main Datapage'!AC:AC, "NA"))</f>
        <v>N/A</v>
      </c>
      <c r="AG5" t="str">
        <f>IF(_xlfn.XLOOKUP($B5,'Main Datapage'!$A:$A, 'Main Datapage'!AD:AD, "NA") = 0,"N/A",_xlfn.XLOOKUP($B5,'Main Datapage'!$A:$A, 'Main Datapage'!AD:AD, "NA"))</f>
        <v>N/A</v>
      </c>
      <c r="AH5" t="str">
        <f>IF(_xlfn.XLOOKUP($B5,'Main Datapage'!$A:$A, 'Main Datapage'!AE:AE, "NA") = 0,"N/A",_xlfn.XLOOKUP($B5,'Main Datapage'!$A:$A, 'Main Datapage'!AE:AE, "NA"))</f>
        <v>N/A</v>
      </c>
      <c r="AI5" t="str">
        <f>IF(_xlfn.XLOOKUP($B5,'Main Datapage'!$A:$A, 'Main Datapage'!AF:AF, "NA") = 0,"N/A",_xlfn.XLOOKUP($B5,'Main Datapage'!$A:$A, 'Main Datapage'!AF:AF, "NA"))</f>
        <v>N/A</v>
      </c>
      <c r="AJ5" s="29">
        <f>COUNTIF($E$5:$AI$5, "&lt;150")</f>
        <v>7</v>
      </c>
      <c r="AK5" s="29">
        <f>COUNTIF(E5:AI5, "&gt;=150")</f>
        <v>10</v>
      </c>
    </row>
    <row r="6" spans="1:37">
      <c r="A6" s="4" t="s">
        <v>36</v>
      </c>
      <c r="B6" t="s">
        <v>37</v>
      </c>
      <c r="C6" s="9">
        <f>SUM(E6:AI6)</f>
        <v>17</v>
      </c>
      <c r="D6" s="11">
        <f>AVERAGE(E6:AI6)</f>
        <v>1.7</v>
      </c>
      <c r="E6" t="str">
        <f>IF(_xlfn.XLOOKUP($B6,'Main Datapage'!$A:$A, 'Main Datapage'!B:B, "NA") = 0,"N/A",_xlfn.XLOOKUP($B6,'Main Datapage'!$A:$A, 'Main Datapage'!B:B, "NA"))</f>
        <v>N/A</v>
      </c>
      <c r="F6">
        <f>IF(_xlfn.XLOOKUP($B6,'Main Datapage'!$A:$A, 'Main Datapage'!C:C, "NA") = 0,"N/A",_xlfn.XLOOKUP($B6,'Main Datapage'!$A:$A, 'Main Datapage'!C:C, "NA"))</f>
        <v>1</v>
      </c>
      <c r="G6">
        <f>IF(_xlfn.XLOOKUP($B6,'Main Datapage'!$A:$A, 'Main Datapage'!D:D, "NA") = 0,"N/A",_xlfn.XLOOKUP($B6,'Main Datapage'!$A:$A, 'Main Datapage'!D:D, "NA"))</f>
        <v>2</v>
      </c>
      <c r="H6" t="str">
        <f>IF(_xlfn.XLOOKUP($B6,'Main Datapage'!$A:$A, 'Main Datapage'!E:E, "NA") = 0,"N/A",_xlfn.XLOOKUP($B6,'Main Datapage'!$A:$A, 'Main Datapage'!E:E, "NA"))</f>
        <v>N/A</v>
      </c>
      <c r="I6" t="str">
        <f>IF(_xlfn.XLOOKUP($B6,'Main Datapage'!$A:$A, 'Main Datapage'!F:F, "NA") = 0,"N/A",_xlfn.XLOOKUP($B6,'Main Datapage'!$A:$A, 'Main Datapage'!F:F, "NA"))</f>
        <v>N/A</v>
      </c>
      <c r="J6" t="str">
        <f>IF(_xlfn.XLOOKUP($B6,'Main Datapage'!$A:$A, 'Main Datapage'!G:G, "NA") = 0,"N/A",_xlfn.XLOOKUP($B6,'Main Datapage'!$A:$A, 'Main Datapage'!G:G, "NA"))</f>
        <v>N/A</v>
      </c>
      <c r="K6">
        <f>IF(_xlfn.XLOOKUP($B6,'Main Datapage'!$A:$A, 'Main Datapage'!H:H, "NA") = 0,"N/A",_xlfn.XLOOKUP($B6,'Main Datapage'!$A:$A, 'Main Datapage'!H:H, "NA"))</f>
        <v>3</v>
      </c>
      <c r="L6" t="str">
        <f>IF(_xlfn.XLOOKUP($B6,'Main Datapage'!$A:$A, 'Main Datapage'!I:I, "NA") = 0,"N/A",_xlfn.XLOOKUP($B6,'Main Datapage'!$A:$A, 'Main Datapage'!I:I, "NA"))</f>
        <v>N/A</v>
      </c>
      <c r="M6">
        <f>IF(_xlfn.XLOOKUP($B6,'Main Datapage'!$A:$A, 'Main Datapage'!J:J, "NA") = 0,"N/A",_xlfn.XLOOKUP($B6,'Main Datapage'!$A:$A, 'Main Datapage'!J:J, "NA"))</f>
        <v>1</v>
      </c>
      <c r="N6">
        <f>IF(_xlfn.XLOOKUP($B6,'Main Datapage'!$A:$A, 'Main Datapage'!K:K, "NA") = 0,"N/A",_xlfn.XLOOKUP($B6,'Main Datapage'!$A:$A, 'Main Datapage'!K:K, "NA"))</f>
        <v>3</v>
      </c>
      <c r="O6" t="str">
        <f>IF(_xlfn.XLOOKUP($B6,'Main Datapage'!$A:$A, 'Main Datapage'!L:L, "NA") = 0,"N/A",_xlfn.XLOOKUP($B6,'Main Datapage'!$A:$A, 'Main Datapage'!L:L, "NA"))</f>
        <v>N/A</v>
      </c>
      <c r="P6" t="str">
        <f>IF(_xlfn.XLOOKUP($B6,'Main Datapage'!$A:$A, 'Main Datapage'!M:M, "NA") = 0,"N/A",_xlfn.XLOOKUP($B6,'Main Datapage'!$A:$A, 'Main Datapage'!M:M, "NA"))</f>
        <v>N/A</v>
      </c>
      <c r="Q6" t="str">
        <f>IF(_xlfn.XLOOKUP($B6,'Main Datapage'!$A:$A, 'Main Datapage'!N:N, "NA") = 0,"N/A",_xlfn.XLOOKUP($B6,'Main Datapage'!$A:$A, 'Main Datapage'!N:N, "NA"))</f>
        <v>N/A</v>
      </c>
      <c r="R6">
        <f>IF(_xlfn.XLOOKUP($B6,'Main Datapage'!$A:$A, 'Main Datapage'!O:O, "NA") = 0,"N/A",_xlfn.XLOOKUP($B6,'Main Datapage'!$A:$A, 'Main Datapage'!O:O, "NA"))</f>
        <v>1</v>
      </c>
      <c r="S6">
        <f>IF(_xlfn.XLOOKUP($B6,'Main Datapage'!$A:$A, 'Main Datapage'!P:P, "NA") = 0,"N/A",_xlfn.XLOOKUP($B6,'Main Datapage'!$A:$A, 'Main Datapage'!P:P, "NA"))</f>
        <v>2</v>
      </c>
      <c r="T6" t="str">
        <f>IF(_xlfn.XLOOKUP($B6,'Main Datapage'!$A:$A, 'Main Datapage'!Q:Q, "NA") = 0,"N/A",_xlfn.XLOOKUP($B6,'Main Datapage'!$A:$A, 'Main Datapage'!Q:Q, "NA"))</f>
        <v>N/A</v>
      </c>
      <c r="U6" t="str">
        <f>IF(_xlfn.XLOOKUP($B6,'Main Datapage'!$A:$A, 'Main Datapage'!R:R, "NA") = 0,"N/A",_xlfn.XLOOKUP($B6,'Main Datapage'!$A:$A, 'Main Datapage'!R:R, "NA"))</f>
        <v>N/A</v>
      </c>
      <c r="V6">
        <f>IF(_xlfn.XLOOKUP($B6,'Main Datapage'!$A:$A, 'Main Datapage'!S:S, "NA") = 0,"N/A",_xlfn.XLOOKUP($B6,'Main Datapage'!$A:$A, 'Main Datapage'!S:S, "NA"))</f>
        <v>1</v>
      </c>
      <c r="W6" t="str">
        <f>IF(_xlfn.XLOOKUP($B6,'Main Datapage'!$A:$A, 'Main Datapage'!T:T, "NA") = 0,"N/A",_xlfn.XLOOKUP($B6,'Main Datapage'!$A:$A, 'Main Datapage'!T:T, "NA"))</f>
        <v>N/A</v>
      </c>
      <c r="X6" t="str">
        <f>IF(_xlfn.XLOOKUP($B6,'Main Datapage'!$A:$A, 'Main Datapage'!U:U, "NA") = 0,"N/A",_xlfn.XLOOKUP($B6,'Main Datapage'!$A:$A, 'Main Datapage'!U:U, "NA"))</f>
        <v>N/A</v>
      </c>
      <c r="Y6" t="str">
        <f>IF(_xlfn.XLOOKUP($B6,'Main Datapage'!$A:$A, 'Main Datapage'!V:V, "NA") = 0,"N/A",_xlfn.XLOOKUP($B6,'Main Datapage'!$A:$A, 'Main Datapage'!V:V, "NA"))</f>
        <v>N/A</v>
      </c>
      <c r="Z6">
        <f>IF(_xlfn.XLOOKUP($B6,'Main Datapage'!$A:$A, 'Main Datapage'!W:W, "NA") = 0,"N/A",_xlfn.XLOOKUP($B6,'Main Datapage'!$A:$A, 'Main Datapage'!W:W, "NA"))</f>
        <v>2</v>
      </c>
      <c r="AA6">
        <f>IF(_xlfn.XLOOKUP($B6,'Main Datapage'!$A:$A, 'Main Datapage'!X:X, "NA") = 0,"N/A",_xlfn.XLOOKUP($B6,'Main Datapage'!$A:$A, 'Main Datapage'!X:X, "NA"))</f>
        <v>1</v>
      </c>
      <c r="AB6" t="str">
        <f>IF(_xlfn.XLOOKUP($B6,'Main Datapage'!$A:$A, 'Main Datapage'!Y:Y, "NA") = 0,"N/A",_xlfn.XLOOKUP($B6,'Main Datapage'!$A:$A, 'Main Datapage'!Y:Y, "NA"))</f>
        <v>N/A</v>
      </c>
      <c r="AC6" t="str">
        <f>IF(_xlfn.XLOOKUP($B6,'Main Datapage'!$A:$A, 'Main Datapage'!Z:Z, "NA") = 0,"N/A",_xlfn.XLOOKUP($B6,'Main Datapage'!$A:$A, 'Main Datapage'!Z:Z, "NA"))</f>
        <v>N/A</v>
      </c>
      <c r="AD6" t="str">
        <f>IF(_xlfn.XLOOKUP($B6,'Main Datapage'!$A:$A, 'Main Datapage'!AA:AA, "NA") = 0,"N/A",_xlfn.XLOOKUP($B6,'Main Datapage'!$A:$A, 'Main Datapage'!AA:AA, "NA"))</f>
        <v>N/A</v>
      </c>
      <c r="AE6" t="str">
        <f>IF(_xlfn.XLOOKUP($B6,'Main Datapage'!$A:$A, 'Main Datapage'!AB:AB, "NA") = 0,"N/A",_xlfn.XLOOKUP($B6,'Main Datapage'!$A:$A, 'Main Datapage'!AB:AB, "NA"))</f>
        <v>N/A</v>
      </c>
      <c r="AF6" t="str">
        <f>IF(_xlfn.XLOOKUP($B6,'Main Datapage'!$A:$A, 'Main Datapage'!AC:AC, "NA") = 0,"N/A",_xlfn.XLOOKUP($B6,'Main Datapage'!$A:$A, 'Main Datapage'!AC:AC, "NA"))</f>
        <v>N/A</v>
      </c>
      <c r="AG6" t="str">
        <f>IF(_xlfn.XLOOKUP($B6,'Main Datapage'!$A:$A, 'Main Datapage'!AD:AD, "NA") = 0,"N/A",_xlfn.XLOOKUP($B6,'Main Datapage'!$A:$A, 'Main Datapage'!AD:AD, "NA"))</f>
        <v>N/A</v>
      </c>
      <c r="AH6" t="str">
        <f>IF(_xlfn.XLOOKUP($B6,'Main Datapage'!$A:$A, 'Main Datapage'!AE:AE, "NA") = 0,"N/A",_xlfn.XLOOKUP($B6,'Main Datapage'!$A:$A, 'Main Datapage'!AE:AE, "NA"))</f>
        <v>N/A</v>
      </c>
      <c r="AI6" t="str">
        <f>IF(_xlfn.XLOOKUP($B6,'Main Datapage'!$A:$A, 'Main Datapage'!AF:AF, "NA") = 0,"N/A",_xlfn.XLOOKUP($B6,'Main Datapage'!$A:$A, 'Main Datapage'!AF:AF, "NA"))</f>
        <v>N/A</v>
      </c>
      <c r="AJ6" s="29">
        <f>COUNTIF(E6:AI6, "&lt;150")</f>
        <v>10</v>
      </c>
      <c r="AK6" s="29">
        <f>COUNTIF(E6:AI6, "&gt;=150")</f>
        <v>0</v>
      </c>
    </row>
    <row r="7" spans="1:37">
      <c r="A7" s="4" t="s">
        <v>38</v>
      </c>
      <c r="B7" t="s">
        <v>39</v>
      </c>
      <c r="C7" s="9">
        <f>SUM(E7:AI7)</f>
        <v>3411</v>
      </c>
      <c r="D7" s="11">
        <f>AVERAGE(E7:AI7)</f>
        <v>213.1875</v>
      </c>
      <c r="E7">
        <f>IF(_xlfn.XLOOKUP($B7,'Main Datapage'!$A:$A, 'Main Datapage'!B:B, "NA") = 0,"N/A",_xlfn.XLOOKUP($B7,'Main Datapage'!$A:$A, 'Main Datapage'!B:B, "NA"))</f>
        <v>183</v>
      </c>
      <c r="F7">
        <f>IF(_xlfn.XLOOKUP($B7,'Main Datapage'!$A:$A, 'Main Datapage'!C:C, "NA") = 0,"N/A",_xlfn.XLOOKUP($B7,'Main Datapage'!$A:$A, 'Main Datapage'!C:C, "NA"))</f>
        <v>142</v>
      </c>
      <c r="G7" t="str">
        <f>IF(_xlfn.XLOOKUP($B7,'Main Datapage'!$A:$A, 'Main Datapage'!D:D, "NA") = 0,"N/A",_xlfn.XLOOKUP($B7,'Main Datapage'!$A:$A, 'Main Datapage'!D:D, "NA"))</f>
        <v>N/A</v>
      </c>
      <c r="H7" t="str">
        <f>IF(_xlfn.XLOOKUP($B7,'Main Datapage'!$A:$A, 'Main Datapage'!E:E, "NA") = 0,"N/A",_xlfn.XLOOKUP($B7,'Main Datapage'!$A:$A, 'Main Datapage'!E:E, "NA"))</f>
        <v>N/A</v>
      </c>
      <c r="I7">
        <f>IF(_xlfn.XLOOKUP($B7,'Main Datapage'!$A:$A, 'Main Datapage'!F:F, "NA") = 0,"N/A",_xlfn.XLOOKUP($B7,'Main Datapage'!$A:$A, 'Main Datapage'!F:F, "NA"))</f>
        <v>124</v>
      </c>
      <c r="J7">
        <f>IF(_xlfn.XLOOKUP($B7,'Main Datapage'!$A:$A, 'Main Datapage'!G:G, "NA") = 0,"N/A",_xlfn.XLOOKUP($B7,'Main Datapage'!$A:$A, 'Main Datapage'!G:G, "NA"))</f>
        <v>80</v>
      </c>
      <c r="K7">
        <f>IF(_xlfn.XLOOKUP($B7,'Main Datapage'!$A:$A, 'Main Datapage'!H:H, "NA") = 0,"N/A",_xlfn.XLOOKUP($B7,'Main Datapage'!$A:$A, 'Main Datapage'!H:H, "NA"))</f>
        <v>162</v>
      </c>
      <c r="L7">
        <f>IF(_xlfn.XLOOKUP($B7,'Main Datapage'!$A:$A, 'Main Datapage'!I:I, "NA") = 0,"N/A",_xlfn.XLOOKUP($B7,'Main Datapage'!$A:$A, 'Main Datapage'!I:I, "NA"))</f>
        <v>143</v>
      </c>
      <c r="M7">
        <f>IF(_xlfn.XLOOKUP($B7,'Main Datapage'!$A:$A, 'Main Datapage'!J:J, "NA") = 0,"N/A",_xlfn.XLOOKUP($B7,'Main Datapage'!$A:$A, 'Main Datapage'!J:J, "NA"))</f>
        <v>135</v>
      </c>
      <c r="N7" t="str">
        <f>IF(_xlfn.XLOOKUP($B7,'Main Datapage'!$A:$A, 'Main Datapage'!K:K, "NA") = 0,"N/A",_xlfn.XLOOKUP($B7,'Main Datapage'!$A:$A, 'Main Datapage'!K:K, "NA"))</f>
        <v>N/A</v>
      </c>
      <c r="O7" t="str">
        <f>IF(_xlfn.XLOOKUP($B7,'Main Datapage'!$A:$A, 'Main Datapage'!L:L, "NA") = 0,"N/A",_xlfn.XLOOKUP($B7,'Main Datapage'!$A:$A, 'Main Datapage'!L:L, "NA"))</f>
        <v>N/A</v>
      </c>
      <c r="P7">
        <f>IF(_xlfn.XLOOKUP($B7,'Main Datapage'!$A:$A, 'Main Datapage'!M:M, "NA") = 0,"N/A",_xlfn.XLOOKUP($B7,'Main Datapage'!$A:$A, 'Main Datapage'!M:M, "NA"))</f>
        <v>227</v>
      </c>
      <c r="Q7" t="str">
        <f>IF(_xlfn.XLOOKUP($B7,'Main Datapage'!$A:$A, 'Main Datapage'!N:N, "NA") = 0,"N/A",_xlfn.XLOOKUP($B7,'Main Datapage'!$A:$A, 'Main Datapage'!N:N, "NA"))</f>
        <v>N/A</v>
      </c>
      <c r="R7">
        <f>IF(_xlfn.XLOOKUP($B7,'Main Datapage'!$A:$A, 'Main Datapage'!O:O, "NA") = 0,"N/A",_xlfn.XLOOKUP($B7,'Main Datapage'!$A:$A, 'Main Datapage'!O:O, "NA"))</f>
        <v>347</v>
      </c>
      <c r="S7">
        <f>IF(_xlfn.XLOOKUP($B7,'Main Datapage'!$A:$A, 'Main Datapage'!P:P, "NA") = 0,"N/A",_xlfn.XLOOKUP($B7,'Main Datapage'!$A:$A, 'Main Datapage'!P:P, "NA"))</f>
        <v>279</v>
      </c>
      <c r="T7">
        <f>IF(_xlfn.XLOOKUP($B7,'Main Datapage'!$A:$A, 'Main Datapage'!Q:Q, "NA") = 0,"N/A",_xlfn.XLOOKUP($B7,'Main Datapage'!$A:$A, 'Main Datapage'!Q:Q, "NA"))</f>
        <v>266</v>
      </c>
      <c r="U7" t="str">
        <f>IF(_xlfn.XLOOKUP($B7,'Main Datapage'!$A:$A, 'Main Datapage'!R:R, "NA") = 0,"N/A",_xlfn.XLOOKUP($B7,'Main Datapage'!$A:$A, 'Main Datapage'!R:R, "NA"))</f>
        <v>N/A</v>
      </c>
      <c r="V7" t="str">
        <f>IF(_xlfn.XLOOKUP($B7,'Main Datapage'!$A:$A, 'Main Datapage'!S:S, "NA") = 0,"N/A",_xlfn.XLOOKUP($B7,'Main Datapage'!$A:$A, 'Main Datapage'!S:S, "NA"))</f>
        <v>N/A</v>
      </c>
      <c r="W7">
        <f>IF(_xlfn.XLOOKUP($B7,'Main Datapage'!$A:$A, 'Main Datapage'!T:T, "NA") = 0,"N/A",_xlfn.XLOOKUP($B7,'Main Datapage'!$A:$A, 'Main Datapage'!T:T, "NA"))</f>
        <v>191</v>
      </c>
      <c r="X7">
        <f>IF(_xlfn.XLOOKUP($B7,'Main Datapage'!$A:$A, 'Main Datapage'!U:U, "NA") = 0,"N/A",_xlfn.XLOOKUP($B7,'Main Datapage'!$A:$A, 'Main Datapage'!U:U, "NA"))</f>
        <v>354</v>
      </c>
      <c r="Y7">
        <f>IF(_xlfn.XLOOKUP($B7,'Main Datapage'!$A:$A, 'Main Datapage'!V:V, "NA") = 0,"N/A",_xlfn.XLOOKUP($B7,'Main Datapage'!$A:$A, 'Main Datapage'!V:V, "NA"))</f>
        <v>262</v>
      </c>
      <c r="Z7">
        <f>IF(_xlfn.XLOOKUP($B7,'Main Datapage'!$A:$A, 'Main Datapage'!W:W, "NA") = 0,"N/A",_xlfn.XLOOKUP($B7,'Main Datapage'!$A:$A, 'Main Datapage'!W:W, "NA"))</f>
        <v>240</v>
      </c>
      <c r="AA7">
        <f>IF(_xlfn.XLOOKUP($B7,'Main Datapage'!$A:$A, 'Main Datapage'!X:X, "NA") = 0,"N/A",_xlfn.XLOOKUP($B7,'Main Datapage'!$A:$A, 'Main Datapage'!X:X, "NA"))</f>
        <v>276</v>
      </c>
      <c r="AB7" t="str">
        <f>IF(_xlfn.XLOOKUP($B7,'Main Datapage'!$A:$A, 'Main Datapage'!Y:Y, "NA") = 0,"N/A",_xlfn.XLOOKUP($B7,'Main Datapage'!$A:$A, 'Main Datapage'!Y:Y, "NA"))</f>
        <v>N/A</v>
      </c>
      <c r="AC7" t="str">
        <f>IF(_xlfn.XLOOKUP($B7,'Main Datapage'!$A:$A, 'Main Datapage'!Z:Z, "NA") = 0,"N/A",_xlfn.XLOOKUP($B7,'Main Datapage'!$A:$A, 'Main Datapage'!Z:Z, "NA"))</f>
        <v>N/A</v>
      </c>
      <c r="AD7" t="str">
        <f>IF(_xlfn.XLOOKUP($B7,'Main Datapage'!$A:$A, 'Main Datapage'!AA:AA, "NA") = 0,"N/A",_xlfn.XLOOKUP($B7,'Main Datapage'!$A:$A, 'Main Datapage'!AA:AA, "NA"))</f>
        <v>N/A</v>
      </c>
      <c r="AE7" t="str">
        <f>IF(_xlfn.XLOOKUP($B7,'Main Datapage'!$A:$A, 'Main Datapage'!AB:AB, "NA") = 0,"N/A",_xlfn.XLOOKUP($B7,'Main Datapage'!$A:$A, 'Main Datapage'!AB:AB, "NA"))</f>
        <v>N/A</v>
      </c>
      <c r="AF7" t="str">
        <f>IF(_xlfn.XLOOKUP($B7,'Main Datapage'!$A:$A, 'Main Datapage'!AC:AC, "NA") = 0,"N/A",_xlfn.XLOOKUP($B7,'Main Datapage'!$A:$A, 'Main Datapage'!AC:AC, "NA"))</f>
        <v>N/A</v>
      </c>
      <c r="AG7" t="str">
        <f>IF(_xlfn.XLOOKUP($B7,'Main Datapage'!$A:$A, 'Main Datapage'!AD:AD, "NA") = 0,"N/A",_xlfn.XLOOKUP($B7,'Main Datapage'!$A:$A, 'Main Datapage'!AD:AD, "NA"))</f>
        <v>N/A</v>
      </c>
      <c r="AH7" t="str">
        <f>IF(_xlfn.XLOOKUP($B7,'Main Datapage'!$A:$A, 'Main Datapage'!AE:AE, "NA") = 0,"N/A",_xlfn.XLOOKUP($B7,'Main Datapage'!$A:$A, 'Main Datapage'!AE:AE, "NA"))</f>
        <v>N/A</v>
      </c>
      <c r="AI7" t="str">
        <f>IF(_xlfn.XLOOKUP($B7,'Main Datapage'!$A:$A, 'Main Datapage'!AF:AF, "NA") = 0,"N/A",_xlfn.XLOOKUP($B7,'Main Datapage'!$A:$A, 'Main Datapage'!AF:AF, "NA"))</f>
        <v>N/A</v>
      </c>
      <c r="AJ7" s="29">
        <f>COUNTIF(E7:AI7, "&lt;150")</f>
        <v>5</v>
      </c>
      <c r="AK7" s="29">
        <f>COUNTIF(E7:AI7, "&gt;=150")</f>
        <v>11</v>
      </c>
    </row>
    <row r="8" spans="1:37">
      <c r="A8" s="4" t="s">
        <v>40</v>
      </c>
      <c r="B8" t="s">
        <v>41</v>
      </c>
      <c r="C8" s="9">
        <f>SUM(E8:AI8)</f>
        <v>4</v>
      </c>
      <c r="D8" s="11">
        <f>AVERAGE(E8:AI8)</f>
        <v>1.3333333333333333</v>
      </c>
      <c r="E8" t="str">
        <f>IF(_xlfn.XLOOKUP($B8,'Main Datapage'!$A:$A, 'Main Datapage'!B:B, "NA") = 0,"N/A",_xlfn.XLOOKUP($B8,'Main Datapage'!$A:$A, 'Main Datapage'!B:B, "NA"))</f>
        <v>N/A</v>
      </c>
      <c r="F8" t="str">
        <f>IF(_xlfn.XLOOKUP($B8,'Main Datapage'!$A:$A, 'Main Datapage'!C:C, "NA") = 0,"N/A",_xlfn.XLOOKUP($B8,'Main Datapage'!$A:$A, 'Main Datapage'!C:C, "NA"))</f>
        <v>N/A</v>
      </c>
      <c r="G8" t="str">
        <f>IF(_xlfn.XLOOKUP($B8,'Main Datapage'!$A:$A, 'Main Datapage'!D:D, "NA") = 0,"N/A",_xlfn.XLOOKUP($B8,'Main Datapage'!$A:$A, 'Main Datapage'!D:D, "NA"))</f>
        <v>N/A</v>
      </c>
      <c r="H8" t="str">
        <f>IF(_xlfn.XLOOKUP($B8,'Main Datapage'!$A:$A, 'Main Datapage'!E:E, "NA") = 0,"N/A",_xlfn.XLOOKUP($B8,'Main Datapage'!$A:$A, 'Main Datapage'!E:E, "NA"))</f>
        <v>N/A</v>
      </c>
      <c r="I8" t="str">
        <f>IF(_xlfn.XLOOKUP($B8,'Main Datapage'!$A:$A, 'Main Datapage'!F:F, "NA") = 0,"N/A",_xlfn.XLOOKUP($B8,'Main Datapage'!$A:$A, 'Main Datapage'!F:F, "NA"))</f>
        <v>N/A</v>
      </c>
      <c r="J8" t="str">
        <f>IF(_xlfn.XLOOKUP($B8,'Main Datapage'!$A:$A, 'Main Datapage'!G:G, "NA") = 0,"N/A",_xlfn.XLOOKUP($B8,'Main Datapage'!$A:$A, 'Main Datapage'!G:G, "NA"))</f>
        <v>N/A</v>
      </c>
      <c r="K8" t="str">
        <f>IF(_xlfn.XLOOKUP($B8,'Main Datapage'!$A:$A, 'Main Datapage'!H:H, "NA") = 0,"N/A",_xlfn.XLOOKUP($B8,'Main Datapage'!$A:$A, 'Main Datapage'!H:H, "NA"))</f>
        <v>N/A</v>
      </c>
      <c r="L8" t="str">
        <f>IF(_xlfn.XLOOKUP($B8,'Main Datapage'!$A:$A, 'Main Datapage'!I:I, "NA") = 0,"N/A",_xlfn.XLOOKUP($B8,'Main Datapage'!$A:$A, 'Main Datapage'!I:I, "NA"))</f>
        <v>N/A</v>
      </c>
      <c r="M8" t="str">
        <f>IF(_xlfn.XLOOKUP($B8,'Main Datapage'!$A:$A, 'Main Datapage'!J:J, "NA") = 0,"N/A",_xlfn.XLOOKUP($B8,'Main Datapage'!$A:$A, 'Main Datapage'!J:J, "NA"))</f>
        <v>N/A</v>
      </c>
      <c r="N8" t="str">
        <f>IF(_xlfn.XLOOKUP($B8,'Main Datapage'!$A:$A, 'Main Datapage'!K:K, "NA") = 0,"N/A",_xlfn.XLOOKUP($B8,'Main Datapage'!$A:$A, 'Main Datapage'!K:K, "NA"))</f>
        <v>N/A</v>
      </c>
      <c r="O8" t="str">
        <f>IF(_xlfn.XLOOKUP($B8,'Main Datapage'!$A:$A, 'Main Datapage'!L:L, "NA") = 0,"N/A",_xlfn.XLOOKUP($B8,'Main Datapage'!$A:$A, 'Main Datapage'!L:L, "NA"))</f>
        <v>N/A</v>
      </c>
      <c r="P8" t="str">
        <f>IF(_xlfn.XLOOKUP($B8,'Main Datapage'!$A:$A, 'Main Datapage'!M:M, "NA") = 0,"N/A",_xlfn.XLOOKUP($B8,'Main Datapage'!$A:$A, 'Main Datapage'!M:M, "NA"))</f>
        <v>N/A</v>
      </c>
      <c r="Q8" t="str">
        <f>IF(_xlfn.XLOOKUP($B8,'Main Datapage'!$A:$A, 'Main Datapage'!N:N, "NA") = 0,"N/A",_xlfn.XLOOKUP($B8,'Main Datapage'!$A:$A, 'Main Datapage'!N:N, "NA"))</f>
        <v>N/A</v>
      </c>
      <c r="R8">
        <f>IF(_xlfn.XLOOKUP($B8,'Main Datapage'!$A:$A, 'Main Datapage'!O:O, "NA") = 0,"N/A",_xlfn.XLOOKUP($B8,'Main Datapage'!$A:$A, 'Main Datapage'!O:O, "NA"))</f>
        <v>1</v>
      </c>
      <c r="S8" t="str">
        <f>IF(_xlfn.XLOOKUP($B8,'Main Datapage'!$A:$A, 'Main Datapage'!P:P, "NA") = 0,"N/A",_xlfn.XLOOKUP($B8,'Main Datapage'!$A:$A, 'Main Datapage'!P:P, "NA"))</f>
        <v>N/A</v>
      </c>
      <c r="T8">
        <f>IF(_xlfn.XLOOKUP($B8,'Main Datapage'!$A:$A, 'Main Datapage'!Q:Q, "NA") = 0,"N/A",_xlfn.XLOOKUP($B8,'Main Datapage'!$A:$A, 'Main Datapage'!Q:Q, "NA"))</f>
        <v>1</v>
      </c>
      <c r="U8" t="str">
        <f>IF(_xlfn.XLOOKUP($B8,'Main Datapage'!$A:$A, 'Main Datapage'!R:R, "NA") = 0,"N/A",_xlfn.XLOOKUP($B8,'Main Datapage'!$A:$A, 'Main Datapage'!R:R, "NA"))</f>
        <v>N/A</v>
      </c>
      <c r="V8">
        <f>IF(_xlfn.XLOOKUP($B8,'Main Datapage'!$A:$A, 'Main Datapage'!S:S, "NA") = 0,"N/A",_xlfn.XLOOKUP($B8,'Main Datapage'!$A:$A, 'Main Datapage'!S:S, "NA"))</f>
        <v>2</v>
      </c>
      <c r="W8" t="str">
        <f>IF(_xlfn.XLOOKUP($B8,'Main Datapage'!$A:$A, 'Main Datapage'!T:T, "NA") = 0,"N/A",_xlfn.XLOOKUP($B8,'Main Datapage'!$A:$A, 'Main Datapage'!T:T, "NA"))</f>
        <v>N/A</v>
      </c>
      <c r="X8" t="str">
        <f>IF(_xlfn.XLOOKUP($B8,'Main Datapage'!$A:$A, 'Main Datapage'!U:U, "NA") = 0,"N/A",_xlfn.XLOOKUP($B8,'Main Datapage'!$A:$A, 'Main Datapage'!U:U, "NA"))</f>
        <v>N/A</v>
      </c>
      <c r="Y8" t="str">
        <f>IF(_xlfn.XLOOKUP($B8,'Main Datapage'!$A:$A, 'Main Datapage'!V:V, "NA") = 0,"N/A",_xlfn.XLOOKUP($B8,'Main Datapage'!$A:$A, 'Main Datapage'!V:V, "NA"))</f>
        <v>N/A</v>
      </c>
      <c r="Z8" t="str">
        <f>IF(_xlfn.XLOOKUP($B8,'Main Datapage'!$A:$A, 'Main Datapage'!W:W, "NA") = 0,"N/A",_xlfn.XLOOKUP($B8,'Main Datapage'!$A:$A, 'Main Datapage'!W:W, "NA"))</f>
        <v>N/A</v>
      </c>
      <c r="AA8" t="str">
        <f>IF(_xlfn.XLOOKUP($B8,'Main Datapage'!$A:$A, 'Main Datapage'!X:X, "NA") = 0,"N/A",_xlfn.XLOOKUP($B8,'Main Datapage'!$A:$A, 'Main Datapage'!X:X, "NA"))</f>
        <v>N/A</v>
      </c>
      <c r="AB8" t="str">
        <f>IF(_xlfn.XLOOKUP($B8,'Main Datapage'!$A:$A, 'Main Datapage'!Y:Y, "NA") = 0,"N/A",_xlfn.XLOOKUP($B8,'Main Datapage'!$A:$A, 'Main Datapage'!Y:Y, "NA"))</f>
        <v>N/A</v>
      </c>
      <c r="AC8" t="str">
        <f>IF(_xlfn.XLOOKUP($B8,'Main Datapage'!$A:$A, 'Main Datapage'!Z:Z, "NA") = 0,"N/A",_xlfn.XLOOKUP($B8,'Main Datapage'!$A:$A, 'Main Datapage'!Z:Z, "NA"))</f>
        <v>N/A</v>
      </c>
      <c r="AD8" t="str">
        <f>IF(_xlfn.XLOOKUP($B8,'Main Datapage'!$A:$A, 'Main Datapage'!AA:AA, "NA") = 0,"N/A",_xlfn.XLOOKUP($B8,'Main Datapage'!$A:$A, 'Main Datapage'!AA:AA, "NA"))</f>
        <v>N/A</v>
      </c>
      <c r="AE8" t="str">
        <f>IF(_xlfn.XLOOKUP($B8,'Main Datapage'!$A:$A, 'Main Datapage'!AB:AB, "NA") = 0,"N/A",_xlfn.XLOOKUP($B8,'Main Datapage'!$A:$A, 'Main Datapage'!AB:AB, "NA"))</f>
        <v>N/A</v>
      </c>
      <c r="AF8" t="str">
        <f>IF(_xlfn.XLOOKUP($B8,'Main Datapage'!$A:$A, 'Main Datapage'!AC:AC, "NA") = 0,"N/A",_xlfn.XLOOKUP($B8,'Main Datapage'!$A:$A, 'Main Datapage'!AC:AC, "NA"))</f>
        <v>N/A</v>
      </c>
      <c r="AG8" t="str">
        <f>IF(_xlfn.XLOOKUP($B8,'Main Datapage'!$A:$A, 'Main Datapage'!AD:AD, "NA") = 0,"N/A",_xlfn.XLOOKUP($B8,'Main Datapage'!$A:$A, 'Main Datapage'!AD:AD, "NA"))</f>
        <v>N/A</v>
      </c>
      <c r="AH8" t="str">
        <f>IF(_xlfn.XLOOKUP($B8,'Main Datapage'!$A:$A, 'Main Datapage'!AE:AE, "NA") = 0,"N/A",_xlfn.XLOOKUP($B8,'Main Datapage'!$A:$A, 'Main Datapage'!AE:AE, "NA"))</f>
        <v>N/A</v>
      </c>
      <c r="AI8" t="str">
        <f>IF(_xlfn.XLOOKUP($B8,'Main Datapage'!$A:$A, 'Main Datapage'!AF:AF, "NA") = 0,"N/A",_xlfn.XLOOKUP($B8,'Main Datapage'!$A:$A, 'Main Datapage'!AF:AF, "NA"))</f>
        <v>N/A</v>
      </c>
      <c r="AJ8" s="29">
        <f>COUNTIF(E8:AI8, "&lt;150")</f>
        <v>3</v>
      </c>
      <c r="AK8" s="29">
        <f>COUNTIF(E8:AI8, "&gt;=150")</f>
        <v>0</v>
      </c>
    </row>
    <row r="9" spans="1:37">
      <c r="A9" s="4" t="s">
        <v>42</v>
      </c>
      <c r="B9" t="s">
        <v>43</v>
      </c>
      <c r="C9" s="9">
        <f>SUM(E9:AI9)</f>
        <v>4</v>
      </c>
      <c r="D9" s="11">
        <f>AVERAGE(E9:AI9)</f>
        <v>1.3333333333333333</v>
      </c>
      <c r="E9" t="str">
        <f>IF(_xlfn.XLOOKUP($B9,'Main Datapage'!$A:$A, 'Main Datapage'!B:B, "NA") = 0,"N/A",_xlfn.XLOOKUP($B9,'Main Datapage'!$A:$A, 'Main Datapage'!B:B, "NA"))</f>
        <v>N/A</v>
      </c>
      <c r="F9" t="str">
        <f>IF(_xlfn.XLOOKUP($B9,'Main Datapage'!$A:$A, 'Main Datapage'!C:C, "NA") = 0,"N/A",_xlfn.XLOOKUP($B9,'Main Datapage'!$A:$A, 'Main Datapage'!C:C, "NA"))</f>
        <v>N/A</v>
      </c>
      <c r="G9" t="str">
        <f>IF(_xlfn.XLOOKUP($B9,'Main Datapage'!$A:$A, 'Main Datapage'!D:D, "NA") = 0,"N/A",_xlfn.XLOOKUP($B9,'Main Datapage'!$A:$A, 'Main Datapage'!D:D, "NA"))</f>
        <v>N/A</v>
      </c>
      <c r="H9" t="str">
        <f>IF(_xlfn.XLOOKUP($B9,'Main Datapage'!$A:$A, 'Main Datapage'!E:E, "NA") = 0,"N/A",_xlfn.XLOOKUP($B9,'Main Datapage'!$A:$A, 'Main Datapage'!E:E, "NA"))</f>
        <v>N/A</v>
      </c>
      <c r="I9" t="str">
        <f>IF(_xlfn.XLOOKUP($B9,'Main Datapage'!$A:$A, 'Main Datapage'!F:F, "NA") = 0,"N/A",_xlfn.XLOOKUP($B9,'Main Datapage'!$A:$A, 'Main Datapage'!F:F, "NA"))</f>
        <v>N/A</v>
      </c>
      <c r="J9" t="str">
        <f>IF(_xlfn.XLOOKUP($B9,'Main Datapage'!$A:$A, 'Main Datapage'!G:G, "NA") = 0,"N/A",_xlfn.XLOOKUP($B9,'Main Datapage'!$A:$A, 'Main Datapage'!G:G, "NA"))</f>
        <v>N/A</v>
      </c>
      <c r="K9">
        <f>IF(_xlfn.XLOOKUP($B9,'Main Datapage'!$A:$A, 'Main Datapage'!H:H, "NA") = 0,"N/A",_xlfn.XLOOKUP($B9,'Main Datapage'!$A:$A, 'Main Datapage'!H:H, "NA"))</f>
        <v>1</v>
      </c>
      <c r="L9" t="str">
        <f>IF(_xlfn.XLOOKUP($B9,'Main Datapage'!$A:$A, 'Main Datapage'!I:I, "NA") = 0,"N/A",_xlfn.XLOOKUP($B9,'Main Datapage'!$A:$A, 'Main Datapage'!I:I, "NA"))</f>
        <v>N/A</v>
      </c>
      <c r="M9" t="str">
        <f>IF(_xlfn.XLOOKUP($B9,'Main Datapage'!$A:$A, 'Main Datapage'!J:J, "NA") = 0,"N/A",_xlfn.XLOOKUP($B9,'Main Datapage'!$A:$A, 'Main Datapage'!J:J, "NA"))</f>
        <v>N/A</v>
      </c>
      <c r="N9">
        <f>IF(_xlfn.XLOOKUP($B9,'Main Datapage'!$A:$A, 'Main Datapage'!K:K, "NA") = 0,"N/A",_xlfn.XLOOKUP($B9,'Main Datapage'!$A:$A, 'Main Datapage'!K:K, "NA"))</f>
        <v>1</v>
      </c>
      <c r="O9" t="str">
        <f>IF(_xlfn.XLOOKUP($B9,'Main Datapage'!$A:$A, 'Main Datapage'!L:L, "NA") = 0,"N/A",_xlfn.XLOOKUP($B9,'Main Datapage'!$A:$A, 'Main Datapage'!L:L, "NA"))</f>
        <v>N/A</v>
      </c>
      <c r="P9" t="str">
        <f>IF(_xlfn.XLOOKUP($B9,'Main Datapage'!$A:$A, 'Main Datapage'!M:M, "NA") = 0,"N/A",_xlfn.XLOOKUP($B9,'Main Datapage'!$A:$A, 'Main Datapage'!M:M, "NA"))</f>
        <v>N/A</v>
      </c>
      <c r="Q9" t="str">
        <f>IF(_xlfn.XLOOKUP($B9,'Main Datapage'!$A:$A, 'Main Datapage'!N:N, "NA") = 0,"N/A",_xlfn.XLOOKUP($B9,'Main Datapage'!$A:$A, 'Main Datapage'!N:N, "NA"))</f>
        <v>N/A</v>
      </c>
      <c r="R9" t="str">
        <f>IF(_xlfn.XLOOKUP($B9,'Main Datapage'!$A:$A, 'Main Datapage'!O:O, "NA") = 0,"N/A",_xlfn.XLOOKUP($B9,'Main Datapage'!$A:$A, 'Main Datapage'!O:O, "NA"))</f>
        <v>N/A</v>
      </c>
      <c r="S9" t="str">
        <f>IF(_xlfn.XLOOKUP($B9,'Main Datapage'!$A:$A, 'Main Datapage'!P:P, "NA") = 0,"N/A",_xlfn.XLOOKUP($B9,'Main Datapage'!$A:$A, 'Main Datapage'!P:P, "NA"))</f>
        <v>N/A</v>
      </c>
      <c r="T9" t="str">
        <f>IF(_xlfn.XLOOKUP($B9,'Main Datapage'!$A:$A, 'Main Datapage'!Q:Q, "NA") = 0,"N/A",_xlfn.XLOOKUP($B9,'Main Datapage'!$A:$A, 'Main Datapage'!Q:Q, "NA"))</f>
        <v>N/A</v>
      </c>
      <c r="U9" t="str">
        <f>IF(_xlfn.XLOOKUP($B9,'Main Datapage'!$A:$A, 'Main Datapage'!R:R, "NA") = 0,"N/A",_xlfn.XLOOKUP($B9,'Main Datapage'!$A:$A, 'Main Datapage'!R:R, "NA"))</f>
        <v>N/A</v>
      </c>
      <c r="V9" t="str">
        <f>IF(_xlfn.XLOOKUP($B9,'Main Datapage'!$A:$A, 'Main Datapage'!S:S, "NA") = 0,"N/A",_xlfn.XLOOKUP($B9,'Main Datapage'!$A:$A, 'Main Datapage'!S:S, "NA"))</f>
        <v>N/A</v>
      </c>
      <c r="W9" t="str">
        <f>IF(_xlfn.XLOOKUP($B9,'Main Datapage'!$A:$A, 'Main Datapage'!T:T, "NA") = 0,"N/A",_xlfn.XLOOKUP($B9,'Main Datapage'!$A:$A, 'Main Datapage'!T:T, "NA"))</f>
        <v>N/A</v>
      </c>
      <c r="X9" t="str">
        <f>IF(_xlfn.XLOOKUP($B9,'Main Datapage'!$A:$A, 'Main Datapage'!U:U, "NA") = 0,"N/A",_xlfn.XLOOKUP($B9,'Main Datapage'!$A:$A, 'Main Datapage'!U:U, "NA"))</f>
        <v>N/A</v>
      </c>
      <c r="Y9">
        <f>IF(_xlfn.XLOOKUP($B9,'Main Datapage'!$A:$A, 'Main Datapage'!V:V, "NA") = 0,"N/A",_xlfn.XLOOKUP($B9,'Main Datapage'!$A:$A, 'Main Datapage'!V:V, "NA"))</f>
        <v>2</v>
      </c>
      <c r="Z9" t="str">
        <f>IF(_xlfn.XLOOKUP($B9,'Main Datapage'!$A:$A, 'Main Datapage'!W:W, "NA") = 0,"N/A",_xlfn.XLOOKUP($B9,'Main Datapage'!$A:$A, 'Main Datapage'!W:W, "NA"))</f>
        <v>N/A</v>
      </c>
      <c r="AA9" t="str">
        <f>IF(_xlfn.XLOOKUP($B9,'Main Datapage'!$A:$A, 'Main Datapage'!X:X, "NA") = 0,"N/A",_xlfn.XLOOKUP($B9,'Main Datapage'!$A:$A, 'Main Datapage'!X:X, "NA"))</f>
        <v>N/A</v>
      </c>
      <c r="AB9" t="str">
        <f>IF(_xlfn.XLOOKUP($B9,'Main Datapage'!$A:$A, 'Main Datapage'!Y:Y, "NA") = 0,"N/A",_xlfn.XLOOKUP($B9,'Main Datapage'!$A:$A, 'Main Datapage'!Y:Y, "NA"))</f>
        <v>N/A</v>
      </c>
      <c r="AC9" t="str">
        <f>IF(_xlfn.XLOOKUP($B9,'Main Datapage'!$A:$A, 'Main Datapage'!Z:Z, "NA") = 0,"N/A",_xlfn.XLOOKUP($B9,'Main Datapage'!$A:$A, 'Main Datapage'!Z:Z, "NA"))</f>
        <v>N/A</v>
      </c>
      <c r="AD9" t="str">
        <f>IF(_xlfn.XLOOKUP($B9,'Main Datapage'!$A:$A, 'Main Datapage'!AA:AA, "NA") = 0,"N/A",_xlfn.XLOOKUP($B9,'Main Datapage'!$A:$A, 'Main Datapage'!AA:AA, "NA"))</f>
        <v>N/A</v>
      </c>
      <c r="AE9" t="str">
        <f>IF(_xlfn.XLOOKUP($B9,'Main Datapage'!$A:$A, 'Main Datapage'!AB:AB, "NA") = 0,"N/A",_xlfn.XLOOKUP($B9,'Main Datapage'!$A:$A, 'Main Datapage'!AB:AB, "NA"))</f>
        <v>N/A</v>
      </c>
      <c r="AF9" t="str">
        <f>IF(_xlfn.XLOOKUP($B9,'Main Datapage'!$A:$A, 'Main Datapage'!AC:AC, "NA") = 0,"N/A",_xlfn.XLOOKUP($B9,'Main Datapage'!$A:$A, 'Main Datapage'!AC:AC, "NA"))</f>
        <v>N/A</v>
      </c>
      <c r="AG9" t="str">
        <f>IF(_xlfn.XLOOKUP($B9,'Main Datapage'!$A:$A, 'Main Datapage'!AD:AD, "NA") = 0,"N/A",_xlfn.XLOOKUP($B9,'Main Datapage'!$A:$A, 'Main Datapage'!AD:AD, "NA"))</f>
        <v>N/A</v>
      </c>
      <c r="AH9" t="str">
        <f>IF(_xlfn.XLOOKUP($B9,'Main Datapage'!$A:$A, 'Main Datapage'!AE:AE, "NA") = 0,"N/A",_xlfn.XLOOKUP($B9,'Main Datapage'!$A:$A, 'Main Datapage'!AE:AE, "NA"))</f>
        <v>N/A</v>
      </c>
      <c r="AI9" t="str">
        <f>IF(_xlfn.XLOOKUP($B9,'Main Datapage'!$A:$A, 'Main Datapage'!AF:AF, "NA") = 0,"N/A",_xlfn.XLOOKUP($B9,'Main Datapage'!$A:$A, 'Main Datapage'!AF:AF, "NA"))</f>
        <v>N/A</v>
      </c>
      <c r="AJ9" s="29">
        <f>COUNTIF(E9:AI9, "&lt;150")</f>
        <v>3</v>
      </c>
      <c r="AK9" s="29">
        <f>COUNTIF(E9:AI9, "&gt;=150")</f>
        <v>0</v>
      </c>
    </row>
    <row r="10" spans="1:37">
      <c r="A10" s="4" t="s">
        <v>44</v>
      </c>
      <c r="B10" t="s">
        <v>45</v>
      </c>
      <c r="C10" s="9">
        <f>SUM(E10:AI10)</f>
        <v>12</v>
      </c>
      <c r="D10" s="11">
        <f>AVERAGE(E10:AI10)</f>
        <v>1.7142857142857142</v>
      </c>
      <c r="E10" t="str">
        <f>IF(_xlfn.XLOOKUP($B10,'Main Datapage'!$A:$A, 'Main Datapage'!B:B, "NA") = 0,"N/A",_xlfn.XLOOKUP($B10,'Main Datapage'!$A:$A, 'Main Datapage'!B:B, "NA"))</f>
        <v>N/A</v>
      </c>
      <c r="F10" t="str">
        <f>IF(_xlfn.XLOOKUP($B10,'Main Datapage'!$A:$A, 'Main Datapage'!C:C, "NA") = 0,"N/A",_xlfn.XLOOKUP($B10,'Main Datapage'!$A:$A, 'Main Datapage'!C:C, "NA"))</f>
        <v>N/A</v>
      </c>
      <c r="G10" t="str">
        <f>IF(_xlfn.XLOOKUP($B10,'Main Datapage'!$A:$A, 'Main Datapage'!D:D, "NA") = 0,"N/A",_xlfn.XLOOKUP($B10,'Main Datapage'!$A:$A, 'Main Datapage'!D:D, "NA"))</f>
        <v>N/A</v>
      </c>
      <c r="H10" t="str">
        <f>IF(_xlfn.XLOOKUP($B10,'Main Datapage'!$A:$A, 'Main Datapage'!E:E, "NA") = 0,"N/A",_xlfn.XLOOKUP($B10,'Main Datapage'!$A:$A, 'Main Datapage'!E:E, "NA"))</f>
        <v>N/A</v>
      </c>
      <c r="I10" t="str">
        <f>IF(_xlfn.XLOOKUP($B10,'Main Datapage'!$A:$A, 'Main Datapage'!F:F, "NA") = 0,"N/A",_xlfn.XLOOKUP($B10,'Main Datapage'!$A:$A, 'Main Datapage'!F:F, "NA"))</f>
        <v>N/A</v>
      </c>
      <c r="J10" t="str">
        <f>IF(_xlfn.XLOOKUP($B10,'Main Datapage'!$A:$A, 'Main Datapage'!G:G, "NA") = 0,"N/A",_xlfn.XLOOKUP($B10,'Main Datapage'!$A:$A, 'Main Datapage'!G:G, "NA"))</f>
        <v>N/A</v>
      </c>
      <c r="K10">
        <f>IF(_xlfn.XLOOKUP($B10,'Main Datapage'!$A:$A, 'Main Datapage'!H:H, "NA") = 0,"N/A",_xlfn.XLOOKUP($B10,'Main Datapage'!$A:$A, 'Main Datapage'!H:H, "NA"))</f>
        <v>2</v>
      </c>
      <c r="L10">
        <f>IF(_xlfn.XLOOKUP($B10,'Main Datapage'!$A:$A, 'Main Datapage'!I:I, "NA") = 0,"N/A",_xlfn.XLOOKUP($B10,'Main Datapage'!$A:$A, 'Main Datapage'!I:I, "NA"))</f>
        <v>3</v>
      </c>
      <c r="M10" t="str">
        <f>IF(_xlfn.XLOOKUP($B10,'Main Datapage'!$A:$A, 'Main Datapage'!J:J, "NA") = 0,"N/A",_xlfn.XLOOKUP($B10,'Main Datapage'!$A:$A, 'Main Datapage'!J:J, "NA"))</f>
        <v>N/A</v>
      </c>
      <c r="N10">
        <f>IF(_xlfn.XLOOKUP($B10,'Main Datapage'!$A:$A, 'Main Datapage'!K:K, "NA") = 0,"N/A",_xlfn.XLOOKUP($B10,'Main Datapage'!$A:$A, 'Main Datapage'!K:K, "NA"))</f>
        <v>3</v>
      </c>
      <c r="O10">
        <f>IF(_xlfn.XLOOKUP($B10,'Main Datapage'!$A:$A, 'Main Datapage'!L:L, "NA") = 0,"N/A",_xlfn.XLOOKUP($B10,'Main Datapage'!$A:$A, 'Main Datapage'!L:L, "NA"))</f>
        <v>1</v>
      </c>
      <c r="P10" t="str">
        <f>IF(_xlfn.XLOOKUP($B10,'Main Datapage'!$A:$A, 'Main Datapage'!M:M, "NA") = 0,"N/A",_xlfn.XLOOKUP($B10,'Main Datapage'!$A:$A, 'Main Datapage'!M:M, "NA"))</f>
        <v>N/A</v>
      </c>
      <c r="Q10" t="str">
        <f>IF(_xlfn.XLOOKUP($B10,'Main Datapage'!$A:$A, 'Main Datapage'!N:N, "NA") = 0,"N/A",_xlfn.XLOOKUP($B10,'Main Datapage'!$A:$A, 'Main Datapage'!N:N, "NA"))</f>
        <v>N/A</v>
      </c>
      <c r="R10">
        <f>IF(_xlfn.XLOOKUP($B10,'Main Datapage'!$A:$A, 'Main Datapage'!O:O, "NA") = 0,"N/A",_xlfn.XLOOKUP($B10,'Main Datapage'!$A:$A, 'Main Datapage'!O:O, "NA"))</f>
        <v>1</v>
      </c>
      <c r="S10" t="str">
        <f>IF(_xlfn.XLOOKUP($B10,'Main Datapage'!$A:$A, 'Main Datapage'!P:P, "NA") = 0,"N/A",_xlfn.XLOOKUP($B10,'Main Datapage'!$A:$A, 'Main Datapage'!P:P, "NA"))</f>
        <v>N/A</v>
      </c>
      <c r="T10" t="str">
        <f>IF(_xlfn.XLOOKUP($B10,'Main Datapage'!$A:$A, 'Main Datapage'!Q:Q, "NA") = 0,"N/A",_xlfn.XLOOKUP($B10,'Main Datapage'!$A:$A, 'Main Datapage'!Q:Q, "NA"))</f>
        <v>N/A</v>
      </c>
      <c r="U10">
        <f>IF(_xlfn.XLOOKUP($B10,'Main Datapage'!$A:$A, 'Main Datapage'!R:R, "NA") = 0,"N/A",_xlfn.XLOOKUP($B10,'Main Datapage'!$A:$A, 'Main Datapage'!R:R, "NA"))</f>
        <v>1</v>
      </c>
      <c r="V10" t="str">
        <f>IF(_xlfn.XLOOKUP($B10,'Main Datapage'!$A:$A, 'Main Datapage'!S:S, "NA") = 0,"N/A",_xlfn.XLOOKUP($B10,'Main Datapage'!$A:$A, 'Main Datapage'!S:S, "NA"))</f>
        <v>N/A</v>
      </c>
      <c r="W10" t="str">
        <f>IF(_xlfn.XLOOKUP($B10,'Main Datapage'!$A:$A, 'Main Datapage'!T:T, "NA") = 0,"N/A",_xlfn.XLOOKUP($B10,'Main Datapage'!$A:$A, 'Main Datapage'!T:T, "NA"))</f>
        <v>N/A</v>
      </c>
      <c r="X10" t="str">
        <f>IF(_xlfn.XLOOKUP($B10,'Main Datapage'!$A:$A, 'Main Datapage'!U:U, "NA") = 0,"N/A",_xlfn.XLOOKUP($B10,'Main Datapage'!$A:$A, 'Main Datapage'!U:U, "NA"))</f>
        <v>N/A</v>
      </c>
      <c r="Y10" t="str">
        <f>IF(_xlfn.XLOOKUP($B10,'Main Datapage'!$A:$A, 'Main Datapage'!V:V, "NA") = 0,"N/A",_xlfn.XLOOKUP($B10,'Main Datapage'!$A:$A, 'Main Datapage'!V:V, "NA"))</f>
        <v>N/A</v>
      </c>
      <c r="Z10">
        <f>IF(_xlfn.XLOOKUP($B10,'Main Datapage'!$A:$A, 'Main Datapage'!W:W, "NA") = 0,"N/A",_xlfn.XLOOKUP($B10,'Main Datapage'!$A:$A, 'Main Datapage'!W:W, "NA"))</f>
        <v>1</v>
      </c>
      <c r="AA10" t="str">
        <f>IF(_xlfn.XLOOKUP($B10,'Main Datapage'!$A:$A, 'Main Datapage'!X:X, "NA") = 0,"N/A",_xlfn.XLOOKUP($B10,'Main Datapage'!$A:$A, 'Main Datapage'!X:X, "NA"))</f>
        <v>N/A</v>
      </c>
      <c r="AB10" t="str">
        <f>IF(_xlfn.XLOOKUP($B10,'Main Datapage'!$A:$A, 'Main Datapage'!Y:Y, "NA") = 0,"N/A",_xlfn.XLOOKUP($B10,'Main Datapage'!$A:$A, 'Main Datapage'!Y:Y, "NA"))</f>
        <v>N/A</v>
      </c>
      <c r="AC10" t="str">
        <f>IF(_xlfn.XLOOKUP($B10,'Main Datapage'!$A:$A, 'Main Datapage'!Z:Z, "NA") = 0,"N/A",_xlfn.XLOOKUP($B10,'Main Datapage'!$A:$A, 'Main Datapage'!Z:Z, "NA"))</f>
        <v>N/A</v>
      </c>
      <c r="AD10" t="str">
        <f>IF(_xlfn.XLOOKUP($B10,'Main Datapage'!$A:$A, 'Main Datapage'!AA:AA, "NA") = 0,"N/A",_xlfn.XLOOKUP($B10,'Main Datapage'!$A:$A, 'Main Datapage'!AA:AA, "NA"))</f>
        <v>N/A</v>
      </c>
      <c r="AE10" t="str">
        <f>IF(_xlfn.XLOOKUP($B10,'Main Datapage'!$A:$A, 'Main Datapage'!AB:AB, "NA") = 0,"N/A",_xlfn.XLOOKUP($B10,'Main Datapage'!$A:$A, 'Main Datapage'!AB:AB, "NA"))</f>
        <v>N/A</v>
      </c>
      <c r="AF10" t="str">
        <f>IF(_xlfn.XLOOKUP($B10,'Main Datapage'!$A:$A, 'Main Datapage'!AC:AC, "NA") = 0,"N/A",_xlfn.XLOOKUP($B10,'Main Datapage'!$A:$A, 'Main Datapage'!AC:AC, "NA"))</f>
        <v>N/A</v>
      </c>
      <c r="AG10" t="str">
        <f>IF(_xlfn.XLOOKUP($B10,'Main Datapage'!$A:$A, 'Main Datapage'!AD:AD, "NA") = 0,"N/A",_xlfn.XLOOKUP($B10,'Main Datapage'!$A:$A, 'Main Datapage'!AD:AD, "NA"))</f>
        <v>N/A</v>
      </c>
      <c r="AH10" t="str">
        <f>IF(_xlfn.XLOOKUP($B10,'Main Datapage'!$A:$A, 'Main Datapage'!AE:AE, "NA") = 0,"N/A",_xlfn.XLOOKUP($B10,'Main Datapage'!$A:$A, 'Main Datapage'!AE:AE, "NA"))</f>
        <v>N/A</v>
      </c>
      <c r="AI10" t="str">
        <f>IF(_xlfn.XLOOKUP($B10,'Main Datapage'!$A:$A, 'Main Datapage'!AF:AF, "NA") = 0,"N/A",_xlfn.XLOOKUP($B10,'Main Datapage'!$A:$A, 'Main Datapage'!AF:AF, "NA"))</f>
        <v>N/A</v>
      </c>
      <c r="AJ10" s="29">
        <f>COUNTIF(E10:AI10, "&lt;150")</f>
        <v>7</v>
      </c>
      <c r="AK10" s="29">
        <f>COUNTIF(E10:AI10, "&gt;=150")</f>
        <v>0</v>
      </c>
    </row>
    <row r="11" spans="1:37">
      <c r="A11" s="4" t="s">
        <v>46</v>
      </c>
      <c r="B11" t="s">
        <v>47</v>
      </c>
      <c r="C11" s="9">
        <f>SUM(E11:AI11)</f>
        <v>1770</v>
      </c>
      <c r="D11" s="11">
        <f>AVERAGE(E11:AI11)</f>
        <v>160.90909090909091</v>
      </c>
      <c r="E11" t="str">
        <f>IF(_xlfn.XLOOKUP($B11,'Main Datapage'!$A:$A, 'Main Datapage'!B:B, "NA") = 0,"N/A",_xlfn.XLOOKUP($B11,'Main Datapage'!$A:$A, 'Main Datapage'!B:B, "NA"))</f>
        <v>N/A</v>
      </c>
      <c r="F11" t="str">
        <f>IF(_xlfn.XLOOKUP($B11,'Main Datapage'!$A:$A, 'Main Datapage'!C:C, "NA") = 0,"N/A",_xlfn.XLOOKUP($B11,'Main Datapage'!$A:$A, 'Main Datapage'!C:C, "NA"))</f>
        <v>N/A</v>
      </c>
      <c r="G11">
        <f>IF(_xlfn.XLOOKUP($B11,'Main Datapage'!$A:$A, 'Main Datapage'!D:D, "NA") = 0,"N/A",_xlfn.XLOOKUP($B11,'Main Datapage'!$A:$A, 'Main Datapage'!D:D, "NA"))</f>
        <v>80</v>
      </c>
      <c r="H11" t="str">
        <f>IF(_xlfn.XLOOKUP($B11,'Main Datapage'!$A:$A, 'Main Datapage'!E:E, "NA") = 0,"N/A",_xlfn.XLOOKUP($B11,'Main Datapage'!$A:$A, 'Main Datapage'!E:E, "NA"))</f>
        <v>N/A</v>
      </c>
      <c r="I11">
        <f>IF(_xlfn.XLOOKUP($B11,'Main Datapage'!$A:$A, 'Main Datapage'!F:F, "NA") = 0,"N/A",_xlfn.XLOOKUP($B11,'Main Datapage'!$A:$A, 'Main Datapage'!F:F, "NA"))</f>
        <v>158</v>
      </c>
      <c r="J11">
        <f>IF(_xlfn.XLOOKUP($B11,'Main Datapage'!$A:$A, 'Main Datapage'!G:G, "NA") = 0,"N/A",_xlfn.XLOOKUP($B11,'Main Datapage'!$A:$A, 'Main Datapage'!G:G, "NA"))</f>
        <v>114</v>
      </c>
      <c r="K11" t="str">
        <f>IF(_xlfn.XLOOKUP($B11,'Main Datapage'!$A:$A, 'Main Datapage'!H:H, "NA") = 0,"N/A",_xlfn.XLOOKUP($B11,'Main Datapage'!$A:$A, 'Main Datapage'!H:H, "NA"))</f>
        <v>N/A</v>
      </c>
      <c r="L11" t="str">
        <f>IF(_xlfn.XLOOKUP($B11,'Main Datapage'!$A:$A, 'Main Datapage'!I:I, "NA") = 0,"N/A",_xlfn.XLOOKUP($B11,'Main Datapage'!$A:$A, 'Main Datapage'!I:I, "NA"))</f>
        <v>N/A</v>
      </c>
      <c r="M11">
        <f>IF(_xlfn.XLOOKUP($B11,'Main Datapage'!$A:$A, 'Main Datapage'!J:J, "NA") = 0,"N/A",_xlfn.XLOOKUP($B11,'Main Datapage'!$A:$A, 'Main Datapage'!J:J, "NA"))</f>
        <v>51</v>
      </c>
      <c r="N11" t="str">
        <f>IF(_xlfn.XLOOKUP($B11,'Main Datapage'!$A:$A, 'Main Datapage'!K:K, "NA") = 0,"N/A",_xlfn.XLOOKUP($B11,'Main Datapage'!$A:$A, 'Main Datapage'!K:K, "NA"))</f>
        <v>N/A</v>
      </c>
      <c r="O11" t="str">
        <f>IF(_xlfn.XLOOKUP($B11,'Main Datapage'!$A:$A, 'Main Datapage'!L:L, "NA") = 0,"N/A",_xlfn.XLOOKUP($B11,'Main Datapage'!$A:$A, 'Main Datapage'!L:L, "NA"))</f>
        <v>N/A</v>
      </c>
      <c r="P11">
        <f>IF(_xlfn.XLOOKUP($B11,'Main Datapage'!$A:$A, 'Main Datapage'!M:M, "NA") = 0,"N/A",_xlfn.XLOOKUP($B11,'Main Datapage'!$A:$A, 'Main Datapage'!M:M, "NA"))</f>
        <v>168</v>
      </c>
      <c r="Q11">
        <f>IF(_xlfn.XLOOKUP($B11,'Main Datapage'!$A:$A, 'Main Datapage'!N:N, "NA") = 0,"N/A",_xlfn.XLOOKUP($B11,'Main Datapage'!$A:$A, 'Main Datapage'!N:N, "NA"))</f>
        <v>201</v>
      </c>
      <c r="R11" t="str">
        <f>IF(_xlfn.XLOOKUP($B11,'Main Datapage'!$A:$A, 'Main Datapage'!O:O, "NA") = 0,"N/A",_xlfn.XLOOKUP($B11,'Main Datapage'!$A:$A, 'Main Datapage'!O:O, "NA"))</f>
        <v>N/A</v>
      </c>
      <c r="S11" t="str">
        <f>IF(_xlfn.XLOOKUP($B11,'Main Datapage'!$A:$A, 'Main Datapage'!P:P, "NA") = 0,"N/A",_xlfn.XLOOKUP($B11,'Main Datapage'!$A:$A, 'Main Datapage'!P:P, "NA"))</f>
        <v>N/A</v>
      </c>
      <c r="T11" t="str">
        <f>IF(_xlfn.XLOOKUP($B11,'Main Datapage'!$A:$A, 'Main Datapage'!Q:Q, "NA") = 0,"N/A",_xlfn.XLOOKUP($B11,'Main Datapage'!$A:$A, 'Main Datapage'!Q:Q, "NA"))</f>
        <v>N/A</v>
      </c>
      <c r="U11">
        <f>IF(_xlfn.XLOOKUP($B11,'Main Datapage'!$A:$A, 'Main Datapage'!R:R, "NA") = 0,"N/A",_xlfn.XLOOKUP($B11,'Main Datapage'!$A:$A, 'Main Datapage'!R:R, "NA"))</f>
        <v>60</v>
      </c>
      <c r="V11" t="str">
        <f>IF(_xlfn.XLOOKUP($B11,'Main Datapage'!$A:$A, 'Main Datapage'!S:S, "NA") = 0,"N/A",_xlfn.XLOOKUP($B11,'Main Datapage'!$A:$A, 'Main Datapage'!S:S, "NA"))</f>
        <v>N/A</v>
      </c>
      <c r="W11">
        <f>IF(_xlfn.XLOOKUP($B11,'Main Datapage'!$A:$A, 'Main Datapage'!T:T, "NA") = 0,"N/A",_xlfn.XLOOKUP($B11,'Main Datapage'!$A:$A, 'Main Datapage'!T:T, "NA"))</f>
        <v>200</v>
      </c>
      <c r="X11">
        <f>IF(_xlfn.XLOOKUP($B11,'Main Datapage'!$A:$A, 'Main Datapage'!U:U, "NA") = 0,"N/A",_xlfn.XLOOKUP($B11,'Main Datapage'!$A:$A, 'Main Datapage'!U:U, "NA"))</f>
        <v>237</v>
      </c>
      <c r="Y11" t="str">
        <f>IF(_xlfn.XLOOKUP($B11,'Main Datapage'!$A:$A, 'Main Datapage'!V:V, "NA") = 0,"N/A",_xlfn.XLOOKUP($B11,'Main Datapage'!$A:$A, 'Main Datapage'!V:V, "NA"))</f>
        <v>N/A</v>
      </c>
      <c r="Z11">
        <f>IF(_xlfn.XLOOKUP($B11,'Main Datapage'!$A:$A, 'Main Datapage'!W:W, "NA") = 0,"N/A",_xlfn.XLOOKUP($B11,'Main Datapage'!$A:$A, 'Main Datapage'!W:W, "NA"))</f>
        <v>250</v>
      </c>
      <c r="AA11">
        <f>IF(_xlfn.XLOOKUP($B11,'Main Datapage'!$A:$A, 'Main Datapage'!X:X, "NA") = 0,"N/A",_xlfn.XLOOKUP($B11,'Main Datapage'!$A:$A, 'Main Datapage'!X:X, "NA"))</f>
        <v>251</v>
      </c>
      <c r="AB11" t="str">
        <f>IF(_xlfn.XLOOKUP($B11,'Main Datapage'!$A:$A, 'Main Datapage'!Y:Y, "NA") = 0,"N/A",_xlfn.XLOOKUP($B11,'Main Datapage'!$A:$A, 'Main Datapage'!Y:Y, "NA"))</f>
        <v>N/A</v>
      </c>
      <c r="AC11" t="str">
        <f>IF(_xlfn.XLOOKUP($B11,'Main Datapage'!$A:$A, 'Main Datapage'!Z:Z, "NA") = 0,"N/A",_xlfn.XLOOKUP($B11,'Main Datapage'!$A:$A, 'Main Datapage'!Z:Z, "NA"))</f>
        <v>N/A</v>
      </c>
      <c r="AD11" t="str">
        <f>IF(_xlfn.XLOOKUP($B11,'Main Datapage'!$A:$A, 'Main Datapage'!AA:AA, "NA") = 0,"N/A",_xlfn.XLOOKUP($B11,'Main Datapage'!$A:$A, 'Main Datapage'!AA:AA, "NA"))</f>
        <v>N/A</v>
      </c>
      <c r="AE11" t="str">
        <f>IF(_xlfn.XLOOKUP($B11,'Main Datapage'!$A:$A, 'Main Datapage'!AB:AB, "NA") = 0,"N/A",_xlfn.XLOOKUP($B11,'Main Datapage'!$A:$A, 'Main Datapage'!AB:AB, "NA"))</f>
        <v>N/A</v>
      </c>
      <c r="AF11" t="str">
        <f>IF(_xlfn.XLOOKUP($B11,'Main Datapage'!$A:$A, 'Main Datapage'!AC:AC, "NA") = 0,"N/A",_xlfn.XLOOKUP($B11,'Main Datapage'!$A:$A, 'Main Datapage'!AC:AC, "NA"))</f>
        <v>N/A</v>
      </c>
      <c r="AG11" t="str">
        <f>IF(_xlfn.XLOOKUP($B11,'Main Datapage'!$A:$A, 'Main Datapage'!AD:AD, "NA") = 0,"N/A",_xlfn.XLOOKUP($B11,'Main Datapage'!$A:$A, 'Main Datapage'!AD:AD, "NA"))</f>
        <v>N/A</v>
      </c>
      <c r="AH11" t="str">
        <f>IF(_xlfn.XLOOKUP($B11,'Main Datapage'!$A:$A, 'Main Datapage'!AE:AE, "NA") = 0,"N/A",_xlfn.XLOOKUP($B11,'Main Datapage'!$A:$A, 'Main Datapage'!AE:AE, "NA"))</f>
        <v>N/A</v>
      </c>
      <c r="AI11" t="str">
        <f>IF(_xlfn.XLOOKUP($B11,'Main Datapage'!$A:$A, 'Main Datapage'!AF:AF, "NA") = 0,"N/A",_xlfn.XLOOKUP($B11,'Main Datapage'!$A:$A, 'Main Datapage'!AF:AF, "NA"))</f>
        <v>N/A</v>
      </c>
      <c r="AJ11" s="29">
        <f>COUNTIF(E11:AI11, "&lt;150")</f>
        <v>4</v>
      </c>
      <c r="AK11" s="29">
        <f>COUNTIF(E11:AI11, "&gt;=150")</f>
        <v>7</v>
      </c>
    </row>
    <row r="12" spans="1:37">
      <c r="A12" s="4" t="s">
        <v>48</v>
      </c>
      <c r="B12" t="s">
        <v>49</v>
      </c>
      <c r="C12" s="9">
        <f>SUM(E12:AI12)</f>
        <v>1</v>
      </c>
      <c r="D12" s="11">
        <f>AVERAGE(E12:AI12)</f>
        <v>1</v>
      </c>
      <c r="E12" t="str">
        <f>IF(_xlfn.XLOOKUP($B12,'Main Datapage'!$A:$A, 'Main Datapage'!B:B, "NA") = 0,"N/A",_xlfn.XLOOKUP($B12,'Main Datapage'!$A:$A, 'Main Datapage'!B:B, "NA"))</f>
        <v>N/A</v>
      </c>
      <c r="F12" t="str">
        <f>IF(_xlfn.XLOOKUP($B12,'Main Datapage'!$A:$A, 'Main Datapage'!C:C, "NA") = 0,"N/A",_xlfn.XLOOKUP($B12,'Main Datapage'!$A:$A, 'Main Datapage'!C:C, "NA"))</f>
        <v>N/A</v>
      </c>
      <c r="G12" t="str">
        <f>IF(_xlfn.XLOOKUP($B12,'Main Datapage'!$A:$A, 'Main Datapage'!D:D, "NA") = 0,"N/A",_xlfn.XLOOKUP($B12,'Main Datapage'!$A:$A, 'Main Datapage'!D:D, "NA"))</f>
        <v>N/A</v>
      </c>
      <c r="H12" t="str">
        <f>IF(_xlfn.XLOOKUP($B12,'Main Datapage'!$A:$A, 'Main Datapage'!E:E, "NA") = 0,"N/A",_xlfn.XLOOKUP($B12,'Main Datapage'!$A:$A, 'Main Datapage'!E:E, "NA"))</f>
        <v>N/A</v>
      </c>
      <c r="I12" t="str">
        <f>IF(_xlfn.XLOOKUP($B12,'Main Datapage'!$A:$A, 'Main Datapage'!F:F, "NA") = 0,"N/A",_xlfn.XLOOKUP($B12,'Main Datapage'!$A:$A, 'Main Datapage'!F:F, "NA"))</f>
        <v>N/A</v>
      </c>
      <c r="J12" t="str">
        <f>IF(_xlfn.XLOOKUP($B12,'Main Datapage'!$A:$A, 'Main Datapage'!G:G, "NA") = 0,"N/A",_xlfn.XLOOKUP($B12,'Main Datapage'!$A:$A, 'Main Datapage'!G:G, "NA"))</f>
        <v>N/A</v>
      </c>
      <c r="K12" t="str">
        <f>IF(_xlfn.XLOOKUP($B12,'Main Datapage'!$A:$A, 'Main Datapage'!H:H, "NA") = 0,"N/A",_xlfn.XLOOKUP($B12,'Main Datapage'!$A:$A, 'Main Datapage'!H:H, "NA"))</f>
        <v>N/A</v>
      </c>
      <c r="L12" t="str">
        <f>IF(_xlfn.XLOOKUP($B12,'Main Datapage'!$A:$A, 'Main Datapage'!I:I, "NA") = 0,"N/A",_xlfn.XLOOKUP($B12,'Main Datapage'!$A:$A, 'Main Datapage'!I:I, "NA"))</f>
        <v>N/A</v>
      </c>
      <c r="M12" t="str">
        <f>IF(_xlfn.XLOOKUP($B12,'Main Datapage'!$A:$A, 'Main Datapage'!J:J, "NA") = 0,"N/A",_xlfn.XLOOKUP($B12,'Main Datapage'!$A:$A, 'Main Datapage'!J:J, "NA"))</f>
        <v>N/A</v>
      </c>
      <c r="N12" t="str">
        <f>IF(_xlfn.XLOOKUP($B12,'Main Datapage'!$A:$A, 'Main Datapage'!K:K, "NA") = 0,"N/A",_xlfn.XLOOKUP($B12,'Main Datapage'!$A:$A, 'Main Datapage'!K:K, "NA"))</f>
        <v>N/A</v>
      </c>
      <c r="O12" t="str">
        <f>IF(_xlfn.XLOOKUP($B12,'Main Datapage'!$A:$A, 'Main Datapage'!L:L, "NA") = 0,"N/A",_xlfn.XLOOKUP($B12,'Main Datapage'!$A:$A, 'Main Datapage'!L:L, "NA"))</f>
        <v>N/A</v>
      </c>
      <c r="P12" t="str">
        <f>IF(_xlfn.XLOOKUP($B12,'Main Datapage'!$A:$A, 'Main Datapage'!M:M, "NA") = 0,"N/A",_xlfn.XLOOKUP($B12,'Main Datapage'!$A:$A, 'Main Datapage'!M:M, "NA"))</f>
        <v>N/A</v>
      </c>
      <c r="Q12" t="str">
        <f>IF(_xlfn.XLOOKUP($B12,'Main Datapage'!$A:$A, 'Main Datapage'!N:N, "NA") = 0,"N/A",_xlfn.XLOOKUP($B12,'Main Datapage'!$A:$A, 'Main Datapage'!N:N, "NA"))</f>
        <v>N/A</v>
      </c>
      <c r="R12" t="str">
        <f>IF(_xlfn.XLOOKUP($B12,'Main Datapage'!$A:$A, 'Main Datapage'!O:O, "NA") = 0,"N/A",_xlfn.XLOOKUP($B12,'Main Datapage'!$A:$A, 'Main Datapage'!O:O, "NA"))</f>
        <v>N/A</v>
      </c>
      <c r="S12" t="str">
        <f>IF(_xlfn.XLOOKUP($B12,'Main Datapage'!$A:$A, 'Main Datapage'!P:P, "NA") = 0,"N/A",_xlfn.XLOOKUP($B12,'Main Datapage'!$A:$A, 'Main Datapage'!P:P, "NA"))</f>
        <v>N/A</v>
      </c>
      <c r="T12" t="str">
        <f>IF(_xlfn.XLOOKUP($B12,'Main Datapage'!$A:$A, 'Main Datapage'!Q:Q, "NA") = 0,"N/A",_xlfn.XLOOKUP($B12,'Main Datapage'!$A:$A, 'Main Datapage'!Q:Q, "NA"))</f>
        <v>N/A</v>
      </c>
      <c r="U12" t="str">
        <f>IF(_xlfn.XLOOKUP($B12,'Main Datapage'!$A:$A, 'Main Datapage'!R:R, "NA") = 0,"N/A",_xlfn.XLOOKUP($B12,'Main Datapage'!$A:$A, 'Main Datapage'!R:R, "NA"))</f>
        <v>N/A</v>
      </c>
      <c r="V12" t="str">
        <f>IF(_xlfn.XLOOKUP($B12,'Main Datapage'!$A:$A, 'Main Datapage'!S:S, "NA") = 0,"N/A",_xlfn.XLOOKUP($B12,'Main Datapage'!$A:$A, 'Main Datapage'!S:S, "NA"))</f>
        <v>N/A</v>
      </c>
      <c r="W12" t="str">
        <f>IF(_xlfn.XLOOKUP($B12,'Main Datapage'!$A:$A, 'Main Datapage'!T:T, "NA") = 0,"N/A",_xlfn.XLOOKUP($B12,'Main Datapage'!$A:$A, 'Main Datapage'!T:T, "NA"))</f>
        <v>N/A</v>
      </c>
      <c r="X12" t="str">
        <f>IF(_xlfn.XLOOKUP($B12,'Main Datapage'!$A:$A, 'Main Datapage'!U:U, "NA") = 0,"N/A",_xlfn.XLOOKUP($B12,'Main Datapage'!$A:$A, 'Main Datapage'!U:U, "NA"))</f>
        <v>N/A</v>
      </c>
      <c r="Y12" t="str">
        <f>IF(_xlfn.XLOOKUP($B12,'Main Datapage'!$A:$A, 'Main Datapage'!V:V, "NA") = 0,"N/A",_xlfn.XLOOKUP($B12,'Main Datapage'!$A:$A, 'Main Datapage'!V:V, "NA"))</f>
        <v>N/A</v>
      </c>
      <c r="Z12">
        <f>IF(_xlfn.XLOOKUP($B12,'Main Datapage'!$A:$A, 'Main Datapage'!W:W, "NA") = 0,"N/A",_xlfn.XLOOKUP($B12,'Main Datapage'!$A:$A, 'Main Datapage'!W:W, "NA"))</f>
        <v>1</v>
      </c>
      <c r="AA12" t="str">
        <f>IF(_xlfn.XLOOKUP($B12,'Main Datapage'!$A:$A, 'Main Datapage'!X:X, "NA") = 0,"N/A",_xlfn.XLOOKUP($B12,'Main Datapage'!$A:$A, 'Main Datapage'!X:X, "NA"))</f>
        <v>N/A</v>
      </c>
      <c r="AB12" t="str">
        <f>IF(_xlfn.XLOOKUP($B12,'Main Datapage'!$A:$A, 'Main Datapage'!Y:Y, "NA") = 0,"N/A",_xlfn.XLOOKUP($B12,'Main Datapage'!$A:$A, 'Main Datapage'!Y:Y, "NA"))</f>
        <v>N/A</v>
      </c>
      <c r="AC12" t="str">
        <f>IF(_xlfn.XLOOKUP($B12,'Main Datapage'!$A:$A, 'Main Datapage'!Z:Z, "NA") = 0,"N/A",_xlfn.XLOOKUP($B12,'Main Datapage'!$A:$A, 'Main Datapage'!Z:Z, "NA"))</f>
        <v>N/A</v>
      </c>
      <c r="AD12" t="str">
        <f>IF(_xlfn.XLOOKUP($B12,'Main Datapage'!$A:$A, 'Main Datapage'!AA:AA, "NA") = 0,"N/A",_xlfn.XLOOKUP($B12,'Main Datapage'!$A:$A, 'Main Datapage'!AA:AA, "NA"))</f>
        <v>N/A</v>
      </c>
      <c r="AE12" t="str">
        <f>IF(_xlfn.XLOOKUP($B12,'Main Datapage'!$A:$A, 'Main Datapage'!AB:AB, "NA") = 0,"N/A",_xlfn.XLOOKUP($B12,'Main Datapage'!$A:$A, 'Main Datapage'!AB:AB, "NA"))</f>
        <v>N/A</v>
      </c>
      <c r="AF12" t="str">
        <f>IF(_xlfn.XLOOKUP($B12,'Main Datapage'!$A:$A, 'Main Datapage'!AC:AC, "NA") = 0,"N/A",_xlfn.XLOOKUP($B12,'Main Datapage'!$A:$A, 'Main Datapage'!AC:AC, "NA"))</f>
        <v>N/A</v>
      </c>
      <c r="AG12" t="str">
        <f>IF(_xlfn.XLOOKUP($B12,'Main Datapage'!$A:$A, 'Main Datapage'!AD:AD, "NA") = 0,"N/A",_xlfn.XLOOKUP($B12,'Main Datapage'!$A:$A, 'Main Datapage'!AD:AD, "NA"))</f>
        <v>N/A</v>
      </c>
      <c r="AH12" t="str">
        <f>IF(_xlfn.XLOOKUP($B12,'Main Datapage'!$A:$A, 'Main Datapage'!AE:AE, "NA") = 0,"N/A",_xlfn.XLOOKUP($B12,'Main Datapage'!$A:$A, 'Main Datapage'!AE:AE, "NA"))</f>
        <v>N/A</v>
      </c>
      <c r="AI12" t="str">
        <f>IF(_xlfn.XLOOKUP($B12,'Main Datapage'!$A:$A, 'Main Datapage'!AF:AF, "NA") = 0,"N/A",_xlfn.XLOOKUP($B12,'Main Datapage'!$A:$A, 'Main Datapage'!AF:AF, "NA"))</f>
        <v>N/A</v>
      </c>
      <c r="AJ12" s="29">
        <f>COUNTIF(E12:AI12, "&lt;150")</f>
        <v>1</v>
      </c>
      <c r="AK12" s="29">
        <f>COUNTIF(E12:AI12, "&gt;=150")</f>
        <v>0</v>
      </c>
    </row>
    <row r="13" spans="1:37">
      <c r="A13" s="4" t="s">
        <v>50</v>
      </c>
      <c r="B13" t="s">
        <v>51</v>
      </c>
      <c r="C13" s="9">
        <f>SUM(E13:AI13)</f>
        <v>3336</v>
      </c>
      <c r="D13" s="11">
        <f>AVERAGE(E13:AI13)</f>
        <v>196.23529411764707</v>
      </c>
      <c r="E13">
        <f>IF(_xlfn.XLOOKUP($B13,'Main Datapage'!$A:$A, 'Main Datapage'!B:B, "NA") = 0,"N/A",_xlfn.XLOOKUP($B13,'Main Datapage'!$A:$A, 'Main Datapage'!B:B, "NA"))</f>
        <v>152</v>
      </c>
      <c r="F13">
        <f>IF(_xlfn.XLOOKUP($B13,'Main Datapage'!$A:$A, 'Main Datapage'!C:C, "NA") = 0,"N/A",_xlfn.XLOOKUP($B13,'Main Datapage'!$A:$A, 'Main Datapage'!C:C, "NA"))</f>
        <v>157</v>
      </c>
      <c r="G13">
        <f>IF(_xlfn.XLOOKUP($B13,'Main Datapage'!$A:$A, 'Main Datapage'!D:D, "NA") = 0,"N/A",_xlfn.XLOOKUP($B13,'Main Datapage'!$A:$A, 'Main Datapage'!D:D, "NA"))</f>
        <v>84</v>
      </c>
      <c r="H13">
        <f>IF(_xlfn.XLOOKUP($B13,'Main Datapage'!$A:$A, 'Main Datapage'!E:E, "NA") = 0,"N/A",_xlfn.XLOOKUP($B13,'Main Datapage'!$A:$A, 'Main Datapage'!E:E, "NA"))</f>
        <v>112</v>
      </c>
      <c r="I13" t="str">
        <f>IF(_xlfn.XLOOKUP($B13,'Main Datapage'!$A:$A, 'Main Datapage'!F:F, "NA") = 0,"N/A",_xlfn.XLOOKUP($B13,'Main Datapage'!$A:$A, 'Main Datapage'!F:F, "NA"))</f>
        <v>N/A</v>
      </c>
      <c r="J13" t="str">
        <f>IF(_xlfn.XLOOKUP($B13,'Main Datapage'!$A:$A, 'Main Datapage'!G:G, "NA") = 0,"N/A",_xlfn.XLOOKUP($B13,'Main Datapage'!$A:$A, 'Main Datapage'!G:G, "NA"))</f>
        <v>N/A</v>
      </c>
      <c r="K13">
        <f>IF(_xlfn.XLOOKUP($B13,'Main Datapage'!$A:$A, 'Main Datapage'!H:H, "NA") = 0,"N/A",_xlfn.XLOOKUP($B13,'Main Datapage'!$A:$A, 'Main Datapage'!H:H, "NA"))</f>
        <v>176</v>
      </c>
      <c r="L13">
        <f>IF(_xlfn.XLOOKUP($B13,'Main Datapage'!$A:$A, 'Main Datapage'!I:I, "NA") = 0,"N/A",_xlfn.XLOOKUP($B13,'Main Datapage'!$A:$A, 'Main Datapage'!I:I, "NA"))</f>
        <v>243</v>
      </c>
      <c r="M13">
        <f>IF(_xlfn.XLOOKUP($B13,'Main Datapage'!$A:$A, 'Main Datapage'!J:J, "NA") = 0,"N/A",_xlfn.XLOOKUP($B13,'Main Datapage'!$A:$A, 'Main Datapage'!J:J, "NA"))</f>
        <v>328</v>
      </c>
      <c r="N13">
        <f>IF(_xlfn.XLOOKUP($B13,'Main Datapage'!$A:$A, 'Main Datapage'!K:K, "NA") = 0,"N/A",_xlfn.XLOOKUP($B13,'Main Datapage'!$A:$A, 'Main Datapage'!K:K, "NA"))</f>
        <v>55</v>
      </c>
      <c r="O13">
        <f>IF(_xlfn.XLOOKUP($B13,'Main Datapage'!$A:$A, 'Main Datapage'!L:L, "NA") = 0,"N/A",_xlfn.XLOOKUP($B13,'Main Datapage'!$A:$A, 'Main Datapage'!L:L, "NA"))</f>
        <v>305</v>
      </c>
      <c r="P13" t="str">
        <f>IF(_xlfn.XLOOKUP($B13,'Main Datapage'!$A:$A, 'Main Datapage'!M:M, "NA") = 0,"N/A",_xlfn.XLOOKUP($B13,'Main Datapage'!$A:$A, 'Main Datapage'!M:M, "NA"))</f>
        <v>N/A</v>
      </c>
      <c r="Q13" t="str">
        <f>IF(_xlfn.XLOOKUP($B13,'Main Datapage'!$A:$A, 'Main Datapage'!N:N, "NA") = 0,"N/A",_xlfn.XLOOKUP($B13,'Main Datapage'!$A:$A, 'Main Datapage'!N:N, "NA"))</f>
        <v>N/A</v>
      </c>
      <c r="R13">
        <f>IF(_xlfn.XLOOKUP($B13,'Main Datapage'!$A:$A, 'Main Datapage'!O:O, "NA") = 0,"N/A",_xlfn.XLOOKUP($B13,'Main Datapage'!$A:$A, 'Main Datapage'!O:O, "NA"))</f>
        <v>182</v>
      </c>
      <c r="S13">
        <f>IF(_xlfn.XLOOKUP($B13,'Main Datapage'!$A:$A, 'Main Datapage'!P:P, "NA") = 0,"N/A",_xlfn.XLOOKUP($B13,'Main Datapage'!$A:$A, 'Main Datapage'!P:P, "NA"))</f>
        <v>235</v>
      </c>
      <c r="T13">
        <f>IF(_xlfn.XLOOKUP($B13,'Main Datapage'!$A:$A, 'Main Datapage'!Q:Q, "NA") = 0,"N/A",_xlfn.XLOOKUP($B13,'Main Datapage'!$A:$A, 'Main Datapage'!Q:Q, "NA"))</f>
        <v>92</v>
      </c>
      <c r="U13">
        <f>IF(_xlfn.XLOOKUP($B13,'Main Datapage'!$A:$A, 'Main Datapage'!R:R, "NA") = 0,"N/A",_xlfn.XLOOKUP($B13,'Main Datapage'!$A:$A, 'Main Datapage'!R:R, "NA"))</f>
        <v>227</v>
      </c>
      <c r="V13">
        <f>IF(_xlfn.XLOOKUP($B13,'Main Datapage'!$A:$A, 'Main Datapage'!S:S, "NA") = 0,"N/A",_xlfn.XLOOKUP($B13,'Main Datapage'!$A:$A, 'Main Datapage'!S:S, "NA"))</f>
        <v>186</v>
      </c>
      <c r="W13" t="str">
        <f>IF(_xlfn.XLOOKUP($B13,'Main Datapage'!$A:$A, 'Main Datapage'!T:T, "NA") = 0,"N/A",_xlfn.XLOOKUP($B13,'Main Datapage'!$A:$A, 'Main Datapage'!T:T, "NA"))</f>
        <v>N/A</v>
      </c>
      <c r="X13" t="str">
        <f>IF(_xlfn.XLOOKUP($B13,'Main Datapage'!$A:$A, 'Main Datapage'!U:U, "NA") = 0,"N/A",_xlfn.XLOOKUP($B13,'Main Datapage'!$A:$A, 'Main Datapage'!U:U, "NA"))</f>
        <v>N/A</v>
      </c>
      <c r="Y13">
        <f>IF(_xlfn.XLOOKUP($B13,'Main Datapage'!$A:$A, 'Main Datapage'!V:V, "NA") = 0,"N/A",_xlfn.XLOOKUP($B13,'Main Datapage'!$A:$A, 'Main Datapage'!V:V, "NA"))</f>
        <v>307</v>
      </c>
      <c r="Z13">
        <f>IF(_xlfn.XLOOKUP($B13,'Main Datapage'!$A:$A, 'Main Datapage'!W:W, "NA") = 0,"N/A",_xlfn.XLOOKUP($B13,'Main Datapage'!$A:$A, 'Main Datapage'!W:W, "NA"))</f>
        <v>433</v>
      </c>
      <c r="AA13">
        <f>IF(_xlfn.XLOOKUP($B13,'Main Datapage'!$A:$A, 'Main Datapage'!X:X, "NA") = 0,"N/A",_xlfn.XLOOKUP($B13,'Main Datapage'!$A:$A, 'Main Datapage'!X:X, "NA"))</f>
        <v>62</v>
      </c>
      <c r="AB13" t="str">
        <f>IF(_xlfn.XLOOKUP($B13,'Main Datapage'!$A:$A, 'Main Datapage'!Y:Y, "NA") = 0,"N/A",_xlfn.XLOOKUP($B13,'Main Datapage'!$A:$A, 'Main Datapage'!Y:Y, "NA"))</f>
        <v>N/A</v>
      </c>
      <c r="AC13" t="str">
        <f>IF(_xlfn.XLOOKUP($B13,'Main Datapage'!$A:$A, 'Main Datapage'!Z:Z, "NA") = 0,"N/A",_xlfn.XLOOKUP($B13,'Main Datapage'!$A:$A, 'Main Datapage'!Z:Z, "NA"))</f>
        <v>N/A</v>
      </c>
      <c r="AD13" t="str">
        <f>IF(_xlfn.XLOOKUP($B13,'Main Datapage'!$A:$A, 'Main Datapage'!AA:AA, "NA") = 0,"N/A",_xlfn.XLOOKUP($B13,'Main Datapage'!$A:$A, 'Main Datapage'!AA:AA, "NA"))</f>
        <v>N/A</v>
      </c>
      <c r="AE13" t="str">
        <f>IF(_xlfn.XLOOKUP($B13,'Main Datapage'!$A:$A, 'Main Datapage'!AB:AB, "NA") = 0,"N/A",_xlfn.XLOOKUP($B13,'Main Datapage'!$A:$A, 'Main Datapage'!AB:AB, "NA"))</f>
        <v>N/A</v>
      </c>
      <c r="AF13" t="str">
        <f>IF(_xlfn.XLOOKUP($B13,'Main Datapage'!$A:$A, 'Main Datapage'!AC:AC, "NA") = 0,"N/A",_xlfn.XLOOKUP($B13,'Main Datapage'!$A:$A, 'Main Datapage'!AC:AC, "NA"))</f>
        <v>N/A</v>
      </c>
      <c r="AG13" t="str">
        <f>IF(_xlfn.XLOOKUP($B13,'Main Datapage'!$A:$A, 'Main Datapage'!AD:AD, "NA") = 0,"N/A",_xlfn.XLOOKUP($B13,'Main Datapage'!$A:$A, 'Main Datapage'!AD:AD, "NA"))</f>
        <v>N/A</v>
      </c>
      <c r="AH13" t="str">
        <f>IF(_xlfn.XLOOKUP($B13,'Main Datapage'!$A:$A, 'Main Datapage'!AE:AE, "NA") = 0,"N/A",_xlfn.XLOOKUP($B13,'Main Datapage'!$A:$A, 'Main Datapage'!AE:AE, "NA"))</f>
        <v>N/A</v>
      </c>
      <c r="AI13" t="str">
        <f>IF(_xlfn.XLOOKUP($B13,'Main Datapage'!$A:$A, 'Main Datapage'!AF:AF, "NA") = 0,"N/A",_xlfn.XLOOKUP($B13,'Main Datapage'!$A:$A, 'Main Datapage'!AF:AF, "NA"))</f>
        <v>N/A</v>
      </c>
      <c r="AJ13" s="29">
        <f>COUNTIF(E13:AI13, "&lt;150")</f>
        <v>5</v>
      </c>
      <c r="AK13" s="29">
        <f>COUNTIF(E13:AI13, "&gt;=150")</f>
        <v>12</v>
      </c>
    </row>
    <row r="14" spans="1:37">
      <c r="A14" s="4" t="s">
        <v>52</v>
      </c>
      <c r="B14" t="s">
        <v>53</v>
      </c>
      <c r="C14" s="9">
        <f>SUM(E14:AI14)</f>
        <v>525</v>
      </c>
      <c r="D14" s="11">
        <f>AVERAGE(E14:AI14)</f>
        <v>131.25</v>
      </c>
      <c r="E14" t="str">
        <f>IF(_xlfn.XLOOKUP($B14,'Main Datapage'!$A:$A, 'Main Datapage'!B:B, "NA") = 0,"N/A",_xlfn.XLOOKUP($B14,'Main Datapage'!$A:$A, 'Main Datapage'!B:B, "NA"))</f>
        <v>N/A</v>
      </c>
      <c r="F14" t="str">
        <f>IF(_xlfn.XLOOKUP($B14,'Main Datapage'!$A:$A, 'Main Datapage'!C:C, "NA") = 0,"N/A",_xlfn.XLOOKUP($B14,'Main Datapage'!$A:$A, 'Main Datapage'!C:C, "NA"))</f>
        <v>N/A</v>
      </c>
      <c r="G14" t="str">
        <f>IF(_xlfn.XLOOKUP($B14,'Main Datapage'!$A:$A, 'Main Datapage'!D:D, "NA") = 0,"N/A",_xlfn.XLOOKUP($B14,'Main Datapage'!$A:$A, 'Main Datapage'!D:D, "NA"))</f>
        <v>N/A</v>
      </c>
      <c r="H14" t="str">
        <f>IF(_xlfn.XLOOKUP($B14,'Main Datapage'!$A:$A, 'Main Datapage'!E:E, "NA") = 0,"N/A",_xlfn.XLOOKUP($B14,'Main Datapage'!$A:$A, 'Main Datapage'!E:E, "NA"))</f>
        <v>N/A</v>
      </c>
      <c r="I14" t="str">
        <f>IF(_xlfn.XLOOKUP($B14,'Main Datapage'!$A:$A, 'Main Datapage'!F:F, "NA") = 0,"N/A",_xlfn.XLOOKUP($B14,'Main Datapage'!$A:$A, 'Main Datapage'!F:F, "NA"))</f>
        <v>N/A</v>
      </c>
      <c r="J14" t="str">
        <f>IF(_xlfn.XLOOKUP($B14,'Main Datapage'!$A:$A, 'Main Datapage'!G:G, "NA") = 0,"N/A",_xlfn.XLOOKUP($B14,'Main Datapage'!$A:$A, 'Main Datapage'!G:G, "NA"))</f>
        <v>N/A</v>
      </c>
      <c r="K14" t="str">
        <f>IF(_xlfn.XLOOKUP($B14,'Main Datapage'!$A:$A, 'Main Datapage'!H:H, "NA") = 0,"N/A",_xlfn.XLOOKUP($B14,'Main Datapage'!$A:$A, 'Main Datapage'!H:H, "NA"))</f>
        <v>N/A</v>
      </c>
      <c r="L14" t="str">
        <f>IF(_xlfn.XLOOKUP($B14,'Main Datapage'!$A:$A, 'Main Datapage'!I:I, "NA") = 0,"N/A",_xlfn.XLOOKUP($B14,'Main Datapage'!$A:$A, 'Main Datapage'!I:I, "NA"))</f>
        <v>N/A</v>
      </c>
      <c r="M14" t="str">
        <f>IF(_xlfn.XLOOKUP($B14,'Main Datapage'!$A:$A, 'Main Datapage'!J:J, "NA") = 0,"N/A",_xlfn.XLOOKUP($B14,'Main Datapage'!$A:$A, 'Main Datapage'!J:J, "NA"))</f>
        <v>N/A</v>
      </c>
      <c r="N14" t="str">
        <f>IF(_xlfn.XLOOKUP($B14,'Main Datapage'!$A:$A, 'Main Datapage'!K:K, "NA") = 0,"N/A",_xlfn.XLOOKUP($B14,'Main Datapage'!$A:$A, 'Main Datapage'!K:K, "NA"))</f>
        <v>N/A</v>
      </c>
      <c r="O14" t="str">
        <f>IF(_xlfn.XLOOKUP($B14,'Main Datapage'!$A:$A, 'Main Datapage'!L:L, "NA") = 0,"N/A",_xlfn.XLOOKUP($B14,'Main Datapage'!$A:$A, 'Main Datapage'!L:L, "NA"))</f>
        <v>N/A</v>
      </c>
      <c r="P14">
        <f>IF(_xlfn.XLOOKUP($B14,'Main Datapage'!$A:$A, 'Main Datapage'!M:M, "NA") = 0,"N/A",_xlfn.XLOOKUP($B14,'Main Datapage'!$A:$A, 'Main Datapage'!M:M, "NA"))</f>
        <v>114</v>
      </c>
      <c r="Q14">
        <f>IF(_xlfn.XLOOKUP($B14,'Main Datapage'!$A:$A, 'Main Datapage'!N:N, "NA") = 0,"N/A",_xlfn.XLOOKUP($B14,'Main Datapage'!$A:$A, 'Main Datapage'!N:N, "NA"))</f>
        <v>106</v>
      </c>
      <c r="R14" t="str">
        <f>IF(_xlfn.XLOOKUP($B14,'Main Datapage'!$A:$A, 'Main Datapage'!O:O, "NA") = 0,"N/A",_xlfn.XLOOKUP($B14,'Main Datapage'!$A:$A, 'Main Datapage'!O:O, "NA"))</f>
        <v>N/A</v>
      </c>
      <c r="S14" t="str">
        <f>IF(_xlfn.XLOOKUP($B14,'Main Datapage'!$A:$A, 'Main Datapage'!P:P, "NA") = 0,"N/A",_xlfn.XLOOKUP($B14,'Main Datapage'!$A:$A, 'Main Datapage'!P:P, "NA"))</f>
        <v>N/A</v>
      </c>
      <c r="T14" t="str">
        <f>IF(_xlfn.XLOOKUP($B14,'Main Datapage'!$A:$A, 'Main Datapage'!Q:Q, "NA") = 0,"N/A",_xlfn.XLOOKUP($B14,'Main Datapage'!$A:$A, 'Main Datapage'!Q:Q, "NA"))</f>
        <v>N/A</v>
      </c>
      <c r="U14" t="str">
        <f>IF(_xlfn.XLOOKUP($B14,'Main Datapage'!$A:$A, 'Main Datapage'!R:R, "NA") = 0,"N/A",_xlfn.XLOOKUP($B14,'Main Datapage'!$A:$A, 'Main Datapage'!R:R, "NA"))</f>
        <v>N/A</v>
      </c>
      <c r="V14" t="str">
        <f>IF(_xlfn.XLOOKUP($B14,'Main Datapage'!$A:$A, 'Main Datapage'!S:S, "NA") = 0,"N/A",_xlfn.XLOOKUP($B14,'Main Datapage'!$A:$A, 'Main Datapage'!S:S, "NA"))</f>
        <v>N/A</v>
      </c>
      <c r="W14">
        <f>IF(_xlfn.XLOOKUP($B14,'Main Datapage'!$A:$A, 'Main Datapage'!T:T, "NA") = 0,"N/A",_xlfn.XLOOKUP($B14,'Main Datapage'!$A:$A, 'Main Datapage'!T:T, "NA"))</f>
        <v>128</v>
      </c>
      <c r="X14">
        <f>IF(_xlfn.XLOOKUP($B14,'Main Datapage'!$A:$A, 'Main Datapage'!U:U, "NA") = 0,"N/A",_xlfn.XLOOKUP($B14,'Main Datapage'!$A:$A, 'Main Datapage'!U:U, "NA"))</f>
        <v>177</v>
      </c>
      <c r="Y14" t="str">
        <f>IF(_xlfn.XLOOKUP($B14,'Main Datapage'!$A:$A, 'Main Datapage'!V:V, "NA") = 0,"N/A",_xlfn.XLOOKUP($B14,'Main Datapage'!$A:$A, 'Main Datapage'!V:V, "NA"))</f>
        <v>N/A</v>
      </c>
      <c r="Z14" t="str">
        <f>IF(_xlfn.XLOOKUP($B14,'Main Datapage'!$A:$A, 'Main Datapage'!W:W, "NA") = 0,"N/A",_xlfn.XLOOKUP($B14,'Main Datapage'!$A:$A, 'Main Datapage'!W:W, "NA"))</f>
        <v>N/A</v>
      </c>
      <c r="AA14" t="str">
        <f>IF(_xlfn.XLOOKUP($B14,'Main Datapage'!$A:$A, 'Main Datapage'!X:X, "NA") = 0,"N/A",_xlfn.XLOOKUP($B14,'Main Datapage'!$A:$A, 'Main Datapage'!X:X, "NA"))</f>
        <v>N/A</v>
      </c>
      <c r="AB14" t="str">
        <f>IF(_xlfn.XLOOKUP($B14,'Main Datapage'!$A:$A, 'Main Datapage'!Y:Y, "NA") = 0,"N/A",_xlfn.XLOOKUP($B14,'Main Datapage'!$A:$A, 'Main Datapage'!Y:Y, "NA"))</f>
        <v>N/A</v>
      </c>
      <c r="AC14" t="str">
        <f>IF(_xlfn.XLOOKUP($B14,'Main Datapage'!$A:$A, 'Main Datapage'!Z:Z, "NA") = 0,"N/A",_xlfn.XLOOKUP($B14,'Main Datapage'!$A:$A, 'Main Datapage'!Z:Z, "NA"))</f>
        <v>N/A</v>
      </c>
      <c r="AD14" t="str">
        <f>IF(_xlfn.XLOOKUP($B14,'Main Datapage'!$A:$A, 'Main Datapage'!AA:AA, "NA") = 0,"N/A",_xlfn.XLOOKUP($B14,'Main Datapage'!$A:$A, 'Main Datapage'!AA:AA, "NA"))</f>
        <v>N/A</v>
      </c>
      <c r="AE14" t="str">
        <f>IF(_xlfn.XLOOKUP($B14,'Main Datapage'!$A:$A, 'Main Datapage'!AB:AB, "NA") = 0,"N/A",_xlfn.XLOOKUP($B14,'Main Datapage'!$A:$A, 'Main Datapage'!AB:AB, "NA"))</f>
        <v>N/A</v>
      </c>
      <c r="AF14" t="str">
        <f>IF(_xlfn.XLOOKUP($B14,'Main Datapage'!$A:$A, 'Main Datapage'!AC:AC, "NA") = 0,"N/A",_xlfn.XLOOKUP($B14,'Main Datapage'!$A:$A, 'Main Datapage'!AC:AC, "NA"))</f>
        <v>N/A</v>
      </c>
      <c r="AG14" t="str">
        <f>IF(_xlfn.XLOOKUP($B14,'Main Datapage'!$A:$A, 'Main Datapage'!AD:AD, "NA") = 0,"N/A",_xlfn.XLOOKUP($B14,'Main Datapage'!$A:$A, 'Main Datapage'!AD:AD, "NA"))</f>
        <v>N/A</v>
      </c>
      <c r="AH14" t="str">
        <f>IF(_xlfn.XLOOKUP($B14,'Main Datapage'!$A:$A, 'Main Datapage'!AE:AE, "NA") = 0,"N/A",_xlfn.XLOOKUP($B14,'Main Datapage'!$A:$A, 'Main Datapage'!AE:AE, "NA"))</f>
        <v>N/A</v>
      </c>
      <c r="AI14" t="str">
        <f>IF(_xlfn.XLOOKUP($B14,'Main Datapage'!$A:$A, 'Main Datapage'!AF:AF, "NA") = 0,"N/A",_xlfn.XLOOKUP($B14,'Main Datapage'!$A:$A, 'Main Datapage'!AF:AF, "NA"))</f>
        <v>N/A</v>
      </c>
      <c r="AJ14" s="29">
        <f>COUNTIF(E14:AI14, "&lt;150")</f>
        <v>3</v>
      </c>
      <c r="AK14" s="29">
        <f>COUNTIF(E14:AI14, "&gt;=150")</f>
        <v>1</v>
      </c>
    </row>
    <row r="15" spans="1:37">
      <c r="A15" s="4" t="s">
        <v>54</v>
      </c>
      <c r="B15" t="s">
        <v>55</v>
      </c>
      <c r="C15" s="9">
        <f>SUM(E15:AI15)</f>
        <v>28</v>
      </c>
      <c r="D15" s="11">
        <f>AVERAGE(E15:AI15)</f>
        <v>2.1538461538461537</v>
      </c>
      <c r="E15">
        <f>IF(_xlfn.XLOOKUP($B15,'Main Datapage'!$A:$A, 'Main Datapage'!B:B, "NA") = 0,"N/A",_xlfn.XLOOKUP($B15,'Main Datapage'!$A:$A, 'Main Datapage'!B:B, "NA"))</f>
        <v>2</v>
      </c>
      <c r="F15">
        <f>IF(_xlfn.XLOOKUP($B15,'Main Datapage'!$A:$A, 'Main Datapage'!C:C, "NA") = 0,"N/A",_xlfn.XLOOKUP($B15,'Main Datapage'!$A:$A, 'Main Datapage'!C:C, "NA"))</f>
        <v>2</v>
      </c>
      <c r="G15">
        <f>IF(_xlfn.XLOOKUP($B15,'Main Datapage'!$A:$A, 'Main Datapage'!D:D, "NA") = 0,"N/A",_xlfn.XLOOKUP($B15,'Main Datapage'!$A:$A, 'Main Datapage'!D:D, "NA"))</f>
        <v>2</v>
      </c>
      <c r="H15" t="str">
        <f>IF(_xlfn.XLOOKUP($B15,'Main Datapage'!$A:$A, 'Main Datapage'!E:E, "NA") = 0,"N/A",_xlfn.XLOOKUP($B15,'Main Datapage'!$A:$A, 'Main Datapage'!E:E, "NA"))</f>
        <v>N/A</v>
      </c>
      <c r="I15" t="str">
        <f>IF(_xlfn.XLOOKUP($B15,'Main Datapage'!$A:$A, 'Main Datapage'!F:F, "NA") = 0,"N/A",_xlfn.XLOOKUP($B15,'Main Datapage'!$A:$A, 'Main Datapage'!F:F, "NA"))</f>
        <v>N/A</v>
      </c>
      <c r="J15" t="str">
        <f>IF(_xlfn.XLOOKUP($B15,'Main Datapage'!$A:$A, 'Main Datapage'!G:G, "NA") = 0,"N/A",_xlfn.XLOOKUP($B15,'Main Datapage'!$A:$A, 'Main Datapage'!G:G, "NA"))</f>
        <v>N/A</v>
      </c>
      <c r="K15">
        <f>IF(_xlfn.XLOOKUP($B15,'Main Datapage'!$A:$A, 'Main Datapage'!H:H, "NA") = 0,"N/A",_xlfn.XLOOKUP($B15,'Main Datapage'!$A:$A, 'Main Datapage'!H:H, "NA"))</f>
        <v>3</v>
      </c>
      <c r="L15">
        <f>IF(_xlfn.XLOOKUP($B15,'Main Datapage'!$A:$A, 'Main Datapage'!I:I, "NA") = 0,"N/A",_xlfn.XLOOKUP($B15,'Main Datapage'!$A:$A, 'Main Datapage'!I:I, "NA"))</f>
        <v>3</v>
      </c>
      <c r="M15" t="str">
        <f>IF(_xlfn.XLOOKUP($B15,'Main Datapage'!$A:$A, 'Main Datapage'!J:J, "NA") = 0,"N/A",_xlfn.XLOOKUP($B15,'Main Datapage'!$A:$A, 'Main Datapage'!J:J, "NA"))</f>
        <v>N/A</v>
      </c>
      <c r="N15">
        <f>IF(_xlfn.XLOOKUP($B15,'Main Datapage'!$A:$A, 'Main Datapage'!K:K, "NA") = 0,"N/A",_xlfn.XLOOKUP($B15,'Main Datapage'!$A:$A, 'Main Datapage'!K:K, "NA"))</f>
        <v>1</v>
      </c>
      <c r="O15">
        <f>IF(_xlfn.XLOOKUP($B15,'Main Datapage'!$A:$A, 'Main Datapage'!L:L, "NA") = 0,"N/A",_xlfn.XLOOKUP($B15,'Main Datapage'!$A:$A, 'Main Datapage'!L:L, "NA"))</f>
        <v>1</v>
      </c>
      <c r="P15" t="str">
        <f>IF(_xlfn.XLOOKUP($B15,'Main Datapage'!$A:$A, 'Main Datapage'!M:M, "NA") = 0,"N/A",_xlfn.XLOOKUP($B15,'Main Datapage'!$A:$A, 'Main Datapage'!M:M, "NA"))</f>
        <v>N/A</v>
      </c>
      <c r="Q15" t="str">
        <f>IF(_xlfn.XLOOKUP($B15,'Main Datapage'!$A:$A, 'Main Datapage'!N:N, "NA") = 0,"N/A",_xlfn.XLOOKUP($B15,'Main Datapage'!$A:$A, 'Main Datapage'!N:N, "NA"))</f>
        <v>N/A</v>
      </c>
      <c r="R15" t="str">
        <f>IF(_xlfn.XLOOKUP($B15,'Main Datapage'!$A:$A, 'Main Datapage'!O:O, "NA") = 0,"N/A",_xlfn.XLOOKUP($B15,'Main Datapage'!$A:$A, 'Main Datapage'!O:O, "NA"))</f>
        <v>N/A</v>
      </c>
      <c r="S15">
        <f>IF(_xlfn.XLOOKUP($B15,'Main Datapage'!$A:$A, 'Main Datapage'!P:P, "NA") = 0,"N/A",_xlfn.XLOOKUP($B15,'Main Datapage'!$A:$A, 'Main Datapage'!P:P, "NA"))</f>
        <v>1</v>
      </c>
      <c r="T15">
        <f>IF(_xlfn.XLOOKUP($B15,'Main Datapage'!$A:$A, 'Main Datapage'!Q:Q, "NA") = 0,"N/A",_xlfn.XLOOKUP($B15,'Main Datapage'!$A:$A, 'Main Datapage'!Q:Q, "NA"))</f>
        <v>1</v>
      </c>
      <c r="U15">
        <f>IF(_xlfn.XLOOKUP($B15,'Main Datapage'!$A:$A, 'Main Datapage'!R:R, "NA") = 0,"N/A",_xlfn.XLOOKUP($B15,'Main Datapage'!$A:$A, 'Main Datapage'!R:R, "NA"))</f>
        <v>1</v>
      </c>
      <c r="V15">
        <f>IF(_xlfn.XLOOKUP($B15,'Main Datapage'!$A:$A, 'Main Datapage'!S:S, "NA") = 0,"N/A",_xlfn.XLOOKUP($B15,'Main Datapage'!$A:$A, 'Main Datapage'!S:S, "NA"))</f>
        <v>2</v>
      </c>
      <c r="W15" t="str">
        <f>IF(_xlfn.XLOOKUP($B15,'Main Datapage'!$A:$A, 'Main Datapage'!T:T, "NA") = 0,"N/A",_xlfn.XLOOKUP($B15,'Main Datapage'!$A:$A, 'Main Datapage'!T:T, "NA"))</f>
        <v>N/A</v>
      </c>
      <c r="X15" t="str">
        <f>IF(_xlfn.XLOOKUP($B15,'Main Datapage'!$A:$A, 'Main Datapage'!U:U, "NA") = 0,"N/A",_xlfn.XLOOKUP($B15,'Main Datapage'!$A:$A, 'Main Datapage'!U:U, "NA"))</f>
        <v>N/A</v>
      </c>
      <c r="Y15">
        <f>IF(_xlfn.XLOOKUP($B15,'Main Datapage'!$A:$A, 'Main Datapage'!V:V, "NA") = 0,"N/A",_xlfn.XLOOKUP($B15,'Main Datapage'!$A:$A, 'Main Datapage'!V:V, "NA"))</f>
        <v>8</v>
      </c>
      <c r="Z15" t="str">
        <f>IF(_xlfn.XLOOKUP($B15,'Main Datapage'!$A:$A, 'Main Datapage'!W:W, "NA") = 0,"N/A",_xlfn.XLOOKUP($B15,'Main Datapage'!$A:$A, 'Main Datapage'!W:W, "NA"))</f>
        <v>N/A</v>
      </c>
      <c r="AA15">
        <f>IF(_xlfn.XLOOKUP($B15,'Main Datapage'!$A:$A, 'Main Datapage'!X:X, "NA") = 0,"N/A",_xlfn.XLOOKUP($B15,'Main Datapage'!$A:$A, 'Main Datapage'!X:X, "NA"))</f>
        <v>1</v>
      </c>
      <c r="AB15" t="str">
        <f>IF(_xlfn.XLOOKUP($B15,'Main Datapage'!$A:$A, 'Main Datapage'!Y:Y, "NA") = 0,"N/A",_xlfn.XLOOKUP($B15,'Main Datapage'!$A:$A, 'Main Datapage'!Y:Y, "NA"))</f>
        <v>N/A</v>
      </c>
      <c r="AC15" t="str">
        <f>IF(_xlfn.XLOOKUP($B15,'Main Datapage'!$A:$A, 'Main Datapage'!Z:Z, "NA") = 0,"N/A",_xlfn.XLOOKUP($B15,'Main Datapage'!$A:$A, 'Main Datapage'!Z:Z, "NA"))</f>
        <v>N/A</v>
      </c>
      <c r="AD15" t="str">
        <f>IF(_xlfn.XLOOKUP($B15,'Main Datapage'!$A:$A, 'Main Datapage'!AA:AA, "NA") = 0,"N/A",_xlfn.XLOOKUP($B15,'Main Datapage'!$A:$A, 'Main Datapage'!AA:AA, "NA"))</f>
        <v>N/A</v>
      </c>
      <c r="AE15" t="str">
        <f>IF(_xlfn.XLOOKUP($B15,'Main Datapage'!$A:$A, 'Main Datapage'!AB:AB, "NA") = 0,"N/A",_xlfn.XLOOKUP($B15,'Main Datapage'!$A:$A, 'Main Datapage'!AB:AB, "NA"))</f>
        <v>N/A</v>
      </c>
      <c r="AF15" t="str">
        <f>IF(_xlfn.XLOOKUP($B15,'Main Datapage'!$A:$A, 'Main Datapage'!AC:AC, "NA") = 0,"N/A",_xlfn.XLOOKUP($B15,'Main Datapage'!$A:$A, 'Main Datapage'!AC:AC, "NA"))</f>
        <v>N/A</v>
      </c>
      <c r="AG15" t="str">
        <f>IF(_xlfn.XLOOKUP($B15,'Main Datapage'!$A:$A, 'Main Datapage'!AD:AD, "NA") = 0,"N/A",_xlfn.XLOOKUP($B15,'Main Datapage'!$A:$A, 'Main Datapage'!AD:AD, "NA"))</f>
        <v>N/A</v>
      </c>
      <c r="AH15" t="str">
        <f>IF(_xlfn.XLOOKUP($B15,'Main Datapage'!$A:$A, 'Main Datapage'!AE:AE, "NA") = 0,"N/A",_xlfn.XLOOKUP($B15,'Main Datapage'!$A:$A, 'Main Datapage'!AE:AE, "NA"))</f>
        <v>N/A</v>
      </c>
      <c r="AI15" t="str">
        <f>IF(_xlfn.XLOOKUP($B15,'Main Datapage'!$A:$A, 'Main Datapage'!AF:AF, "NA") = 0,"N/A",_xlfn.XLOOKUP($B15,'Main Datapage'!$A:$A, 'Main Datapage'!AF:AF, "NA"))</f>
        <v>N/A</v>
      </c>
      <c r="AJ15" s="29">
        <f>COUNTIF(E15:AI15, "&lt;150")</f>
        <v>13</v>
      </c>
      <c r="AK15" s="29">
        <f>COUNTIF(E15:AI15, "&gt;=150")</f>
        <v>0</v>
      </c>
    </row>
    <row r="16" spans="1:37">
      <c r="A16" s="4" t="s">
        <v>56</v>
      </c>
      <c r="B16" t="s">
        <v>57</v>
      </c>
      <c r="C16" s="9">
        <f>SUM(E16:AI16)</f>
        <v>890</v>
      </c>
      <c r="D16" s="28">
        <f>AVERAGE(E16:AI16)</f>
        <v>127.14285714285714</v>
      </c>
      <c r="E16">
        <f>IF(_xlfn.XLOOKUP($B16,'Main Datapage'!$A:$A, 'Main Datapage'!B:B, "NA") = 0,"N/A",_xlfn.XLOOKUP($B16,'Main Datapage'!$A:$A, 'Main Datapage'!B:B, "NA"))</f>
        <v>98</v>
      </c>
      <c r="F16" t="str">
        <f>IF(_xlfn.XLOOKUP($B16,'Main Datapage'!$A:$A, 'Main Datapage'!C:C, "NA") = 0,"N/A",_xlfn.XLOOKUP($B16,'Main Datapage'!$A:$A, 'Main Datapage'!C:C, "NA"))</f>
        <v>N/A</v>
      </c>
      <c r="G16" t="str">
        <f>IF(_xlfn.XLOOKUP($B16,'Main Datapage'!$A:$A, 'Main Datapage'!D:D, "NA") = 0,"N/A",_xlfn.XLOOKUP($B16,'Main Datapage'!$A:$A, 'Main Datapage'!D:D, "NA"))</f>
        <v>N/A</v>
      </c>
      <c r="H16" t="str">
        <f>IF(_xlfn.XLOOKUP($B16,'Main Datapage'!$A:$A, 'Main Datapage'!E:E, "NA") = 0,"N/A",_xlfn.XLOOKUP($B16,'Main Datapage'!$A:$A, 'Main Datapage'!E:E, "NA"))</f>
        <v>N/A</v>
      </c>
      <c r="I16">
        <f>IF(_xlfn.XLOOKUP($B16,'Main Datapage'!$A:$A, 'Main Datapage'!F:F, "NA") = 0,"N/A",_xlfn.XLOOKUP($B16,'Main Datapage'!$A:$A, 'Main Datapage'!F:F, "NA"))</f>
        <v>53</v>
      </c>
      <c r="J16" t="str">
        <f>IF(_xlfn.XLOOKUP($B16,'Main Datapage'!$A:$A, 'Main Datapage'!G:G, "NA") = 0,"N/A",_xlfn.XLOOKUP($B16,'Main Datapage'!$A:$A, 'Main Datapage'!G:G, "NA"))</f>
        <v>N/A</v>
      </c>
      <c r="K16" t="str">
        <f>IF(_xlfn.XLOOKUP($B16,'Main Datapage'!$A:$A, 'Main Datapage'!H:H, "NA") = 0,"N/A",_xlfn.XLOOKUP($B16,'Main Datapage'!$A:$A, 'Main Datapage'!H:H, "NA"))</f>
        <v>N/A</v>
      </c>
      <c r="L16" t="str">
        <f>IF(_xlfn.XLOOKUP($B16,'Main Datapage'!$A:$A, 'Main Datapage'!I:I, "NA") = 0,"N/A",_xlfn.XLOOKUP($B16,'Main Datapage'!$A:$A, 'Main Datapage'!I:I, "NA"))</f>
        <v>N/A</v>
      </c>
      <c r="M16" t="str">
        <f>IF(_xlfn.XLOOKUP($B16,'Main Datapage'!$A:$A, 'Main Datapage'!J:J, "NA") = 0,"N/A",_xlfn.XLOOKUP($B16,'Main Datapage'!$A:$A, 'Main Datapage'!J:J, "NA"))</f>
        <v>N/A</v>
      </c>
      <c r="N16" t="str">
        <f>IF(_xlfn.XLOOKUP($B16,'Main Datapage'!$A:$A, 'Main Datapage'!K:K, "NA") = 0,"N/A",_xlfn.XLOOKUP($B16,'Main Datapage'!$A:$A, 'Main Datapage'!K:K, "NA"))</f>
        <v>N/A</v>
      </c>
      <c r="O16" t="str">
        <f>IF(_xlfn.XLOOKUP($B16,'Main Datapage'!$A:$A, 'Main Datapage'!L:L, "NA") = 0,"N/A",_xlfn.XLOOKUP($B16,'Main Datapage'!$A:$A, 'Main Datapage'!L:L, "NA"))</f>
        <v>N/A</v>
      </c>
      <c r="P16" t="str">
        <f>IF(_xlfn.XLOOKUP($B16,'Main Datapage'!$A:$A, 'Main Datapage'!M:M, "NA") = 0,"N/A",_xlfn.XLOOKUP($B16,'Main Datapage'!$A:$A, 'Main Datapage'!M:M, "NA"))</f>
        <v>N/A</v>
      </c>
      <c r="Q16" t="str">
        <f>IF(_xlfn.XLOOKUP($B16,'Main Datapage'!$A:$A, 'Main Datapage'!N:N, "NA") = 0,"N/A",_xlfn.XLOOKUP($B16,'Main Datapage'!$A:$A, 'Main Datapage'!N:N, "NA"))</f>
        <v>N/A</v>
      </c>
      <c r="R16" t="str">
        <f>IF(_xlfn.XLOOKUP($B16,'Main Datapage'!$A:$A, 'Main Datapage'!O:O, "NA") = 0,"N/A",_xlfn.XLOOKUP($B16,'Main Datapage'!$A:$A, 'Main Datapage'!O:O, "NA"))</f>
        <v>N/A</v>
      </c>
      <c r="S16">
        <f>IF(_xlfn.XLOOKUP($B16,'Main Datapage'!$A:$A, 'Main Datapage'!P:P, "NA") = 0,"N/A",_xlfn.XLOOKUP($B16,'Main Datapage'!$A:$A, 'Main Datapage'!P:P, "NA"))</f>
        <v>131</v>
      </c>
      <c r="T16">
        <f>IF(_xlfn.XLOOKUP($B16,'Main Datapage'!$A:$A, 'Main Datapage'!Q:Q, "NA") = 0,"N/A",_xlfn.XLOOKUP($B16,'Main Datapage'!$A:$A, 'Main Datapage'!Q:Q, "NA"))</f>
        <v>126</v>
      </c>
      <c r="U16">
        <f>IF(_xlfn.XLOOKUP($B16,'Main Datapage'!$A:$A, 'Main Datapage'!R:R, "NA") = 0,"N/A",_xlfn.XLOOKUP($B16,'Main Datapage'!$A:$A, 'Main Datapage'!R:R, "NA"))</f>
        <v>104</v>
      </c>
      <c r="V16" t="str">
        <f>IF(_xlfn.XLOOKUP($B16,'Main Datapage'!$A:$A, 'Main Datapage'!S:S, "NA") = 0,"N/A",_xlfn.XLOOKUP($B16,'Main Datapage'!$A:$A, 'Main Datapage'!S:S, "NA"))</f>
        <v>N/A</v>
      </c>
      <c r="W16">
        <f>IF(_xlfn.XLOOKUP($B16,'Main Datapage'!$A:$A, 'Main Datapage'!T:T, "NA") = 0,"N/A",_xlfn.XLOOKUP($B16,'Main Datapage'!$A:$A, 'Main Datapage'!T:T, "NA"))</f>
        <v>246</v>
      </c>
      <c r="X16" t="str">
        <f>IF(_xlfn.XLOOKUP($B16,'Main Datapage'!$A:$A, 'Main Datapage'!U:U, "NA") = 0,"N/A",_xlfn.XLOOKUP($B16,'Main Datapage'!$A:$A, 'Main Datapage'!U:U, "NA"))</f>
        <v>N/A</v>
      </c>
      <c r="Y16" t="str">
        <f>IF(_xlfn.XLOOKUP($B16,'Main Datapage'!$A:$A, 'Main Datapage'!V:V, "NA") = 0,"N/A",_xlfn.XLOOKUP($B16,'Main Datapage'!$A:$A, 'Main Datapage'!V:V, "NA"))</f>
        <v>N/A</v>
      </c>
      <c r="Z16">
        <f>IF(_xlfn.XLOOKUP($B16,'Main Datapage'!$A:$A, 'Main Datapage'!W:W, "NA") = 0,"N/A",_xlfn.XLOOKUP($B16,'Main Datapage'!$A:$A, 'Main Datapage'!W:W, "NA"))</f>
        <v>132</v>
      </c>
      <c r="AA16" t="str">
        <f>IF(_xlfn.XLOOKUP($B16,'Main Datapage'!$A:$A, 'Main Datapage'!X:X, "NA") = 0,"N/A",_xlfn.XLOOKUP($B16,'Main Datapage'!$A:$A, 'Main Datapage'!X:X, "NA"))</f>
        <v>N/A</v>
      </c>
      <c r="AB16" t="str">
        <f>IF(_xlfn.XLOOKUP($B16,'Main Datapage'!$A:$A, 'Main Datapage'!Y:Y, "NA") = 0,"N/A",_xlfn.XLOOKUP($B16,'Main Datapage'!$A:$A, 'Main Datapage'!Y:Y, "NA"))</f>
        <v>N/A</v>
      </c>
      <c r="AC16" t="str">
        <f>IF(_xlfn.XLOOKUP($B16,'Main Datapage'!$A:$A, 'Main Datapage'!Z:Z, "NA") = 0,"N/A",_xlfn.XLOOKUP($B16,'Main Datapage'!$A:$A, 'Main Datapage'!Z:Z, "NA"))</f>
        <v>N/A</v>
      </c>
      <c r="AD16" t="str">
        <f>IF(_xlfn.XLOOKUP($B16,'Main Datapage'!$A:$A, 'Main Datapage'!AA:AA, "NA") = 0,"N/A",_xlfn.XLOOKUP($B16,'Main Datapage'!$A:$A, 'Main Datapage'!AA:AA, "NA"))</f>
        <v>N/A</v>
      </c>
      <c r="AE16" t="str">
        <f>IF(_xlfn.XLOOKUP($B16,'Main Datapage'!$A:$A, 'Main Datapage'!AB:AB, "NA") = 0,"N/A",_xlfn.XLOOKUP($B16,'Main Datapage'!$A:$A, 'Main Datapage'!AB:AB, "NA"))</f>
        <v>N/A</v>
      </c>
      <c r="AF16" t="str">
        <f>IF(_xlfn.XLOOKUP($B16,'Main Datapage'!$A:$A, 'Main Datapage'!AC:AC, "NA") = 0,"N/A",_xlfn.XLOOKUP($B16,'Main Datapage'!$A:$A, 'Main Datapage'!AC:AC, "NA"))</f>
        <v>N/A</v>
      </c>
      <c r="AG16" t="str">
        <f>IF(_xlfn.XLOOKUP($B16,'Main Datapage'!$A:$A, 'Main Datapage'!AD:AD, "NA") = 0,"N/A",_xlfn.XLOOKUP($B16,'Main Datapage'!$A:$A, 'Main Datapage'!AD:AD, "NA"))</f>
        <v>N/A</v>
      </c>
      <c r="AH16" t="str">
        <f>IF(_xlfn.XLOOKUP($B16,'Main Datapage'!$A:$A, 'Main Datapage'!AE:AE, "NA") = 0,"N/A",_xlfn.XLOOKUP($B16,'Main Datapage'!$A:$A, 'Main Datapage'!AE:AE, "NA"))</f>
        <v>N/A</v>
      </c>
      <c r="AI16" t="str">
        <f>IF(_xlfn.XLOOKUP($B16,'Main Datapage'!$A:$A, 'Main Datapage'!AF:AF, "NA") = 0,"N/A",_xlfn.XLOOKUP($B16,'Main Datapage'!$A:$A, 'Main Datapage'!AF:AF, "NA"))</f>
        <v>N/A</v>
      </c>
      <c r="AJ16" s="29">
        <f>COUNTIF(E16:AI16, "&lt;150")</f>
        <v>6</v>
      </c>
      <c r="AK16" s="29">
        <f>COUNTIF(E16:AI16, "&gt;=150")</f>
        <v>1</v>
      </c>
    </row>
    <row r="17" spans="1:35">
      <c r="C17" s="24" t="s">
        <v>58</v>
      </c>
      <c r="D17" s="24" t="s">
        <v>59</v>
      </c>
      <c r="E17" s="44" t="s">
        <v>60</v>
      </c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</row>
    <row r="18" spans="1:35">
      <c r="C18" s="26">
        <f>SUM(C3:C16)</f>
        <v>18585</v>
      </c>
      <c r="D18" s="2">
        <f>AVERAGE(D5:D15)</f>
        <v>77.945901714150381</v>
      </c>
      <c r="E18">
        <f>SUM(E5:E16)</f>
        <v>605</v>
      </c>
      <c r="F18">
        <f t="shared" ref="F18:AI18" si="0">SUM(F5:F16)</f>
        <v>502</v>
      </c>
      <c r="G18">
        <f t="shared" si="0"/>
        <v>350</v>
      </c>
      <c r="H18">
        <f t="shared" si="0"/>
        <v>190</v>
      </c>
      <c r="I18">
        <f t="shared" si="0"/>
        <v>335</v>
      </c>
      <c r="J18">
        <f t="shared" si="0"/>
        <v>194</v>
      </c>
      <c r="K18">
        <f t="shared" si="0"/>
        <v>473</v>
      </c>
      <c r="L18">
        <f t="shared" si="0"/>
        <v>511</v>
      </c>
      <c r="M18">
        <f t="shared" si="0"/>
        <v>666</v>
      </c>
      <c r="N18">
        <f t="shared" si="0"/>
        <v>211</v>
      </c>
      <c r="O18">
        <f t="shared" si="0"/>
        <v>479</v>
      </c>
      <c r="P18">
        <f t="shared" si="0"/>
        <v>509</v>
      </c>
      <c r="Q18">
        <f t="shared" si="0"/>
        <v>307</v>
      </c>
      <c r="R18">
        <f t="shared" si="0"/>
        <v>698</v>
      </c>
      <c r="S18">
        <f t="shared" si="0"/>
        <v>774</v>
      </c>
      <c r="T18">
        <f t="shared" si="0"/>
        <v>576</v>
      </c>
      <c r="U18">
        <f t="shared" si="0"/>
        <v>548</v>
      </c>
      <c r="V18">
        <f t="shared" si="0"/>
        <v>358</v>
      </c>
      <c r="W18">
        <f t="shared" si="0"/>
        <v>765</v>
      </c>
      <c r="X18">
        <f t="shared" si="0"/>
        <v>768</v>
      </c>
      <c r="Y18">
        <f t="shared" si="0"/>
        <v>761</v>
      </c>
      <c r="Z18">
        <f t="shared" si="0"/>
        <v>1218</v>
      </c>
      <c r="AA18">
        <f t="shared" si="0"/>
        <v>692</v>
      </c>
      <c r="AB18">
        <f t="shared" si="0"/>
        <v>0</v>
      </c>
      <c r="AC18">
        <f t="shared" si="0"/>
        <v>0</v>
      </c>
      <c r="AD18">
        <f t="shared" si="0"/>
        <v>0</v>
      </c>
      <c r="AE18">
        <f t="shared" si="0"/>
        <v>0</v>
      </c>
      <c r="AF18">
        <f t="shared" si="0"/>
        <v>0</v>
      </c>
      <c r="AG18">
        <f t="shared" si="0"/>
        <v>0</v>
      </c>
      <c r="AH18">
        <f t="shared" si="0"/>
        <v>0</v>
      </c>
      <c r="AI18">
        <f t="shared" si="0"/>
        <v>0</v>
      </c>
    </row>
    <row r="20" spans="1:35">
      <c r="A20" s="47" t="s">
        <v>21</v>
      </c>
      <c r="B20" s="47"/>
      <c r="C20" s="47"/>
      <c r="E20" s="47" t="s">
        <v>61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</row>
    <row r="21" spans="1:35">
      <c r="A21" s="13" t="s">
        <v>62</v>
      </c>
      <c r="B21" s="6"/>
      <c r="C21" s="27">
        <f>Dashboard!$H$10</f>
        <v>150</v>
      </c>
      <c r="E21" s="14">
        <f>($C$21*COUNT(E5:E16))+($C$23*COUNT(E4))+($C$24*COUNT(E3))</f>
        <v>800</v>
      </c>
      <c r="F21" s="14">
        <f t="shared" ref="F21:AI21" si="1">($C$21*COUNT(F5:F16))+($C$23*COUNT(F4))+($C$24*COUNT(F3))</f>
        <v>800</v>
      </c>
      <c r="G21" s="14">
        <f t="shared" si="1"/>
        <v>800</v>
      </c>
      <c r="H21" s="14">
        <f t="shared" si="1"/>
        <v>350</v>
      </c>
      <c r="I21" s="14">
        <f t="shared" si="1"/>
        <v>460</v>
      </c>
      <c r="J21" s="14">
        <f t="shared" si="1"/>
        <v>310</v>
      </c>
      <c r="K21" s="14">
        <f t="shared" si="1"/>
        <v>1100</v>
      </c>
      <c r="L21" s="14">
        <f t="shared" si="1"/>
        <v>800</v>
      </c>
      <c r="M21" s="14">
        <f t="shared" si="1"/>
        <v>810</v>
      </c>
      <c r="N21" s="14">
        <f t="shared" si="1"/>
        <v>960</v>
      </c>
      <c r="O21" s="14">
        <f t="shared" si="1"/>
        <v>600</v>
      </c>
      <c r="P21" s="14">
        <f t="shared" si="1"/>
        <v>460</v>
      </c>
      <c r="Q21" s="14">
        <f t="shared" si="1"/>
        <v>310</v>
      </c>
      <c r="R21" s="14">
        <f t="shared" si="1"/>
        <v>950</v>
      </c>
      <c r="S21" s="14">
        <f t="shared" si="1"/>
        <v>950</v>
      </c>
      <c r="T21" s="14">
        <f t="shared" si="1"/>
        <v>960</v>
      </c>
      <c r="U21" s="14">
        <f t="shared" si="1"/>
        <v>960</v>
      </c>
      <c r="V21" s="14">
        <f t="shared" si="1"/>
        <v>800</v>
      </c>
      <c r="W21" s="14">
        <f t="shared" si="1"/>
        <v>610</v>
      </c>
      <c r="X21" s="14">
        <f t="shared" si="1"/>
        <v>460</v>
      </c>
      <c r="Y21" s="14">
        <f t="shared" si="1"/>
        <v>800</v>
      </c>
      <c r="Z21" s="14">
        <f t="shared" si="1"/>
        <v>1250</v>
      </c>
      <c r="AA21" s="14">
        <f t="shared" si="1"/>
        <v>950</v>
      </c>
      <c r="AB21" s="14">
        <f t="shared" si="1"/>
        <v>0</v>
      </c>
      <c r="AC21" s="14">
        <f t="shared" si="1"/>
        <v>0</v>
      </c>
      <c r="AD21" s="14">
        <f t="shared" si="1"/>
        <v>0</v>
      </c>
      <c r="AE21" s="14">
        <f t="shared" si="1"/>
        <v>0</v>
      </c>
      <c r="AF21" s="14">
        <f t="shared" si="1"/>
        <v>0</v>
      </c>
      <c r="AG21" s="14">
        <f t="shared" si="1"/>
        <v>0</v>
      </c>
      <c r="AH21" s="14">
        <f t="shared" si="1"/>
        <v>0</v>
      </c>
      <c r="AI21" s="14">
        <f t="shared" si="1"/>
        <v>0</v>
      </c>
    </row>
    <row r="22" spans="1:35">
      <c r="A22" s="13" t="s">
        <v>63</v>
      </c>
      <c r="C22" s="14">
        <f>Dashboard!$H$11</f>
        <v>75</v>
      </c>
    </row>
    <row r="23" spans="1:35">
      <c r="A23" s="13" t="s">
        <v>64</v>
      </c>
      <c r="B23" s="6"/>
      <c r="C23" s="27">
        <f>Dashboard!$H$12</f>
        <v>50</v>
      </c>
    </row>
    <row r="24" spans="1:35">
      <c r="A24" s="13" t="s">
        <v>65</v>
      </c>
      <c r="B24" s="6"/>
      <c r="C24" s="27">
        <f>Dashboard!$H$13</f>
        <v>10</v>
      </c>
    </row>
    <row r="26" spans="1:35">
      <c r="A26" s="47" t="s">
        <v>66</v>
      </c>
      <c r="B26" s="47"/>
      <c r="C26" s="47"/>
    </row>
    <row r="27" spans="1:35">
      <c r="A27" t="str">
        <f>_xlfn.XLOOKUP(C27,C3:C16,A3:A16,"N/A")</f>
        <v>Diana Williams</v>
      </c>
      <c r="C27">
        <f>LARGE(C5:C16,1)</f>
        <v>3411</v>
      </c>
    </row>
    <row r="34" spans="1:3">
      <c r="C34" s="18"/>
    </row>
    <row r="43" spans="1:3">
      <c r="A43" s="1" t="s">
        <v>67</v>
      </c>
    </row>
    <row r="44" spans="1:3">
      <c r="A44" s="1" t="s">
        <v>67</v>
      </c>
    </row>
    <row r="60" spans="1:1">
      <c r="A60" s="1" t="s">
        <v>67</v>
      </c>
    </row>
    <row r="61" spans="1:1">
      <c r="A61" s="1" t="s">
        <v>67</v>
      </c>
    </row>
    <row r="72" spans="1:1">
      <c r="A72" s="1" t="s">
        <v>67</v>
      </c>
    </row>
    <row r="73" spans="1:1">
      <c r="A73" s="1" t="s">
        <v>67</v>
      </c>
    </row>
    <row r="90" spans="1:1">
      <c r="A90" s="1" t="s">
        <v>67</v>
      </c>
    </row>
    <row r="273" spans="5:37">
      <c r="E273" t="s">
        <v>68</v>
      </c>
    </row>
    <row r="275" spans="5:37">
      <c r="E275" t="e">
        <f>IF(E18&gt;#REF!, 1)</f>
        <v>#REF!</v>
      </c>
      <c r="F275" t="e">
        <f>IF(F18&gt;#REF!, 1)</f>
        <v>#REF!</v>
      </c>
      <c r="G275" t="e">
        <f>IF(G18&gt;#REF!, 1)</f>
        <v>#REF!</v>
      </c>
      <c r="H275" t="e">
        <f>IF(H18&gt;#REF!, 1)</f>
        <v>#REF!</v>
      </c>
      <c r="I275" t="e">
        <f>IF(I18&gt;#REF!, 1)</f>
        <v>#REF!</v>
      </c>
      <c r="J275" t="e">
        <f>IF(J18&gt;#REF!, 1)</f>
        <v>#REF!</v>
      </c>
      <c r="K275" t="e">
        <f>IF(K18&gt;#REF!, 1)</f>
        <v>#REF!</v>
      </c>
      <c r="L275" t="e">
        <f>IF(L18&gt;#REF!, 1)</f>
        <v>#REF!</v>
      </c>
      <c r="M275" t="e">
        <f>IF(M18&gt;#REF!, 1)</f>
        <v>#REF!</v>
      </c>
      <c r="N275" t="e">
        <f>IF(N18&gt;#REF!, 1)</f>
        <v>#REF!</v>
      </c>
      <c r="O275" t="e">
        <f>IF(O18&gt;#REF!, 1)</f>
        <v>#REF!</v>
      </c>
      <c r="P275" t="e">
        <f>IF(P18&gt;#REF!, 1)</f>
        <v>#REF!</v>
      </c>
      <c r="Q275" t="e">
        <f>IF(Q18&gt;#REF!, 1)</f>
        <v>#REF!</v>
      </c>
      <c r="R275" t="e">
        <f>IF(R18&gt;#REF!, 1)</f>
        <v>#REF!</v>
      </c>
      <c r="S275" t="e">
        <f>IF(S18&gt;#REF!, 1)</f>
        <v>#REF!</v>
      </c>
      <c r="T275" t="e">
        <f>IF(T18&gt;#REF!, 1)</f>
        <v>#REF!</v>
      </c>
      <c r="U275" t="e">
        <f>IF(U18&gt;#REF!, 1)</f>
        <v>#REF!</v>
      </c>
      <c r="V275" t="e">
        <f>IF(V18&gt;#REF!, 1)</f>
        <v>#REF!</v>
      </c>
      <c r="W275" t="e">
        <f>IF(W18&gt;#REF!, 1)</f>
        <v>#REF!</v>
      </c>
      <c r="X275" t="e">
        <f>IF(X18&gt;#REF!, 1)</f>
        <v>#REF!</v>
      </c>
      <c r="Y275" t="e">
        <f>IF(Y18&gt;#REF!, 1)</f>
        <v>#REF!</v>
      </c>
      <c r="Z275" t="e">
        <f>IF(Z18&gt;#REF!, 1)</f>
        <v>#REF!</v>
      </c>
      <c r="AA275" t="e">
        <f>IF(AA18&gt;#REF!, 1)</f>
        <v>#REF!</v>
      </c>
      <c r="AB275" t="e">
        <f>IF(AB18&gt;#REF!, 1)</f>
        <v>#REF!</v>
      </c>
      <c r="AC275" t="e">
        <f>IF(AC18&gt;#REF!, 1)</f>
        <v>#REF!</v>
      </c>
      <c r="AD275" t="e">
        <f>IF(AD18&gt;#REF!, 1)</f>
        <v>#REF!</v>
      </c>
      <c r="AE275" t="e">
        <f>IF(AE18&gt;#REF!, 1)</f>
        <v>#REF!</v>
      </c>
      <c r="AF275" t="e">
        <f>IF(AF18&gt;#REF!, 1)</f>
        <v>#REF!</v>
      </c>
      <c r="AG275" t="e">
        <f>IF(AG18&gt;#REF!, 1)</f>
        <v>#REF!</v>
      </c>
      <c r="AH275" t="e">
        <f>IF(AH18&gt;#REF!, 1)</f>
        <v>#REF!</v>
      </c>
      <c r="AI275" t="e">
        <f>IF(AI18&gt;#REF!, 1)</f>
        <v>#REF!</v>
      </c>
      <c r="AJ275" t="s">
        <v>69</v>
      </c>
      <c r="AK275" t="e">
        <f>SUM(E275:AI275)</f>
        <v>#REF!</v>
      </c>
    </row>
    <row r="276" spans="5:37">
      <c r="E276" t="e">
        <f>IF(E18&lt;#REF!, 1)</f>
        <v>#REF!</v>
      </c>
      <c r="F276" t="e">
        <f>IF(F18&lt;#REF!, 1)</f>
        <v>#REF!</v>
      </c>
      <c r="G276" t="e">
        <f>IF(G18&lt;#REF!, 1)</f>
        <v>#REF!</v>
      </c>
      <c r="H276" t="e">
        <f>IF(H18&lt;#REF!, 1)</f>
        <v>#REF!</v>
      </c>
      <c r="I276" t="e">
        <f>IF(I18&lt;#REF!, 1)</f>
        <v>#REF!</v>
      </c>
      <c r="J276" t="e">
        <f>IF(J18&lt;#REF!, 1)</f>
        <v>#REF!</v>
      </c>
      <c r="K276" t="e">
        <f>IF(K18&lt;#REF!, 1)</f>
        <v>#REF!</v>
      </c>
      <c r="L276" t="e">
        <f>IF(L18&lt;#REF!, 1)</f>
        <v>#REF!</v>
      </c>
      <c r="M276" t="e">
        <f>IF(M18&lt;#REF!, 1)</f>
        <v>#REF!</v>
      </c>
      <c r="N276" t="e">
        <f>IF(N18&lt;#REF!, 1)</f>
        <v>#REF!</v>
      </c>
      <c r="O276" t="e">
        <f>IF(O18&lt;#REF!, 1)</f>
        <v>#REF!</v>
      </c>
      <c r="P276" t="e">
        <f>IF(P18&lt;#REF!, 1)</f>
        <v>#REF!</v>
      </c>
      <c r="Q276" t="e">
        <f>IF(Q18&lt;#REF!, 1)</f>
        <v>#REF!</v>
      </c>
      <c r="R276" t="e">
        <f>IF(R18&lt;#REF!, 1)</f>
        <v>#REF!</v>
      </c>
      <c r="S276" t="e">
        <f>IF(S18&lt;#REF!, 1)</f>
        <v>#REF!</v>
      </c>
      <c r="T276" t="e">
        <f>IF(T18&lt;#REF!, 1)</f>
        <v>#REF!</v>
      </c>
      <c r="U276" t="e">
        <f>IF(U18&lt;#REF!, 1)</f>
        <v>#REF!</v>
      </c>
      <c r="V276" t="e">
        <f>IF(V18&lt;#REF!, 1)</f>
        <v>#REF!</v>
      </c>
      <c r="W276" t="e">
        <f>IF(W18&lt;#REF!, 1)</f>
        <v>#REF!</v>
      </c>
      <c r="X276" t="e">
        <f>IF(X18&lt;#REF!, 1)</f>
        <v>#REF!</v>
      </c>
      <c r="Y276" t="e">
        <f>IF(Y18&lt;#REF!, 1)</f>
        <v>#REF!</v>
      </c>
      <c r="Z276" t="e">
        <f>IF(Z18&lt;#REF!, 1)</f>
        <v>#REF!</v>
      </c>
      <c r="AA276" t="e">
        <f>IF(AA18&lt;#REF!, 1)</f>
        <v>#REF!</v>
      </c>
      <c r="AB276" t="e">
        <f>IF(AB18&lt;#REF!, 1)</f>
        <v>#REF!</v>
      </c>
      <c r="AC276" t="e">
        <f>IF(AC18&lt;#REF!, 1)</f>
        <v>#REF!</v>
      </c>
      <c r="AD276" t="e">
        <f>IF(AD18&lt;#REF!, 1)</f>
        <v>#REF!</v>
      </c>
      <c r="AE276" t="e">
        <f>IF(AE18&lt;#REF!, 1)</f>
        <v>#REF!</v>
      </c>
      <c r="AF276" t="e">
        <f>IF(AF18&lt;#REF!, 1)</f>
        <v>#REF!</v>
      </c>
      <c r="AG276" t="e">
        <f>IF(AG18&lt;#REF!, 1)</f>
        <v>#REF!</v>
      </c>
      <c r="AH276" t="e">
        <f>IF(AH18&lt;#REF!, 1)</f>
        <v>#REF!</v>
      </c>
      <c r="AI276" t="e">
        <f>IF(AI18&lt;#REF!, 1)</f>
        <v>#REF!</v>
      </c>
      <c r="AJ276" t="s">
        <v>70</v>
      </c>
      <c r="AK276" t="e">
        <f>SUM(E276:AI276)</f>
        <v>#REF!</v>
      </c>
    </row>
  </sheetData>
  <sheetProtection sheet="1" objects="1" scenarios="1"/>
  <sortState xmlns:xlrd2="http://schemas.microsoft.com/office/spreadsheetml/2017/richdata2" ref="A6:AI16">
    <sortCondition ref="A6:A16"/>
  </sortState>
  <mergeCells count="4">
    <mergeCell ref="E17:AI17"/>
    <mergeCell ref="E20:AI20"/>
    <mergeCell ref="A20:C20"/>
    <mergeCell ref="A26:C26"/>
  </mergeCells>
  <conditionalFormatting sqref="D18">
    <cfRule type="cellIs" dxfId="33" priority="30" operator="equal">
      <formula>"N/A"</formula>
    </cfRule>
  </conditionalFormatting>
  <conditionalFormatting sqref="D18">
    <cfRule type="cellIs" dxfId="32" priority="73" operator="greaterThanOrEqual">
      <formula>$C$21</formula>
    </cfRule>
  </conditionalFormatting>
  <conditionalFormatting sqref="D18">
    <cfRule type="expression" dxfId="31" priority="75">
      <formula>D18&lt;$C$21</formula>
    </cfRule>
  </conditionalFormatting>
  <conditionalFormatting sqref="E18:AI18">
    <cfRule type="cellIs" dxfId="30" priority="27" operator="lessThan">
      <formula>E21</formula>
    </cfRule>
    <cfRule type="cellIs" dxfId="29" priority="28" operator="greaterThanOrEqual">
      <formula>$E$19</formula>
    </cfRule>
  </conditionalFormatting>
  <conditionalFormatting sqref="E3:AI3 E16:AI16">
    <cfRule type="cellIs" dxfId="28" priority="16" operator="equal">
      <formula>"N/A"</formula>
    </cfRule>
  </conditionalFormatting>
  <conditionalFormatting sqref="E3:AI3 E16:AI16">
    <cfRule type="cellIs" dxfId="27" priority="17" operator="greaterThanOrEqual">
      <formula>$C$24</formula>
    </cfRule>
    <cfRule type="cellIs" dxfId="26" priority="18" operator="lessThan">
      <formula>$C$24</formula>
    </cfRule>
  </conditionalFormatting>
  <conditionalFormatting sqref="E4:AI4">
    <cfRule type="cellIs" dxfId="25" priority="13" operator="equal">
      <formula>"N/A"</formula>
    </cfRule>
  </conditionalFormatting>
  <conditionalFormatting sqref="E4:AI4">
    <cfRule type="cellIs" dxfId="24" priority="14" operator="greaterThanOrEqual">
      <formula>$C$23</formula>
    </cfRule>
    <cfRule type="cellIs" dxfId="23" priority="15" operator="lessThan">
      <formula>$C$23</formula>
    </cfRule>
  </conditionalFormatting>
  <conditionalFormatting sqref="E5:AI15">
    <cfRule type="cellIs" dxfId="22" priority="10" operator="equal">
      <formula>"N/A"</formula>
    </cfRule>
  </conditionalFormatting>
  <conditionalFormatting sqref="E5:AI15">
    <cfRule type="cellIs" dxfId="21" priority="11" operator="greaterThanOrEqual">
      <formula>$C$21</formula>
    </cfRule>
  </conditionalFormatting>
  <conditionalFormatting sqref="E5:AI15">
    <cfRule type="cellIs" dxfId="20" priority="12" operator="lessThan">
      <formula>$C$21</formula>
    </cfRule>
  </conditionalFormatting>
  <conditionalFormatting sqref="E5:AI16">
    <cfRule type="expression" dxfId="19" priority="8">
      <formula>E5=MAX(E$5:E$16)</formula>
    </cfRule>
  </conditionalFormatting>
  <conditionalFormatting sqref="E5:AI16">
    <cfRule type="expression" dxfId="18" priority="4">
      <formula>AND(E5=LARGE(E$5:E$16,2),E5&lt;&gt;"")</formula>
    </cfRule>
  </conditionalFormatting>
  <conditionalFormatting sqref="E5:AI16">
    <cfRule type="expression" dxfId="17" priority="1">
      <formula>AND(E5=LARGE(E$5:E$16,3),E5&lt;&gt;"")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7CBD-1A30-4685-9414-346636D7A1E2}">
  <dimension ref="A1:IR273"/>
  <sheetViews>
    <sheetView workbookViewId="0">
      <selection activeCell="A3" sqref="A3"/>
    </sheetView>
  </sheetViews>
  <sheetFormatPr defaultColWidth="9.140625" defaultRowHeight="15"/>
  <cols>
    <col min="1" max="1" width="33.28515625" bestFit="1" customWidth="1"/>
    <col min="2" max="2" width="29" customWidth="1"/>
    <col min="3" max="3" width="15.5703125" bestFit="1" customWidth="1"/>
    <col min="4" max="4" width="15" bestFit="1" customWidth="1"/>
    <col min="5" max="5" width="5.42578125" bestFit="1" customWidth="1"/>
    <col min="6" max="6" width="5.140625" bestFit="1" customWidth="1"/>
    <col min="7" max="7" width="5.42578125" bestFit="1" customWidth="1"/>
    <col min="8" max="11" width="5.140625" bestFit="1" customWidth="1"/>
    <col min="12" max="13" width="5.42578125" bestFit="1" customWidth="1"/>
    <col min="14" max="35" width="6.28515625" bestFit="1" customWidth="1"/>
    <col min="36" max="36" width="19.140625" customWidth="1"/>
    <col min="37" max="37" width="17.85546875" bestFit="1" customWidth="1"/>
  </cols>
  <sheetData>
    <row r="1" spans="1:252">
      <c r="E1" t="s">
        <v>13</v>
      </c>
      <c r="F1" t="s">
        <v>14</v>
      </c>
      <c r="G1" t="s">
        <v>16</v>
      </c>
      <c r="H1" t="s">
        <v>17</v>
      </c>
      <c r="I1" s="5" t="s">
        <v>18</v>
      </c>
      <c r="J1" s="5" t="s">
        <v>19</v>
      </c>
      <c r="K1" t="s">
        <v>20</v>
      </c>
      <c r="L1" t="s">
        <v>13</v>
      </c>
      <c r="M1" t="s">
        <v>14</v>
      </c>
      <c r="N1" t="s">
        <v>16</v>
      </c>
      <c r="O1" t="s">
        <v>17</v>
      </c>
      <c r="P1" s="5" t="s">
        <v>18</v>
      </c>
      <c r="Q1" s="5" t="s">
        <v>19</v>
      </c>
      <c r="R1" t="s">
        <v>20</v>
      </c>
      <c r="S1" t="s">
        <v>13</v>
      </c>
      <c r="T1" t="s">
        <v>14</v>
      </c>
      <c r="U1" t="s">
        <v>16</v>
      </c>
      <c r="V1" t="s">
        <v>17</v>
      </c>
      <c r="W1" s="5" t="s">
        <v>18</v>
      </c>
      <c r="X1" s="5" t="s">
        <v>19</v>
      </c>
      <c r="Y1" t="s">
        <v>20</v>
      </c>
      <c r="Z1" t="s">
        <v>13</v>
      </c>
      <c r="AA1" t="s">
        <v>14</v>
      </c>
      <c r="AB1" t="s">
        <v>16</v>
      </c>
      <c r="AC1" t="s">
        <v>17</v>
      </c>
      <c r="AD1" s="5" t="s">
        <v>18</v>
      </c>
      <c r="AE1" s="5" t="s">
        <v>19</v>
      </c>
      <c r="AF1" t="s">
        <v>20</v>
      </c>
      <c r="AG1" t="s">
        <v>13</v>
      </c>
      <c r="AH1" t="s">
        <v>14</v>
      </c>
      <c r="AI1" t="s">
        <v>16</v>
      </c>
    </row>
    <row r="2" spans="1:252">
      <c r="A2" s="20" t="s">
        <v>7</v>
      </c>
      <c r="B2" s="3"/>
      <c r="C2" s="7" t="s">
        <v>26</v>
      </c>
      <c r="D2" s="7" t="s">
        <v>27</v>
      </c>
      <c r="E2" s="8">
        <v>45839</v>
      </c>
      <c r="F2" s="8">
        <v>45840</v>
      </c>
      <c r="G2" s="8">
        <v>45841</v>
      </c>
      <c r="H2" s="8">
        <v>45842</v>
      </c>
      <c r="I2" s="8">
        <v>45843</v>
      </c>
      <c r="J2" s="8">
        <v>45844</v>
      </c>
      <c r="K2" s="8">
        <v>45845</v>
      </c>
      <c r="L2" s="8">
        <v>45846</v>
      </c>
      <c r="M2" s="8">
        <v>45847</v>
      </c>
      <c r="N2" s="8">
        <v>45848</v>
      </c>
      <c r="O2" s="8">
        <v>45849</v>
      </c>
      <c r="P2" s="8">
        <v>45850</v>
      </c>
      <c r="Q2" s="8">
        <v>45851</v>
      </c>
      <c r="R2" s="8">
        <v>45852</v>
      </c>
      <c r="S2" s="8">
        <v>45853</v>
      </c>
      <c r="T2" s="8">
        <v>45854</v>
      </c>
      <c r="U2" s="8">
        <v>45855</v>
      </c>
      <c r="V2" s="8">
        <v>45856</v>
      </c>
      <c r="W2" s="8">
        <v>45857</v>
      </c>
      <c r="X2" s="8">
        <v>45858</v>
      </c>
      <c r="Y2" s="8">
        <v>45859</v>
      </c>
      <c r="Z2" s="8">
        <v>45860</v>
      </c>
      <c r="AA2" s="8">
        <v>45861</v>
      </c>
      <c r="AB2" s="8">
        <v>45862</v>
      </c>
      <c r="AC2" s="8">
        <v>45863</v>
      </c>
      <c r="AD2" s="8">
        <v>45864</v>
      </c>
      <c r="AE2" s="8">
        <v>45865</v>
      </c>
      <c r="AF2" s="8">
        <v>45866</v>
      </c>
      <c r="AG2" s="8">
        <v>45867</v>
      </c>
      <c r="AH2" s="8">
        <v>45868</v>
      </c>
      <c r="AI2" s="8">
        <v>45869</v>
      </c>
      <c r="AJ2" s="25" t="s">
        <v>28</v>
      </c>
      <c r="AK2" s="25" t="s">
        <v>29</v>
      </c>
    </row>
    <row r="3" spans="1:252" s="5" customFormat="1">
      <c r="A3" s="20" t="s">
        <v>71</v>
      </c>
      <c r="B3" t="s">
        <v>72</v>
      </c>
      <c r="C3" s="9">
        <f>SUM(E3:AI3)</f>
        <v>2896</v>
      </c>
      <c r="D3" s="11">
        <f>AVERAGE(E3:AI3)</f>
        <v>222.76923076923077</v>
      </c>
      <c r="E3" t="str">
        <f>IF(_xlfn.XLOOKUP($B3,'Main Datapage'!$A:$A, 'Main Datapage'!B:B, "NA") = 0,"N/A",_xlfn.XLOOKUP($B3,'Main Datapage'!$A:$A, 'Main Datapage'!B:B, "NA"))</f>
        <v>N/A</v>
      </c>
      <c r="F3">
        <f>IF(_xlfn.XLOOKUP($B3,'Main Datapage'!$A:$A, 'Main Datapage'!C:C, "NA") = 0,"N/A",_xlfn.XLOOKUP($B3,'Main Datapage'!$A:$A, 'Main Datapage'!C:C, "NA"))</f>
        <v>59</v>
      </c>
      <c r="G3">
        <f>IF(_xlfn.XLOOKUP($B3,'Main Datapage'!$A:$A, 'Main Datapage'!D:D, "NA") = 0,"N/A",_xlfn.XLOOKUP($B3,'Main Datapage'!$A:$A, 'Main Datapage'!D:D, "NA"))</f>
        <v>212</v>
      </c>
      <c r="H3">
        <f>IF(_xlfn.XLOOKUP($B3,'Main Datapage'!$A:$A, 'Main Datapage'!E:E, "NA") = 0,"N/A",_xlfn.XLOOKUP($B3,'Main Datapage'!$A:$A, 'Main Datapage'!E:E, "NA"))</f>
        <v>238</v>
      </c>
      <c r="I3">
        <f>IF(_xlfn.XLOOKUP($B3,'Main Datapage'!$A:$A, 'Main Datapage'!F:F, "NA") = 0,"N/A",_xlfn.XLOOKUP($B3,'Main Datapage'!$A:$A, 'Main Datapage'!F:F, "NA"))</f>
        <v>188</v>
      </c>
      <c r="J3">
        <f>IF(_xlfn.XLOOKUP($B3,'Main Datapage'!$A:$A, 'Main Datapage'!G:G, "NA") = 0,"N/A",_xlfn.XLOOKUP($B3,'Main Datapage'!$A:$A, 'Main Datapage'!G:G, "NA"))</f>
        <v>251</v>
      </c>
      <c r="K3" t="str">
        <f>IF(_xlfn.XLOOKUP($B3,'Main Datapage'!$A:$A, 'Main Datapage'!H:H, "NA") = 0,"N/A",_xlfn.XLOOKUP($B3,'Main Datapage'!$A:$A, 'Main Datapage'!H:H, "NA"))</f>
        <v>N/A</v>
      </c>
      <c r="L3" t="str">
        <f>IF(_xlfn.XLOOKUP($B3,'Main Datapage'!$A:$A, 'Main Datapage'!I:I, "NA") = 0,"N/A",_xlfn.XLOOKUP($B3,'Main Datapage'!$A:$A, 'Main Datapage'!I:I, "NA"))</f>
        <v>N/A</v>
      </c>
      <c r="M3" t="str">
        <f>IF(_xlfn.XLOOKUP($B3,'Main Datapage'!$A:$A, 'Main Datapage'!J:J, "NA") = 0,"N/A",_xlfn.XLOOKUP($B3,'Main Datapage'!$A:$A, 'Main Datapage'!J:J, "NA"))</f>
        <v>N/A</v>
      </c>
      <c r="N3">
        <f>IF(_xlfn.XLOOKUP($B3,'Main Datapage'!$A:$A, 'Main Datapage'!K:K, "NA") = 0,"N/A",_xlfn.XLOOKUP($B3,'Main Datapage'!$A:$A, 'Main Datapage'!K:K, "NA"))</f>
        <v>222</v>
      </c>
      <c r="O3">
        <f>IF(_xlfn.XLOOKUP($B3,'Main Datapage'!$A:$A, 'Main Datapage'!L:L, "NA") = 0,"N/A",_xlfn.XLOOKUP($B3,'Main Datapage'!$A:$A, 'Main Datapage'!L:L, "NA"))</f>
        <v>235</v>
      </c>
      <c r="P3">
        <f>IF(_xlfn.XLOOKUP($B3,'Main Datapage'!$A:$A, 'Main Datapage'!M:M, "NA") = 0,"N/A",_xlfn.XLOOKUP($B3,'Main Datapage'!$A:$A, 'Main Datapage'!M:M, "NA"))</f>
        <v>210</v>
      </c>
      <c r="Q3">
        <f>IF(_xlfn.XLOOKUP($B3,'Main Datapage'!$A:$A, 'Main Datapage'!N:N, "NA") = 0,"N/A",_xlfn.XLOOKUP($B3,'Main Datapage'!$A:$A, 'Main Datapage'!N:N, "NA"))</f>
        <v>233</v>
      </c>
      <c r="R3" t="str">
        <f>IF(_xlfn.XLOOKUP($B3,'Main Datapage'!$A:$A, 'Main Datapage'!O:O, "NA") = 0,"N/A",_xlfn.XLOOKUP($B3,'Main Datapage'!$A:$A, 'Main Datapage'!O:O, "NA"))</f>
        <v>N/A</v>
      </c>
      <c r="S3" t="str">
        <f>IF(_xlfn.XLOOKUP($B3,'Main Datapage'!$A:$A, 'Main Datapage'!P:P, "NA") = 0,"N/A",_xlfn.XLOOKUP($B3,'Main Datapage'!$A:$A, 'Main Datapage'!P:P, "NA"))</f>
        <v>N/A</v>
      </c>
      <c r="T3" t="str">
        <f>IF(_xlfn.XLOOKUP($B3,'Main Datapage'!$A:$A, 'Main Datapage'!Q:Q, "NA") = 0,"N/A",_xlfn.XLOOKUP($B3,'Main Datapage'!$A:$A, 'Main Datapage'!Q:Q, "NA"))</f>
        <v>N/A</v>
      </c>
      <c r="U3">
        <f>IF(_xlfn.XLOOKUP($B3,'Main Datapage'!$A:$A, 'Main Datapage'!R:R, "NA") = 0,"N/A",_xlfn.XLOOKUP($B3,'Main Datapage'!$A:$A, 'Main Datapage'!R:R, "NA"))</f>
        <v>250</v>
      </c>
      <c r="V3">
        <f>IF(_xlfn.XLOOKUP($B3,'Main Datapage'!$A:$A, 'Main Datapage'!S:S, "NA") = 0,"N/A",_xlfn.XLOOKUP($B3,'Main Datapage'!$A:$A, 'Main Datapage'!S:S, "NA"))</f>
        <v>244</v>
      </c>
      <c r="W3">
        <f>IF(_xlfn.XLOOKUP($B3,'Main Datapage'!$A:$A, 'Main Datapage'!T:T, "NA") = 0,"N/A",_xlfn.XLOOKUP($B3,'Main Datapage'!$A:$A, 'Main Datapage'!T:T, "NA"))</f>
        <v>282</v>
      </c>
      <c r="X3">
        <f>IF(_xlfn.XLOOKUP($B3,'Main Datapage'!$A:$A, 'Main Datapage'!U:U, "NA") = 0,"N/A",_xlfn.XLOOKUP($B3,'Main Datapage'!$A:$A, 'Main Datapage'!U:U, "NA"))</f>
        <v>272</v>
      </c>
      <c r="Y3" t="str">
        <f>IF(_xlfn.XLOOKUP($B3,'Main Datapage'!$A:$A, 'Main Datapage'!V:V, "NA") = 0,"N/A",_xlfn.XLOOKUP($B3,'Main Datapage'!$A:$A, 'Main Datapage'!V:V, "NA"))</f>
        <v>N/A</v>
      </c>
      <c r="Z3" t="str">
        <f>IF(_xlfn.XLOOKUP($B3,'Main Datapage'!$A:$A, 'Main Datapage'!W:W, "NA") = 0,"N/A",_xlfn.XLOOKUP($B3,'Main Datapage'!$A:$A, 'Main Datapage'!W:W, "NA"))</f>
        <v>N/A</v>
      </c>
      <c r="AA3" t="str">
        <f>IF(_xlfn.XLOOKUP($B3,'Main Datapage'!$A:$A, 'Main Datapage'!X:X, "NA") = 0,"N/A",_xlfn.XLOOKUP($B3,'Main Datapage'!$A:$A, 'Main Datapage'!X:X, "NA"))</f>
        <v>N/A</v>
      </c>
      <c r="AB3" t="str">
        <f>IF(_xlfn.XLOOKUP($B3,'Main Datapage'!$A:$A, 'Main Datapage'!Y:Y, "NA") = 0,"N/A",_xlfn.XLOOKUP($B3,'Main Datapage'!$A:$A, 'Main Datapage'!Y:Y, "NA"))</f>
        <v>N/A</v>
      </c>
      <c r="AC3" t="str">
        <f>IF(_xlfn.XLOOKUP($B3,'Main Datapage'!$A:$A, 'Main Datapage'!Z:Z, "NA") = 0,"N/A",_xlfn.XLOOKUP($B3,'Main Datapage'!$A:$A, 'Main Datapage'!Z:Z, "NA"))</f>
        <v>N/A</v>
      </c>
      <c r="AD3" t="str">
        <f>IF(_xlfn.XLOOKUP($B3,'Main Datapage'!$A:$A, 'Main Datapage'!AA:AA, "NA") = 0,"N/A",_xlfn.XLOOKUP($B3,'Main Datapage'!$A:$A, 'Main Datapage'!AA:AA, "NA"))</f>
        <v>N/A</v>
      </c>
      <c r="AE3" t="str">
        <f>IF(_xlfn.XLOOKUP($B3,'Main Datapage'!$A:$A, 'Main Datapage'!AB:AB, "NA") = 0,"N/A",_xlfn.XLOOKUP($B3,'Main Datapage'!$A:$A, 'Main Datapage'!AB:AB, "NA"))</f>
        <v>N/A</v>
      </c>
      <c r="AF3" t="str">
        <f>IF(_xlfn.XLOOKUP($B3,'Main Datapage'!$A:$A, 'Main Datapage'!AC:AC, "NA") = 0,"N/A",_xlfn.XLOOKUP($B3,'Main Datapage'!$A:$A, 'Main Datapage'!AC:AC, "NA"))</f>
        <v>N/A</v>
      </c>
      <c r="AG3" t="str">
        <f>IF(_xlfn.XLOOKUP($B3,'Main Datapage'!$A:$A, 'Main Datapage'!AD:AD, "NA") = 0,"N/A",_xlfn.XLOOKUP($B3,'Main Datapage'!$A:$A, 'Main Datapage'!AD:AD, "NA"))</f>
        <v>N/A</v>
      </c>
      <c r="AH3" t="str">
        <f>IF(_xlfn.XLOOKUP($B3,'Main Datapage'!$A:$A, 'Main Datapage'!AE:AE, "NA") = 0,"N/A",_xlfn.XLOOKUP($B3,'Main Datapage'!$A:$A, 'Main Datapage'!AE:AE, "NA"))</f>
        <v>N/A</v>
      </c>
      <c r="AI3" t="str">
        <f>IF(_xlfn.XLOOKUP($B3,'Main Datapage'!$A:$A, 'Main Datapage'!AF:AF, "NA") = 0,"N/A",_xlfn.XLOOKUP($B3,'Main Datapage'!$A:$A, 'Main Datapage'!AF:AF, "NA"))</f>
        <v>N/A</v>
      </c>
      <c r="AJ3" s="29">
        <f>COUNTIF(E3:AI3, "&lt;150")</f>
        <v>1</v>
      </c>
      <c r="AK3" s="29">
        <f>COUNTIF(E3:AI3, "&gt;=150")</f>
        <v>12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</row>
    <row r="4" spans="1:252">
      <c r="A4" s="20" t="s">
        <v>73</v>
      </c>
      <c r="B4" t="s">
        <v>74</v>
      </c>
      <c r="C4" s="9">
        <f>SUM(E4:AI4)</f>
        <v>1057</v>
      </c>
      <c r="D4" s="11">
        <f>AVERAGE(E4:AI4)</f>
        <v>70.466666666666669</v>
      </c>
      <c r="E4" t="str">
        <f>IF(_xlfn.XLOOKUP($B4,'Main Datapage'!$A:$A, 'Main Datapage'!B:B, "NA") = 0,"N/A",_xlfn.XLOOKUP($B4,'Main Datapage'!$A:$A, 'Main Datapage'!B:B, "NA"))</f>
        <v>N/A</v>
      </c>
      <c r="F4">
        <f>IF(_xlfn.XLOOKUP($B4,'Main Datapage'!$A:$A, 'Main Datapage'!C:C, "NA") = 0,"N/A",_xlfn.XLOOKUP($B4,'Main Datapage'!$A:$A, 'Main Datapage'!C:C, "NA"))</f>
        <v>56</v>
      </c>
      <c r="G4">
        <f>IF(_xlfn.XLOOKUP($B4,'Main Datapage'!$A:$A, 'Main Datapage'!D:D, "NA") = 0,"N/A",_xlfn.XLOOKUP($B4,'Main Datapage'!$A:$A, 'Main Datapage'!D:D, "NA"))</f>
        <v>30</v>
      </c>
      <c r="H4">
        <f>IF(_xlfn.XLOOKUP($B4,'Main Datapage'!$A:$A, 'Main Datapage'!E:E, "NA") = 0,"N/A",_xlfn.XLOOKUP($B4,'Main Datapage'!$A:$A, 'Main Datapage'!E:E, "NA"))</f>
        <v>15</v>
      </c>
      <c r="I4">
        <f>IF(_xlfn.XLOOKUP($B4,'Main Datapage'!$A:$A, 'Main Datapage'!F:F, "NA") = 0,"N/A",_xlfn.XLOOKUP($B4,'Main Datapage'!$A:$A, 'Main Datapage'!F:F, "NA"))</f>
        <v>1</v>
      </c>
      <c r="J4">
        <f>IF(_xlfn.XLOOKUP($B4,'Main Datapage'!$A:$A, 'Main Datapage'!G:G, "NA") = 0,"N/A",_xlfn.XLOOKUP($B4,'Main Datapage'!$A:$A, 'Main Datapage'!G:G, "NA"))</f>
        <v>2</v>
      </c>
      <c r="K4" t="str">
        <f>IF(_xlfn.XLOOKUP($B4,'Main Datapage'!$A:$A, 'Main Datapage'!H:H, "NA") = 0,"N/A",_xlfn.XLOOKUP($B4,'Main Datapage'!$A:$A, 'Main Datapage'!H:H, "NA"))</f>
        <v>N/A</v>
      </c>
      <c r="L4" t="str">
        <f>IF(_xlfn.XLOOKUP($B4,'Main Datapage'!$A:$A, 'Main Datapage'!I:I, "NA") = 0,"N/A",_xlfn.XLOOKUP($B4,'Main Datapage'!$A:$A, 'Main Datapage'!I:I, "NA"))</f>
        <v>N/A</v>
      </c>
      <c r="M4">
        <f>IF(_xlfn.XLOOKUP($B4,'Main Datapage'!$A:$A, 'Main Datapage'!J:J, "NA") = 0,"N/A",_xlfn.XLOOKUP($B4,'Main Datapage'!$A:$A, 'Main Datapage'!J:J, "NA"))</f>
        <v>174</v>
      </c>
      <c r="N4">
        <f>IF(_xlfn.XLOOKUP($B4,'Main Datapage'!$A:$A, 'Main Datapage'!K:K, "NA") = 0,"N/A",_xlfn.XLOOKUP($B4,'Main Datapage'!$A:$A, 'Main Datapage'!K:K, "NA"))</f>
        <v>21</v>
      </c>
      <c r="O4">
        <f>IF(_xlfn.XLOOKUP($B4,'Main Datapage'!$A:$A, 'Main Datapage'!L:L, "NA") = 0,"N/A",_xlfn.XLOOKUP($B4,'Main Datapage'!$A:$A, 'Main Datapage'!L:L, "NA"))</f>
        <v>33</v>
      </c>
      <c r="P4">
        <f>IF(_xlfn.XLOOKUP($B4,'Main Datapage'!$A:$A, 'Main Datapage'!M:M, "NA") = 0,"N/A",_xlfn.XLOOKUP($B4,'Main Datapage'!$A:$A, 'Main Datapage'!M:M, "NA"))</f>
        <v>14</v>
      </c>
      <c r="Q4">
        <f>IF(_xlfn.XLOOKUP($B4,'Main Datapage'!$A:$A, 'Main Datapage'!N:N, "NA") = 0,"N/A",_xlfn.XLOOKUP($B4,'Main Datapage'!$A:$A, 'Main Datapage'!N:N, "NA"))</f>
        <v>24</v>
      </c>
      <c r="R4" t="str">
        <f>IF(_xlfn.XLOOKUP($B4,'Main Datapage'!$A:$A, 'Main Datapage'!O:O, "NA") = 0,"N/A",_xlfn.XLOOKUP($B4,'Main Datapage'!$A:$A, 'Main Datapage'!O:O, "NA"))</f>
        <v>N/A</v>
      </c>
      <c r="S4" t="str">
        <f>IF(_xlfn.XLOOKUP($B4,'Main Datapage'!$A:$A, 'Main Datapage'!P:P, "NA") = 0,"N/A",_xlfn.XLOOKUP($B4,'Main Datapage'!$A:$A, 'Main Datapage'!P:P, "NA"))</f>
        <v>N/A</v>
      </c>
      <c r="T4">
        <f>IF(_xlfn.XLOOKUP($B4,'Main Datapage'!$A:$A, 'Main Datapage'!Q:Q, "NA") = 0,"N/A",_xlfn.XLOOKUP($B4,'Main Datapage'!$A:$A, 'Main Datapage'!Q:Q, "NA"))</f>
        <v>29</v>
      </c>
      <c r="U4">
        <f>IF(_xlfn.XLOOKUP($B4,'Main Datapage'!$A:$A, 'Main Datapage'!R:R, "NA") = 0,"N/A",_xlfn.XLOOKUP($B4,'Main Datapage'!$A:$A, 'Main Datapage'!R:R, "NA"))</f>
        <v>117</v>
      </c>
      <c r="V4">
        <f>IF(_xlfn.XLOOKUP($B4,'Main Datapage'!$A:$A, 'Main Datapage'!S:S, "NA") = 0,"N/A",_xlfn.XLOOKUP($B4,'Main Datapage'!$A:$A, 'Main Datapage'!S:S, "NA"))</f>
        <v>37</v>
      </c>
      <c r="W4" t="str">
        <f>IF(_xlfn.XLOOKUP($B4,'Main Datapage'!$A:$A, 'Main Datapage'!T:T, "NA") = 0,"N/A",_xlfn.XLOOKUP($B4,'Main Datapage'!$A:$A, 'Main Datapage'!T:T, "NA"))</f>
        <v>N/A</v>
      </c>
      <c r="X4">
        <f>IF(_xlfn.XLOOKUP($B4,'Main Datapage'!$A:$A, 'Main Datapage'!U:U, "NA") = 0,"N/A",_xlfn.XLOOKUP($B4,'Main Datapage'!$A:$A, 'Main Datapage'!U:U, "NA"))</f>
        <v>355</v>
      </c>
      <c r="Y4" t="str">
        <f>IF(_xlfn.XLOOKUP($B4,'Main Datapage'!$A:$A, 'Main Datapage'!V:V, "NA") = 0,"N/A",_xlfn.XLOOKUP($B4,'Main Datapage'!$A:$A, 'Main Datapage'!V:V, "NA"))</f>
        <v>N/A</v>
      </c>
      <c r="Z4" t="str">
        <f>IF(_xlfn.XLOOKUP($B4,'Main Datapage'!$A:$A, 'Main Datapage'!W:W, "NA") = 0,"N/A",_xlfn.XLOOKUP($B4,'Main Datapage'!$A:$A, 'Main Datapage'!W:W, "NA"))</f>
        <v>N/A</v>
      </c>
      <c r="AA4">
        <f>IF(_xlfn.XLOOKUP($B4,'Main Datapage'!$A:$A, 'Main Datapage'!X:X, "NA") = 0,"N/A",_xlfn.XLOOKUP($B4,'Main Datapage'!$A:$A, 'Main Datapage'!X:X, "NA"))</f>
        <v>149</v>
      </c>
      <c r="AB4" t="str">
        <f>IF(_xlfn.XLOOKUP($B4,'Main Datapage'!$A:$A, 'Main Datapage'!Y:Y, "NA") = 0,"N/A",_xlfn.XLOOKUP($B4,'Main Datapage'!$A:$A, 'Main Datapage'!Y:Y, "NA"))</f>
        <v>N/A</v>
      </c>
      <c r="AC4" t="str">
        <f>IF(_xlfn.XLOOKUP($B4,'Main Datapage'!$A:$A, 'Main Datapage'!Z:Z, "NA") = 0,"N/A",_xlfn.XLOOKUP($B4,'Main Datapage'!$A:$A, 'Main Datapage'!Z:Z, "NA"))</f>
        <v>N/A</v>
      </c>
      <c r="AD4" t="str">
        <f>IF(_xlfn.XLOOKUP($B4,'Main Datapage'!$A:$A, 'Main Datapage'!AA:AA, "NA") = 0,"N/A",_xlfn.XLOOKUP($B4,'Main Datapage'!$A:$A, 'Main Datapage'!AA:AA, "NA"))</f>
        <v>N/A</v>
      </c>
      <c r="AE4" t="str">
        <f>IF(_xlfn.XLOOKUP($B4,'Main Datapage'!$A:$A, 'Main Datapage'!AB:AB, "NA") = 0,"N/A",_xlfn.XLOOKUP($B4,'Main Datapage'!$A:$A, 'Main Datapage'!AB:AB, "NA"))</f>
        <v>N/A</v>
      </c>
      <c r="AF4" t="str">
        <f>IF(_xlfn.XLOOKUP($B4,'Main Datapage'!$A:$A, 'Main Datapage'!AC:AC, "NA") = 0,"N/A",_xlfn.XLOOKUP($B4,'Main Datapage'!$A:$A, 'Main Datapage'!AC:AC, "NA"))</f>
        <v>N/A</v>
      </c>
      <c r="AG4" t="str">
        <f>IF(_xlfn.XLOOKUP($B4,'Main Datapage'!$A:$A, 'Main Datapage'!AD:AD, "NA") = 0,"N/A",_xlfn.XLOOKUP($B4,'Main Datapage'!$A:$A, 'Main Datapage'!AD:AD, "NA"))</f>
        <v>N/A</v>
      </c>
      <c r="AH4" t="str">
        <f>IF(_xlfn.XLOOKUP($B4,'Main Datapage'!$A:$A, 'Main Datapage'!AE:AE, "NA") = 0,"N/A",_xlfn.XLOOKUP($B4,'Main Datapage'!$A:$A, 'Main Datapage'!AE:AE, "NA"))</f>
        <v>N/A</v>
      </c>
      <c r="AI4" t="str">
        <f>IF(_xlfn.XLOOKUP($B4,'Main Datapage'!$A:$A, 'Main Datapage'!AF:AF, "NA") = 0,"N/A",_xlfn.XLOOKUP($B4,'Main Datapage'!$A:$A, 'Main Datapage'!AF:AF, "NA"))</f>
        <v>N/A</v>
      </c>
      <c r="AJ4" s="29">
        <f>COUNTIF(E4:AI4, "&lt;150")</f>
        <v>13</v>
      </c>
      <c r="AK4" s="29">
        <f>COUNTIF(E4:AI4, "&gt;=150")</f>
        <v>2</v>
      </c>
    </row>
    <row r="5" spans="1:252">
      <c r="A5" s="4" t="s">
        <v>75</v>
      </c>
      <c r="B5" t="s">
        <v>76</v>
      </c>
      <c r="C5" s="9">
        <f>SUM(E5:AI5)</f>
        <v>2</v>
      </c>
      <c r="D5" s="11">
        <f>AVERAGE(E5:AI5)</f>
        <v>2</v>
      </c>
      <c r="E5" t="str">
        <f>IF(_xlfn.XLOOKUP($B5,'Main Datapage'!$A:$A, 'Main Datapage'!B:B, "NA") = 0,"N/A",_xlfn.XLOOKUP($B5,'Main Datapage'!$A:$A, 'Main Datapage'!B:B, "NA"))</f>
        <v>N/A</v>
      </c>
      <c r="F5">
        <f>IF(_xlfn.XLOOKUP($B5,'Main Datapage'!$A:$A, 'Main Datapage'!C:C, "NA") = 0,"N/A",_xlfn.XLOOKUP($B5,'Main Datapage'!$A:$A, 'Main Datapage'!C:C, "NA"))</f>
        <v>2</v>
      </c>
      <c r="G5" t="str">
        <f>IF(_xlfn.XLOOKUP($B5,'Main Datapage'!$A:$A, 'Main Datapage'!D:D, "NA") = 0,"N/A",_xlfn.XLOOKUP($B5,'Main Datapage'!$A:$A, 'Main Datapage'!D:D, "NA"))</f>
        <v>N/A</v>
      </c>
      <c r="H5" t="str">
        <f>IF(_xlfn.XLOOKUP($B5,'Main Datapage'!$A:$A, 'Main Datapage'!E:E, "NA") = 0,"N/A",_xlfn.XLOOKUP($B5,'Main Datapage'!$A:$A, 'Main Datapage'!E:E, "NA"))</f>
        <v>N/A</v>
      </c>
      <c r="I5" t="str">
        <f>IF(_xlfn.XLOOKUP($B5,'Main Datapage'!$A:$A, 'Main Datapage'!F:F, "NA") = 0,"N/A",_xlfn.XLOOKUP($B5,'Main Datapage'!$A:$A, 'Main Datapage'!F:F, "NA"))</f>
        <v>N/A</v>
      </c>
      <c r="J5" t="str">
        <f>IF(_xlfn.XLOOKUP($B5,'Main Datapage'!$A:$A, 'Main Datapage'!G:G, "NA") = 0,"N/A",_xlfn.XLOOKUP($B5,'Main Datapage'!$A:$A, 'Main Datapage'!G:G, "NA"))</f>
        <v>N/A</v>
      </c>
      <c r="K5" t="str">
        <f>IF(_xlfn.XLOOKUP($B5,'Main Datapage'!$A:$A, 'Main Datapage'!H:H, "NA") = 0,"N/A",_xlfn.XLOOKUP($B5,'Main Datapage'!$A:$A, 'Main Datapage'!H:H, "NA"))</f>
        <v>N/A</v>
      </c>
      <c r="L5" t="str">
        <f>IF(_xlfn.XLOOKUP($B5,'Main Datapage'!$A:$A, 'Main Datapage'!I:I, "NA") = 0,"N/A",_xlfn.XLOOKUP($B5,'Main Datapage'!$A:$A, 'Main Datapage'!I:I, "NA"))</f>
        <v>N/A</v>
      </c>
      <c r="M5" t="str">
        <f>IF(_xlfn.XLOOKUP($B5,'Main Datapage'!$A:$A, 'Main Datapage'!J:J, "NA") = 0,"N/A",_xlfn.XLOOKUP($B5,'Main Datapage'!$A:$A, 'Main Datapage'!J:J, "NA"))</f>
        <v>N/A</v>
      </c>
      <c r="N5" t="str">
        <f>IF(_xlfn.XLOOKUP($B5,'Main Datapage'!$A:$A, 'Main Datapage'!K:K, "NA") = 0,"N/A",_xlfn.XLOOKUP($B5,'Main Datapage'!$A:$A, 'Main Datapage'!K:K, "NA"))</f>
        <v>N/A</v>
      </c>
      <c r="O5" t="str">
        <f>IF(_xlfn.XLOOKUP($B5,'Main Datapage'!$A:$A, 'Main Datapage'!L:L, "NA") = 0,"N/A",_xlfn.XLOOKUP($B5,'Main Datapage'!$A:$A, 'Main Datapage'!L:L, "NA"))</f>
        <v>N/A</v>
      </c>
      <c r="P5" t="str">
        <f>IF(_xlfn.XLOOKUP($B5,'Main Datapage'!$A:$A, 'Main Datapage'!M:M, "NA") = 0,"N/A",_xlfn.XLOOKUP($B5,'Main Datapage'!$A:$A, 'Main Datapage'!M:M, "NA"))</f>
        <v>N/A</v>
      </c>
      <c r="Q5" t="str">
        <f>IF(_xlfn.XLOOKUP($B5,'Main Datapage'!$A:$A, 'Main Datapage'!N:N, "NA") = 0,"N/A",_xlfn.XLOOKUP($B5,'Main Datapage'!$A:$A, 'Main Datapage'!N:N, "NA"))</f>
        <v>N/A</v>
      </c>
      <c r="R5" t="str">
        <f>IF(_xlfn.XLOOKUP($B5,'Main Datapage'!$A:$A, 'Main Datapage'!O:O, "NA") = 0,"N/A",_xlfn.XLOOKUP($B5,'Main Datapage'!$A:$A, 'Main Datapage'!O:O, "NA"))</f>
        <v>N/A</v>
      </c>
      <c r="S5" t="str">
        <f>IF(_xlfn.XLOOKUP($B5,'Main Datapage'!$A:$A, 'Main Datapage'!P:P, "NA") = 0,"N/A",_xlfn.XLOOKUP($B5,'Main Datapage'!$A:$A, 'Main Datapage'!P:P, "NA"))</f>
        <v>N/A</v>
      </c>
      <c r="T5" t="str">
        <f>IF(_xlfn.XLOOKUP($B5,'Main Datapage'!$A:$A, 'Main Datapage'!Q:Q, "NA") = 0,"N/A",_xlfn.XLOOKUP($B5,'Main Datapage'!$A:$A, 'Main Datapage'!Q:Q, "NA"))</f>
        <v>N/A</v>
      </c>
      <c r="U5" t="str">
        <f>IF(_xlfn.XLOOKUP($B5,'Main Datapage'!$A:$A, 'Main Datapage'!R:R, "NA") = 0,"N/A",_xlfn.XLOOKUP($B5,'Main Datapage'!$A:$A, 'Main Datapage'!R:R, "NA"))</f>
        <v>N/A</v>
      </c>
      <c r="V5" t="str">
        <f>IF(_xlfn.XLOOKUP($B5,'Main Datapage'!$A:$A, 'Main Datapage'!S:S, "NA") = 0,"N/A",_xlfn.XLOOKUP($B5,'Main Datapage'!$A:$A, 'Main Datapage'!S:S, "NA"))</f>
        <v>N/A</v>
      </c>
      <c r="W5" t="str">
        <f>IF(_xlfn.XLOOKUP($B5,'Main Datapage'!$A:$A, 'Main Datapage'!T:T, "NA") = 0,"N/A",_xlfn.XLOOKUP($B5,'Main Datapage'!$A:$A, 'Main Datapage'!T:T, "NA"))</f>
        <v>N/A</v>
      </c>
      <c r="X5" t="str">
        <f>IF(_xlfn.XLOOKUP($B5,'Main Datapage'!$A:$A, 'Main Datapage'!U:U, "NA") = 0,"N/A",_xlfn.XLOOKUP($B5,'Main Datapage'!$A:$A, 'Main Datapage'!U:U, "NA"))</f>
        <v>N/A</v>
      </c>
      <c r="Y5" t="str">
        <f>IF(_xlfn.XLOOKUP($B5,'Main Datapage'!$A:$A, 'Main Datapage'!V:V, "NA") = 0,"N/A",_xlfn.XLOOKUP($B5,'Main Datapage'!$A:$A, 'Main Datapage'!V:V, "NA"))</f>
        <v>N/A</v>
      </c>
      <c r="Z5" t="str">
        <f>IF(_xlfn.XLOOKUP($B5,'Main Datapage'!$A:$A, 'Main Datapage'!W:W, "NA") = 0,"N/A",_xlfn.XLOOKUP($B5,'Main Datapage'!$A:$A, 'Main Datapage'!W:W, "NA"))</f>
        <v>N/A</v>
      </c>
      <c r="AA5" t="str">
        <f>IF(_xlfn.XLOOKUP($B5,'Main Datapage'!$A:$A, 'Main Datapage'!X:X, "NA") = 0,"N/A",_xlfn.XLOOKUP($B5,'Main Datapage'!$A:$A, 'Main Datapage'!X:X, "NA"))</f>
        <v>N/A</v>
      </c>
      <c r="AB5" t="str">
        <f>IF(_xlfn.XLOOKUP($B5,'Main Datapage'!$A:$A, 'Main Datapage'!Y:Y, "NA") = 0,"N/A",_xlfn.XLOOKUP($B5,'Main Datapage'!$A:$A, 'Main Datapage'!Y:Y, "NA"))</f>
        <v>N/A</v>
      </c>
      <c r="AC5" t="str">
        <f>IF(_xlfn.XLOOKUP($B5,'Main Datapage'!$A:$A, 'Main Datapage'!Z:Z, "NA") = 0,"N/A",_xlfn.XLOOKUP($B5,'Main Datapage'!$A:$A, 'Main Datapage'!Z:Z, "NA"))</f>
        <v>N/A</v>
      </c>
      <c r="AD5" t="str">
        <f>IF(_xlfn.XLOOKUP($B5,'Main Datapage'!$A:$A, 'Main Datapage'!AA:AA, "NA") = 0,"N/A",_xlfn.XLOOKUP($B5,'Main Datapage'!$A:$A, 'Main Datapage'!AA:AA, "NA"))</f>
        <v>N/A</v>
      </c>
      <c r="AE5" t="str">
        <f>IF(_xlfn.XLOOKUP($B5,'Main Datapage'!$A:$A, 'Main Datapage'!AB:AB, "NA") = 0,"N/A",_xlfn.XLOOKUP($B5,'Main Datapage'!$A:$A, 'Main Datapage'!AB:AB, "NA"))</f>
        <v>N/A</v>
      </c>
      <c r="AF5" t="str">
        <f>IF(_xlfn.XLOOKUP($B5,'Main Datapage'!$A:$A, 'Main Datapage'!AC:AC, "NA") = 0,"N/A",_xlfn.XLOOKUP($B5,'Main Datapage'!$A:$A, 'Main Datapage'!AC:AC, "NA"))</f>
        <v>N/A</v>
      </c>
      <c r="AG5" t="str">
        <f>IF(_xlfn.XLOOKUP($B5,'Main Datapage'!$A:$A, 'Main Datapage'!AD:AD, "NA") = 0,"N/A",_xlfn.XLOOKUP($B5,'Main Datapage'!$A:$A, 'Main Datapage'!AD:AD, "NA"))</f>
        <v>N/A</v>
      </c>
      <c r="AH5" t="str">
        <f>IF(_xlfn.XLOOKUP($B5,'Main Datapage'!$A:$A, 'Main Datapage'!AE:AE, "NA") = 0,"N/A",_xlfn.XLOOKUP($B5,'Main Datapage'!$A:$A, 'Main Datapage'!AE:AE, "NA"))</f>
        <v>N/A</v>
      </c>
      <c r="AI5" t="str">
        <f>IF(_xlfn.XLOOKUP($B5,'Main Datapage'!$A:$A, 'Main Datapage'!AF:AF, "NA") = 0,"N/A",_xlfn.XLOOKUP($B5,'Main Datapage'!$A:$A, 'Main Datapage'!AF:AF, "NA"))</f>
        <v>N/A</v>
      </c>
      <c r="AJ5" s="29">
        <f>COUNTIF($E$5:$AI$5, "&lt;150")</f>
        <v>1</v>
      </c>
      <c r="AK5" s="29">
        <f>COUNTIF(E5:AI5, "&gt;=150")</f>
        <v>0</v>
      </c>
    </row>
    <row r="6" spans="1:252">
      <c r="A6" s="4" t="s">
        <v>77</v>
      </c>
      <c r="B6" t="s">
        <v>78</v>
      </c>
      <c r="C6" s="9">
        <f>SUM(E6:AI6)</f>
        <v>1033</v>
      </c>
      <c r="D6" s="11">
        <f>AVERAGE(E6:AI6)</f>
        <v>129.125</v>
      </c>
      <c r="E6" t="str">
        <f>IF(_xlfn.XLOOKUP($B6,'Main Datapage'!$A:$A, 'Main Datapage'!B:B, "NA") = 0,"N/A",_xlfn.XLOOKUP($B6,'Main Datapage'!$A:$A, 'Main Datapage'!B:B, "NA"))</f>
        <v>N/A</v>
      </c>
      <c r="F6" t="str">
        <f>IF(_xlfn.XLOOKUP($B6,'Main Datapage'!$A:$A, 'Main Datapage'!C:C, "NA") = 0,"N/A",_xlfn.XLOOKUP($B6,'Main Datapage'!$A:$A, 'Main Datapage'!C:C, "NA"))</f>
        <v>N/A</v>
      </c>
      <c r="G6" t="str">
        <f>IF(_xlfn.XLOOKUP($B6,'Main Datapage'!$A:$A, 'Main Datapage'!D:D, "NA") = 0,"N/A",_xlfn.XLOOKUP($B6,'Main Datapage'!$A:$A, 'Main Datapage'!D:D, "NA"))</f>
        <v>N/A</v>
      </c>
      <c r="H6" t="str">
        <f>IF(_xlfn.XLOOKUP($B6,'Main Datapage'!$A:$A, 'Main Datapage'!E:E, "NA") = 0,"N/A",_xlfn.XLOOKUP($B6,'Main Datapage'!$A:$A, 'Main Datapage'!E:E, "NA"))</f>
        <v>N/A</v>
      </c>
      <c r="I6">
        <f>IF(_xlfn.XLOOKUP($B6,'Main Datapage'!$A:$A, 'Main Datapage'!F:F, "NA") = 0,"N/A",_xlfn.XLOOKUP($B6,'Main Datapage'!$A:$A, 'Main Datapage'!F:F, "NA"))</f>
        <v>91</v>
      </c>
      <c r="J6">
        <f>IF(_xlfn.XLOOKUP($B6,'Main Datapage'!$A:$A, 'Main Datapage'!G:G, "NA") = 0,"N/A",_xlfn.XLOOKUP($B6,'Main Datapage'!$A:$A, 'Main Datapage'!G:G, "NA"))</f>
        <v>88</v>
      </c>
      <c r="K6" t="str">
        <f>IF(_xlfn.XLOOKUP($B6,'Main Datapage'!$A:$A, 'Main Datapage'!H:H, "NA") = 0,"N/A",_xlfn.XLOOKUP($B6,'Main Datapage'!$A:$A, 'Main Datapage'!H:H, "NA"))</f>
        <v>N/A</v>
      </c>
      <c r="L6" t="str">
        <f>IF(_xlfn.XLOOKUP($B6,'Main Datapage'!$A:$A, 'Main Datapage'!I:I, "NA") = 0,"N/A",_xlfn.XLOOKUP($B6,'Main Datapage'!$A:$A, 'Main Datapage'!I:I, "NA"))</f>
        <v>N/A</v>
      </c>
      <c r="M6" t="str">
        <f>IF(_xlfn.XLOOKUP($B6,'Main Datapage'!$A:$A, 'Main Datapage'!J:J, "NA") = 0,"N/A",_xlfn.XLOOKUP($B6,'Main Datapage'!$A:$A, 'Main Datapage'!J:J, "NA"))</f>
        <v>N/A</v>
      </c>
      <c r="N6" t="str">
        <f>IF(_xlfn.XLOOKUP($B6,'Main Datapage'!$A:$A, 'Main Datapage'!K:K, "NA") = 0,"N/A",_xlfn.XLOOKUP($B6,'Main Datapage'!$A:$A, 'Main Datapage'!K:K, "NA"))</f>
        <v>N/A</v>
      </c>
      <c r="O6" t="str">
        <f>IF(_xlfn.XLOOKUP($B6,'Main Datapage'!$A:$A, 'Main Datapage'!L:L, "NA") = 0,"N/A",_xlfn.XLOOKUP($B6,'Main Datapage'!$A:$A, 'Main Datapage'!L:L, "NA"))</f>
        <v>N/A</v>
      </c>
      <c r="P6">
        <f>IF(_xlfn.XLOOKUP($B6,'Main Datapage'!$A:$A, 'Main Datapage'!M:M, "NA") = 0,"N/A",_xlfn.XLOOKUP($B6,'Main Datapage'!$A:$A, 'Main Datapage'!M:M, "NA"))</f>
        <v>54</v>
      </c>
      <c r="Q6">
        <f>IF(_xlfn.XLOOKUP($B6,'Main Datapage'!$A:$A, 'Main Datapage'!N:N, "NA") = 0,"N/A",_xlfn.XLOOKUP($B6,'Main Datapage'!$A:$A, 'Main Datapage'!N:N, "NA"))</f>
        <v>25</v>
      </c>
      <c r="R6" t="str">
        <f>IF(_xlfn.XLOOKUP($B6,'Main Datapage'!$A:$A, 'Main Datapage'!O:O, "NA") = 0,"N/A",_xlfn.XLOOKUP($B6,'Main Datapage'!$A:$A, 'Main Datapage'!O:O, "NA"))</f>
        <v>N/A</v>
      </c>
      <c r="S6" t="str">
        <f>IF(_xlfn.XLOOKUP($B6,'Main Datapage'!$A:$A, 'Main Datapage'!P:P, "NA") = 0,"N/A",_xlfn.XLOOKUP($B6,'Main Datapage'!$A:$A, 'Main Datapage'!P:P, "NA"))</f>
        <v>N/A</v>
      </c>
      <c r="T6" t="str">
        <f>IF(_xlfn.XLOOKUP($B6,'Main Datapage'!$A:$A, 'Main Datapage'!Q:Q, "NA") = 0,"N/A",_xlfn.XLOOKUP($B6,'Main Datapage'!$A:$A, 'Main Datapage'!Q:Q, "NA"))</f>
        <v>N/A</v>
      </c>
      <c r="U6" t="str">
        <f>IF(_xlfn.XLOOKUP($B6,'Main Datapage'!$A:$A, 'Main Datapage'!R:R, "NA") = 0,"N/A",_xlfn.XLOOKUP($B6,'Main Datapage'!$A:$A, 'Main Datapage'!R:R, "NA"))</f>
        <v>N/A</v>
      </c>
      <c r="V6" t="str">
        <f>IF(_xlfn.XLOOKUP($B6,'Main Datapage'!$A:$A, 'Main Datapage'!S:S, "NA") = 0,"N/A",_xlfn.XLOOKUP($B6,'Main Datapage'!$A:$A, 'Main Datapage'!S:S, "NA"))</f>
        <v>N/A</v>
      </c>
      <c r="W6">
        <f>IF(_xlfn.XLOOKUP($B6,'Main Datapage'!$A:$A, 'Main Datapage'!T:T, "NA") = 0,"N/A",_xlfn.XLOOKUP($B6,'Main Datapage'!$A:$A, 'Main Datapage'!T:T, "NA"))</f>
        <v>132</v>
      </c>
      <c r="X6">
        <f>IF(_xlfn.XLOOKUP($B6,'Main Datapage'!$A:$A, 'Main Datapage'!U:U, "NA") = 0,"N/A",_xlfn.XLOOKUP($B6,'Main Datapage'!$A:$A, 'Main Datapage'!U:U, "NA"))</f>
        <v>170</v>
      </c>
      <c r="Y6">
        <f>IF(_xlfn.XLOOKUP($B6,'Main Datapage'!$A:$A, 'Main Datapage'!V:V, "NA") = 0,"N/A",_xlfn.XLOOKUP($B6,'Main Datapage'!$A:$A, 'Main Datapage'!V:V, "NA"))</f>
        <v>253</v>
      </c>
      <c r="Z6">
        <f>IF(_xlfn.XLOOKUP($B6,'Main Datapage'!$A:$A, 'Main Datapage'!W:W, "NA") = 0,"N/A",_xlfn.XLOOKUP($B6,'Main Datapage'!$A:$A, 'Main Datapage'!W:W, "NA"))</f>
        <v>220</v>
      </c>
      <c r="AA6" t="str">
        <f>IF(_xlfn.XLOOKUP($B6,'Main Datapage'!$A:$A, 'Main Datapage'!X:X, "NA") = 0,"N/A",_xlfn.XLOOKUP($B6,'Main Datapage'!$A:$A, 'Main Datapage'!X:X, "NA"))</f>
        <v>N/A</v>
      </c>
      <c r="AB6" t="str">
        <f>IF(_xlfn.XLOOKUP($B6,'Main Datapage'!$A:$A, 'Main Datapage'!Y:Y, "NA") = 0,"N/A",_xlfn.XLOOKUP($B6,'Main Datapage'!$A:$A, 'Main Datapage'!Y:Y, "NA"))</f>
        <v>N/A</v>
      </c>
      <c r="AC6" t="str">
        <f>IF(_xlfn.XLOOKUP($B6,'Main Datapage'!$A:$A, 'Main Datapage'!Z:Z, "NA") = 0,"N/A",_xlfn.XLOOKUP($B6,'Main Datapage'!$A:$A, 'Main Datapage'!Z:Z, "NA"))</f>
        <v>N/A</v>
      </c>
      <c r="AD6" t="str">
        <f>IF(_xlfn.XLOOKUP($B6,'Main Datapage'!$A:$A, 'Main Datapage'!AA:AA, "NA") = 0,"N/A",_xlfn.XLOOKUP($B6,'Main Datapage'!$A:$A, 'Main Datapage'!AA:AA, "NA"))</f>
        <v>N/A</v>
      </c>
      <c r="AE6" t="str">
        <f>IF(_xlfn.XLOOKUP($B6,'Main Datapage'!$A:$A, 'Main Datapage'!AB:AB, "NA") = 0,"N/A",_xlfn.XLOOKUP($B6,'Main Datapage'!$A:$A, 'Main Datapage'!AB:AB, "NA"))</f>
        <v>N/A</v>
      </c>
      <c r="AF6" t="str">
        <f>IF(_xlfn.XLOOKUP($B6,'Main Datapage'!$A:$A, 'Main Datapage'!AC:AC, "NA") = 0,"N/A",_xlfn.XLOOKUP($B6,'Main Datapage'!$A:$A, 'Main Datapage'!AC:AC, "NA"))</f>
        <v>N/A</v>
      </c>
      <c r="AG6" t="str">
        <f>IF(_xlfn.XLOOKUP($B6,'Main Datapage'!$A:$A, 'Main Datapage'!AD:AD, "NA") = 0,"N/A",_xlfn.XLOOKUP($B6,'Main Datapage'!$A:$A, 'Main Datapage'!AD:AD, "NA"))</f>
        <v>N/A</v>
      </c>
      <c r="AH6" t="str">
        <f>IF(_xlfn.XLOOKUP($B6,'Main Datapage'!$A:$A, 'Main Datapage'!AE:AE, "NA") = 0,"N/A",_xlfn.XLOOKUP($B6,'Main Datapage'!$A:$A, 'Main Datapage'!AE:AE, "NA"))</f>
        <v>N/A</v>
      </c>
      <c r="AI6" t="str">
        <f>IF(_xlfn.XLOOKUP($B6,'Main Datapage'!$A:$A, 'Main Datapage'!AF:AF, "NA") = 0,"N/A",_xlfn.XLOOKUP($B6,'Main Datapage'!$A:$A, 'Main Datapage'!AF:AF, "NA"))</f>
        <v>N/A</v>
      </c>
      <c r="AJ6" s="29">
        <f>COUNTIF(E6:AI6, "&lt;150")</f>
        <v>5</v>
      </c>
      <c r="AK6" s="29">
        <f>COUNTIF(E6:AI6, "&gt;=150")</f>
        <v>3</v>
      </c>
    </row>
    <row r="7" spans="1:252">
      <c r="A7" s="4" t="s">
        <v>79</v>
      </c>
      <c r="B7" t="s">
        <v>80</v>
      </c>
      <c r="C7" s="9">
        <f>SUM(E7:AI7)</f>
        <v>2373</v>
      </c>
      <c r="D7" s="11">
        <f>AVERAGE(E7:AI7)</f>
        <v>148.3125</v>
      </c>
      <c r="E7">
        <f>IF(_xlfn.XLOOKUP($B7,'Main Datapage'!$A:$A, 'Main Datapage'!B:B, "NA") = 0,"N/A",_xlfn.XLOOKUP($B7,'Main Datapage'!$A:$A, 'Main Datapage'!B:B, "NA"))</f>
        <v>183</v>
      </c>
      <c r="F7">
        <f>IF(_xlfn.XLOOKUP($B7,'Main Datapage'!$A:$A, 'Main Datapage'!C:C, "NA") = 0,"N/A",_xlfn.XLOOKUP($B7,'Main Datapage'!$A:$A, 'Main Datapage'!C:C, "NA"))</f>
        <v>186</v>
      </c>
      <c r="G7">
        <f>IF(_xlfn.XLOOKUP($B7,'Main Datapage'!$A:$A, 'Main Datapage'!D:D, "NA") = 0,"N/A",_xlfn.XLOOKUP($B7,'Main Datapage'!$A:$A, 'Main Datapage'!D:D, "NA"))</f>
        <v>179</v>
      </c>
      <c r="H7">
        <f>IF(_xlfn.XLOOKUP($B7,'Main Datapage'!$A:$A, 'Main Datapage'!E:E, "NA") = 0,"N/A",_xlfn.XLOOKUP($B7,'Main Datapage'!$A:$A, 'Main Datapage'!E:E, "NA"))</f>
        <v>88</v>
      </c>
      <c r="I7" t="str">
        <f>IF(_xlfn.XLOOKUP($B7,'Main Datapage'!$A:$A, 'Main Datapage'!F:F, "NA") = 0,"N/A",_xlfn.XLOOKUP($B7,'Main Datapage'!$A:$A, 'Main Datapage'!F:F, "NA"))</f>
        <v>N/A</v>
      </c>
      <c r="J7" t="str">
        <f>IF(_xlfn.XLOOKUP($B7,'Main Datapage'!$A:$A, 'Main Datapage'!G:G, "NA") = 0,"N/A",_xlfn.XLOOKUP($B7,'Main Datapage'!$A:$A, 'Main Datapage'!G:G, "NA"))</f>
        <v>N/A</v>
      </c>
      <c r="K7">
        <f>IF(_xlfn.XLOOKUP($B7,'Main Datapage'!$A:$A, 'Main Datapage'!H:H, "NA") = 0,"N/A",_xlfn.XLOOKUP($B7,'Main Datapage'!$A:$A, 'Main Datapage'!H:H, "NA"))</f>
        <v>169</v>
      </c>
      <c r="L7">
        <f>IF(_xlfn.XLOOKUP($B7,'Main Datapage'!$A:$A, 'Main Datapage'!I:I, "NA") = 0,"N/A",_xlfn.XLOOKUP($B7,'Main Datapage'!$A:$A, 'Main Datapage'!I:I, "NA"))</f>
        <v>148</v>
      </c>
      <c r="M7" t="str">
        <f>IF(_xlfn.XLOOKUP($B7,'Main Datapage'!$A:$A, 'Main Datapage'!J:J, "NA") = 0,"N/A",_xlfn.XLOOKUP($B7,'Main Datapage'!$A:$A, 'Main Datapage'!J:J, "NA"))</f>
        <v>N/A</v>
      </c>
      <c r="N7">
        <f>IF(_xlfn.XLOOKUP($B7,'Main Datapage'!$A:$A, 'Main Datapage'!K:K, "NA") = 0,"N/A",_xlfn.XLOOKUP($B7,'Main Datapage'!$A:$A, 'Main Datapage'!K:K, "NA"))</f>
        <v>216</v>
      </c>
      <c r="O7">
        <f>IF(_xlfn.XLOOKUP($B7,'Main Datapage'!$A:$A, 'Main Datapage'!L:L, "NA") = 0,"N/A",_xlfn.XLOOKUP($B7,'Main Datapage'!$A:$A, 'Main Datapage'!L:L, "NA"))</f>
        <v>49</v>
      </c>
      <c r="P7" t="str">
        <f>IF(_xlfn.XLOOKUP($B7,'Main Datapage'!$A:$A, 'Main Datapage'!M:M, "NA") = 0,"N/A",_xlfn.XLOOKUP($B7,'Main Datapage'!$A:$A, 'Main Datapage'!M:M, "NA"))</f>
        <v>N/A</v>
      </c>
      <c r="Q7" t="str">
        <f>IF(_xlfn.XLOOKUP($B7,'Main Datapage'!$A:$A, 'Main Datapage'!N:N, "NA") = 0,"N/A",_xlfn.XLOOKUP($B7,'Main Datapage'!$A:$A, 'Main Datapage'!N:N, "NA"))</f>
        <v>N/A</v>
      </c>
      <c r="R7">
        <f>IF(_xlfn.XLOOKUP($B7,'Main Datapage'!$A:$A, 'Main Datapage'!O:O, "NA") = 0,"N/A",_xlfn.XLOOKUP($B7,'Main Datapage'!$A:$A, 'Main Datapage'!O:O, "NA"))</f>
        <v>167</v>
      </c>
      <c r="S7">
        <f>IF(_xlfn.XLOOKUP($B7,'Main Datapage'!$A:$A, 'Main Datapage'!P:P, "NA") = 0,"N/A",_xlfn.XLOOKUP($B7,'Main Datapage'!$A:$A, 'Main Datapage'!P:P, "NA"))</f>
        <v>148</v>
      </c>
      <c r="T7">
        <f>IF(_xlfn.XLOOKUP($B7,'Main Datapage'!$A:$A, 'Main Datapage'!Q:Q, "NA") = 0,"N/A",_xlfn.XLOOKUP($B7,'Main Datapage'!$A:$A, 'Main Datapage'!Q:Q, "NA"))</f>
        <v>118</v>
      </c>
      <c r="U7">
        <f>IF(_xlfn.XLOOKUP($B7,'Main Datapage'!$A:$A, 'Main Datapage'!R:R, "NA") = 0,"N/A",_xlfn.XLOOKUP($B7,'Main Datapage'!$A:$A, 'Main Datapage'!R:R, "NA"))</f>
        <v>153</v>
      </c>
      <c r="V7">
        <f>IF(_xlfn.XLOOKUP($B7,'Main Datapage'!$A:$A, 'Main Datapage'!S:S, "NA") = 0,"N/A",_xlfn.XLOOKUP($B7,'Main Datapage'!$A:$A, 'Main Datapage'!S:S, "NA"))</f>
        <v>155</v>
      </c>
      <c r="W7" t="str">
        <f>IF(_xlfn.XLOOKUP($B7,'Main Datapage'!$A:$A, 'Main Datapage'!T:T, "NA") = 0,"N/A",_xlfn.XLOOKUP($B7,'Main Datapage'!$A:$A, 'Main Datapage'!T:T, "NA"))</f>
        <v>N/A</v>
      </c>
      <c r="X7" t="str">
        <f>IF(_xlfn.XLOOKUP($B7,'Main Datapage'!$A:$A, 'Main Datapage'!U:U, "NA") = 0,"N/A",_xlfn.XLOOKUP($B7,'Main Datapage'!$A:$A, 'Main Datapage'!U:U, "NA"))</f>
        <v>N/A</v>
      </c>
      <c r="Y7">
        <f>IF(_xlfn.XLOOKUP($B7,'Main Datapage'!$A:$A, 'Main Datapage'!V:V, "NA") = 0,"N/A",_xlfn.XLOOKUP($B7,'Main Datapage'!$A:$A, 'Main Datapage'!V:V, "NA"))</f>
        <v>83</v>
      </c>
      <c r="Z7">
        <f>IF(_xlfn.XLOOKUP($B7,'Main Datapage'!$A:$A, 'Main Datapage'!W:W, "NA") = 0,"N/A",_xlfn.XLOOKUP($B7,'Main Datapage'!$A:$A, 'Main Datapage'!W:W, "NA"))</f>
        <v>124</v>
      </c>
      <c r="AA7">
        <f>IF(_xlfn.XLOOKUP($B7,'Main Datapage'!$A:$A, 'Main Datapage'!X:X, "NA") = 0,"N/A",_xlfn.XLOOKUP($B7,'Main Datapage'!$A:$A, 'Main Datapage'!X:X, "NA"))</f>
        <v>207</v>
      </c>
      <c r="AB7" t="str">
        <f>IF(_xlfn.XLOOKUP($B7,'Main Datapage'!$A:$A, 'Main Datapage'!Y:Y, "NA") = 0,"N/A",_xlfn.XLOOKUP($B7,'Main Datapage'!$A:$A, 'Main Datapage'!Y:Y, "NA"))</f>
        <v>N/A</v>
      </c>
      <c r="AC7" t="str">
        <f>IF(_xlfn.XLOOKUP($B7,'Main Datapage'!$A:$A, 'Main Datapage'!Z:Z, "NA") = 0,"N/A",_xlfn.XLOOKUP($B7,'Main Datapage'!$A:$A, 'Main Datapage'!Z:Z, "NA"))</f>
        <v>N/A</v>
      </c>
      <c r="AD7" t="str">
        <f>IF(_xlfn.XLOOKUP($B7,'Main Datapage'!$A:$A, 'Main Datapage'!AA:AA, "NA") = 0,"N/A",_xlfn.XLOOKUP($B7,'Main Datapage'!$A:$A, 'Main Datapage'!AA:AA, "NA"))</f>
        <v>N/A</v>
      </c>
      <c r="AE7" t="str">
        <f>IF(_xlfn.XLOOKUP($B7,'Main Datapage'!$A:$A, 'Main Datapage'!AB:AB, "NA") = 0,"N/A",_xlfn.XLOOKUP($B7,'Main Datapage'!$A:$A, 'Main Datapage'!AB:AB, "NA"))</f>
        <v>N/A</v>
      </c>
      <c r="AF7" t="str">
        <f>IF(_xlfn.XLOOKUP($B7,'Main Datapage'!$A:$A, 'Main Datapage'!AC:AC, "NA") = 0,"N/A",_xlfn.XLOOKUP($B7,'Main Datapage'!$A:$A, 'Main Datapage'!AC:AC, "NA"))</f>
        <v>N/A</v>
      </c>
      <c r="AG7" t="str">
        <f>IF(_xlfn.XLOOKUP($B7,'Main Datapage'!$A:$A, 'Main Datapage'!AD:AD, "NA") = 0,"N/A",_xlfn.XLOOKUP($B7,'Main Datapage'!$A:$A, 'Main Datapage'!AD:AD, "NA"))</f>
        <v>N/A</v>
      </c>
      <c r="AH7" t="str">
        <f>IF(_xlfn.XLOOKUP($B7,'Main Datapage'!$A:$A, 'Main Datapage'!AE:AE, "NA") = 0,"N/A",_xlfn.XLOOKUP($B7,'Main Datapage'!$A:$A, 'Main Datapage'!AE:AE, "NA"))</f>
        <v>N/A</v>
      </c>
      <c r="AI7" t="str">
        <f>IF(_xlfn.XLOOKUP($B7,'Main Datapage'!$A:$A, 'Main Datapage'!AF:AF, "NA") = 0,"N/A",_xlfn.XLOOKUP($B7,'Main Datapage'!$A:$A, 'Main Datapage'!AF:AF, "NA"))</f>
        <v>N/A</v>
      </c>
      <c r="AJ7" s="29">
        <f>COUNTIF(E7:AI7, "&lt;150")</f>
        <v>7</v>
      </c>
      <c r="AK7" s="29">
        <f>COUNTIF(E7:AI7, "&gt;=150")</f>
        <v>9</v>
      </c>
    </row>
    <row r="8" spans="1:252">
      <c r="A8" s="4" t="s">
        <v>81</v>
      </c>
      <c r="B8" t="s">
        <v>82</v>
      </c>
      <c r="C8" s="9">
        <f>SUM(E8:AI8)</f>
        <v>6</v>
      </c>
      <c r="D8" s="11">
        <f>AVERAGE(E8:AI8)</f>
        <v>1.2</v>
      </c>
      <c r="E8" t="str">
        <f>IF(_xlfn.XLOOKUP($B8,'Main Datapage'!$A:$A, 'Main Datapage'!B:B, "NA") = 0,"N/A",_xlfn.XLOOKUP($B8,'Main Datapage'!$A:$A, 'Main Datapage'!B:B, "NA"))</f>
        <v>N/A</v>
      </c>
      <c r="F8" t="str">
        <f>IF(_xlfn.XLOOKUP($B8,'Main Datapage'!$A:$A, 'Main Datapage'!C:C, "NA") = 0,"N/A",_xlfn.XLOOKUP($B8,'Main Datapage'!$A:$A, 'Main Datapage'!C:C, "NA"))</f>
        <v>N/A</v>
      </c>
      <c r="G8" t="str">
        <f>IF(_xlfn.XLOOKUP($B8,'Main Datapage'!$A:$A, 'Main Datapage'!D:D, "NA") = 0,"N/A",_xlfn.XLOOKUP($B8,'Main Datapage'!$A:$A, 'Main Datapage'!D:D, "NA"))</f>
        <v>N/A</v>
      </c>
      <c r="H8" t="str">
        <f>IF(_xlfn.XLOOKUP($B8,'Main Datapage'!$A:$A, 'Main Datapage'!E:E, "NA") = 0,"N/A",_xlfn.XLOOKUP($B8,'Main Datapage'!$A:$A, 'Main Datapage'!E:E, "NA"))</f>
        <v>N/A</v>
      </c>
      <c r="I8" t="str">
        <f>IF(_xlfn.XLOOKUP($B8,'Main Datapage'!$A:$A, 'Main Datapage'!F:F, "NA") = 0,"N/A",_xlfn.XLOOKUP($B8,'Main Datapage'!$A:$A, 'Main Datapage'!F:F, "NA"))</f>
        <v>N/A</v>
      </c>
      <c r="J8" t="str">
        <f>IF(_xlfn.XLOOKUP($B8,'Main Datapage'!$A:$A, 'Main Datapage'!G:G, "NA") = 0,"N/A",_xlfn.XLOOKUP($B8,'Main Datapage'!$A:$A, 'Main Datapage'!G:G, "NA"))</f>
        <v>N/A</v>
      </c>
      <c r="K8">
        <f>IF(_xlfn.XLOOKUP($B8,'Main Datapage'!$A:$A, 'Main Datapage'!H:H, "NA") = 0,"N/A",_xlfn.XLOOKUP($B8,'Main Datapage'!$A:$A, 'Main Datapage'!H:H, "NA"))</f>
        <v>2</v>
      </c>
      <c r="L8" t="str">
        <f>IF(_xlfn.XLOOKUP($B8,'Main Datapage'!$A:$A, 'Main Datapage'!I:I, "NA") = 0,"N/A",_xlfn.XLOOKUP($B8,'Main Datapage'!$A:$A, 'Main Datapage'!I:I, "NA"))</f>
        <v>N/A</v>
      </c>
      <c r="M8">
        <f>IF(_xlfn.XLOOKUP($B8,'Main Datapage'!$A:$A, 'Main Datapage'!J:J, "NA") = 0,"N/A",_xlfn.XLOOKUP($B8,'Main Datapage'!$A:$A, 'Main Datapage'!J:J, "NA"))</f>
        <v>1</v>
      </c>
      <c r="N8" t="str">
        <f>IF(_xlfn.XLOOKUP($B8,'Main Datapage'!$A:$A, 'Main Datapage'!K:K, "NA") = 0,"N/A",_xlfn.XLOOKUP($B8,'Main Datapage'!$A:$A, 'Main Datapage'!K:K, "NA"))</f>
        <v>N/A</v>
      </c>
      <c r="O8">
        <f>IF(_xlfn.XLOOKUP($B8,'Main Datapage'!$A:$A, 'Main Datapage'!L:L, "NA") = 0,"N/A",_xlfn.XLOOKUP($B8,'Main Datapage'!$A:$A, 'Main Datapage'!L:L, "NA"))</f>
        <v>1</v>
      </c>
      <c r="P8" t="str">
        <f>IF(_xlfn.XLOOKUP($B8,'Main Datapage'!$A:$A, 'Main Datapage'!M:M, "NA") = 0,"N/A",_xlfn.XLOOKUP($B8,'Main Datapage'!$A:$A, 'Main Datapage'!M:M, "NA"))</f>
        <v>N/A</v>
      </c>
      <c r="Q8" t="str">
        <f>IF(_xlfn.XLOOKUP($B8,'Main Datapage'!$A:$A, 'Main Datapage'!N:N, "NA") = 0,"N/A",_xlfn.XLOOKUP($B8,'Main Datapage'!$A:$A, 'Main Datapage'!N:N, "NA"))</f>
        <v>N/A</v>
      </c>
      <c r="R8">
        <f>IF(_xlfn.XLOOKUP($B8,'Main Datapage'!$A:$A, 'Main Datapage'!O:O, "NA") = 0,"N/A",_xlfn.XLOOKUP($B8,'Main Datapage'!$A:$A, 'Main Datapage'!O:O, "NA"))</f>
        <v>1</v>
      </c>
      <c r="S8" t="str">
        <f>IF(_xlfn.XLOOKUP($B8,'Main Datapage'!$A:$A, 'Main Datapage'!P:P, "NA") = 0,"N/A",_xlfn.XLOOKUP($B8,'Main Datapage'!$A:$A, 'Main Datapage'!P:P, "NA"))</f>
        <v>N/A</v>
      </c>
      <c r="T8" t="str">
        <f>IF(_xlfn.XLOOKUP($B8,'Main Datapage'!$A:$A, 'Main Datapage'!Q:Q, "NA") = 0,"N/A",_xlfn.XLOOKUP($B8,'Main Datapage'!$A:$A, 'Main Datapage'!Q:Q, "NA"))</f>
        <v>N/A</v>
      </c>
      <c r="U8" t="str">
        <f>IF(_xlfn.XLOOKUP($B8,'Main Datapage'!$A:$A, 'Main Datapage'!R:R, "NA") = 0,"N/A",_xlfn.XLOOKUP($B8,'Main Datapage'!$A:$A, 'Main Datapage'!R:R, "NA"))</f>
        <v>N/A</v>
      </c>
      <c r="V8" t="str">
        <f>IF(_xlfn.XLOOKUP($B8,'Main Datapage'!$A:$A, 'Main Datapage'!S:S, "NA") = 0,"N/A",_xlfn.XLOOKUP($B8,'Main Datapage'!$A:$A, 'Main Datapage'!S:S, "NA"))</f>
        <v>N/A</v>
      </c>
      <c r="W8" t="str">
        <f>IF(_xlfn.XLOOKUP($B8,'Main Datapage'!$A:$A, 'Main Datapage'!T:T, "NA") = 0,"N/A",_xlfn.XLOOKUP($B8,'Main Datapage'!$A:$A, 'Main Datapage'!T:T, "NA"))</f>
        <v>N/A</v>
      </c>
      <c r="X8" t="str">
        <f>IF(_xlfn.XLOOKUP($B8,'Main Datapage'!$A:$A, 'Main Datapage'!U:U, "NA") = 0,"N/A",_xlfn.XLOOKUP($B8,'Main Datapage'!$A:$A, 'Main Datapage'!U:U, "NA"))</f>
        <v>N/A</v>
      </c>
      <c r="Y8" t="str">
        <f>IF(_xlfn.XLOOKUP($B8,'Main Datapage'!$A:$A, 'Main Datapage'!V:V, "NA") = 0,"N/A",_xlfn.XLOOKUP($B8,'Main Datapage'!$A:$A, 'Main Datapage'!V:V, "NA"))</f>
        <v>N/A</v>
      </c>
      <c r="Z8">
        <f>IF(_xlfn.XLOOKUP($B8,'Main Datapage'!$A:$A, 'Main Datapage'!W:W, "NA") = 0,"N/A",_xlfn.XLOOKUP($B8,'Main Datapage'!$A:$A, 'Main Datapage'!W:W, "NA"))</f>
        <v>1</v>
      </c>
      <c r="AA8" t="str">
        <f>IF(_xlfn.XLOOKUP($B8,'Main Datapage'!$A:$A, 'Main Datapage'!X:X, "NA") = 0,"N/A",_xlfn.XLOOKUP($B8,'Main Datapage'!$A:$A, 'Main Datapage'!X:X, "NA"))</f>
        <v>N/A</v>
      </c>
      <c r="AB8" t="str">
        <f>IF(_xlfn.XLOOKUP($B8,'Main Datapage'!$A:$A, 'Main Datapage'!Y:Y, "NA") = 0,"N/A",_xlfn.XLOOKUP($B8,'Main Datapage'!$A:$A, 'Main Datapage'!Y:Y, "NA"))</f>
        <v>N/A</v>
      </c>
      <c r="AC8" t="str">
        <f>IF(_xlfn.XLOOKUP($B8,'Main Datapage'!$A:$A, 'Main Datapage'!Z:Z, "NA") = 0,"N/A",_xlfn.XLOOKUP($B8,'Main Datapage'!$A:$A, 'Main Datapage'!Z:Z, "NA"))</f>
        <v>N/A</v>
      </c>
      <c r="AD8" t="str">
        <f>IF(_xlfn.XLOOKUP($B8,'Main Datapage'!$A:$A, 'Main Datapage'!AA:AA, "NA") = 0,"N/A",_xlfn.XLOOKUP($B8,'Main Datapage'!$A:$A, 'Main Datapage'!AA:AA, "NA"))</f>
        <v>N/A</v>
      </c>
      <c r="AE8" t="str">
        <f>IF(_xlfn.XLOOKUP($B8,'Main Datapage'!$A:$A, 'Main Datapage'!AB:AB, "NA") = 0,"N/A",_xlfn.XLOOKUP($B8,'Main Datapage'!$A:$A, 'Main Datapage'!AB:AB, "NA"))</f>
        <v>N/A</v>
      </c>
      <c r="AF8" t="str">
        <f>IF(_xlfn.XLOOKUP($B8,'Main Datapage'!$A:$A, 'Main Datapage'!AC:AC, "NA") = 0,"N/A",_xlfn.XLOOKUP($B8,'Main Datapage'!$A:$A, 'Main Datapage'!AC:AC, "NA"))</f>
        <v>N/A</v>
      </c>
      <c r="AG8" t="str">
        <f>IF(_xlfn.XLOOKUP($B8,'Main Datapage'!$A:$A, 'Main Datapage'!AD:AD, "NA") = 0,"N/A",_xlfn.XLOOKUP($B8,'Main Datapage'!$A:$A, 'Main Datapage'!AD:AD, "NA"))</f>
        <v>N/A</v>
      </c>
      <c r="AH8" t="str">
        <f>IF(_xlfn.XLOOKUP($B8,'Main Datapage'!$A:$A, 'Main Datapage'!AE:AE, "NA") = 0,"N/A",_xlfn.XLOOKUP($B8,'Main Datapage'!$A:$A, 'Main Datapage'!AE:AE, "NA"))</f>
        <v>N/A</v>
      </c>
      <c r="AI8" t="str">
        <f>IF(_xlfn.XLOOKUP($B8,'Main Datapage'!$A:$A, 'Main Datapage'!AF:AF, "NA") = 0,"N/A",_xlfn.XLOOKUP($B8,'Main Datapage'!$A:$A, 'Main Datapage'!AF:AF, "NA"))</f>
        <v>N/A</v>
      </c>
      <c r="AJ8" s="29">
        <f>COUNTIF(E8:AI8, "&lt;150")</f>
        <v>5</v>
      </c>
      <c r="AK8" s="29">
        <f>COUNTIF(E8:AI8, "&gt;=150")</f>
        <v>0</v>
      </c>
    </row>
    <row r="9" spans="1:252">
      <c r="A9" s="4" t="s">
        <v>83</v>
      </c>
      <c r="B9" t="s">
        <v>84</v>
      </c>
      <c r="C9" s="9">
        <f>SUM(E9:AI9)</f>
        <v>2808</v>
      </c>
      <c r="D9" s="11">
        <f>AVERAGE(E9:AI9)</f>
        <v>175.5</v>
      </c>
      <c r="E9">
        <f>IF(_xlfn.XLOOKUP($B9,'Main Datapage'!$A:$A, 'Main Datapage'!B:B, "NA") = 0,"N/A",_xlfn.XLOOKUP($B9,'Main Datapage'!$A:$A, 'Main Datapage'!B:B, "NA"))</f>
        <v>140</v>
      </c>
      <c r="F9">
        <f>IF(_xlfn.XLOOKUP($B9,'Main Datapage'!$A:$A, 'Main Datapage'!C:C, "NA") = 0,"N/A",_xlfn.XLOOKUP($B9,'Main Datapage'!$A:$A, 'Main Datapage'!C:C, "NA"))</f>
        <v>161</v>
      </c>
      <c r="G9">
        <f>IF(_xlfn.XLOOKUP($B9,'Main Datapage'!$A:$A, 'Main Datapage'!D:D, "NA") = 0,"N/A",_xlfn.XLOOKUP($B9,'Main Datapage'!$A:$A, 'Main Datapage'!D:D, "NA"))</f>
        <v>149</v>
      </c>
      <c r="H9">
        <f>IF(_xlfn.XLOOKUP($B9,'Main Datapage'!$A:$A, 'Main Datapage'!E:E, "NA") = 0,"N/A",_xlfn.XLOOKUP($B9,'Main Datapage'!$A:$A, 'Main Datapage'!E:E, "NA"))</f>
        <v>156</v>
      </c>
      <c r="I9" t="str">
        <f>IF(_xlfn.XLOOKUP($B9,'Main Datapage'!$A:$A, 'Main Datapage'!F:F, "NA") = 0,"N/A",_xlfn.XLOOKUP($B9,'Main Datapage'!$A:$A, 'Main Datapage'!F:F, "NA"))</f>
        <v>N/A</v>
      </c>
      <c r="J9" t="str">
        <f>IF(_xlfn.XLOOKUP($B9,'Main Datapage'!$A:$A, 'Main Datapage'!G:G, "NA") = 0,"N/A",_xlfn.XLOOKUP($B9,'Main Datapage'!$A:$A, 'Main Datapage'!G:G, "NA"))</f>
        <v>N/A</v>
      </c>
      <c r="K9">
        <f>IF(_xlfn.XLOOKUP($B9,'Main Datapage'!$A:$A, 'Main Datapage'!H:H, "NA") = 0,"N/A",_xlfn.XLOOKUP($B9,'Main Datapage'!$A:$A, 'Main Datapage'!H:H, "NA"))</f>
        <v>194</v>
      </c>
      <c r="L9">
        <f>IF(_xlfn.XLOOKUP($B9,'Main Datapage'!$A:$A, 'Main Datapage'!I:I, "NA") = 0,"N/A",_xlfn.XLOOKUP($B9,'Main Datapage'!$A:$A, 'Main Datapage'!I:I, "NA"))</f>
        <v>198</v>
      </c>
      <c r="M9">
        <f>IF(_xlfn.XLOOKUP($B9,'Main Datapage'!$A:$A, 'Main Datapage'!J:J, "NA") = 0,"N/A",_xlfn.XLOOKUP($B9,'Main Datapage'!$A:$A, 'Main Datapage'!J:J, "NA"))</f>
        <v>182</v>
      </c>
      <c r="N9">
        <f>IF(_xlfn.XLOOKUP($B9,'Main Datapage'!$A:$A, 'Main Datapage'!K:K, "NA") = 0,"N/A",_xlfn.XLOOKUP($B9,'Main Datapage'!$A:$A, 'Main Datapage'!K:K, "NA"))</f>
        <v>168</v>
      </c>
      <c r="O9">
        <f>IF(_xlfn.XLOOKUP($B9,'Main Datapage'!$A:$A, 'Main Datapage'!L:L, "NA") = 0,"N/A",_xlfn.XLOOKUP($B9,'Main Datapage'!$A:$A, 'Main Datapage'!L:L, "NA"))</f>
        <v>174</v>
      </c>
      <c r="P9" t="str">
        <f>IF(_xlfn.XLOOKUP($B9,'Main Datapage'!$A:$A, 'Main Datapage'!M:M, "NA") = 0,"N/A",_xlfn.XLOOKUP($B9,'Main Datapage'!$A:$A, 'Main Datapage'!M:M, "NA"))</f>
        <v>N/A</v>
      </c>
      <c r="Q9" t="str">
        <f>IF(_xlfn.XLOOKUP($B9,'Main Datapage'!$A:$A, 'Main Datapage'!N:N, "NA") = 0,"N/A",_xlfn.XLOOKUP($B9,'Main Datapage'!$A:$A, 'Main Datapage'!N:N, "NA"))</f>
        <v>N/A</v>
      </c>
      <c r="R9">
        <f>IF(_xlfn.XLOOKUP($B9,'Main Datapage'!$A:$A, 'Main Datapage'!O:O, "NA") = 0,"N/A",_xlfn.XLOOKUP($B9,'Main Datapage'!$A:$A, 'Main Datapage'!O:O, "NA"))</f>
        <v>187</v>
      </c>
      <c r="S9" t="str">
        <f>IF(_xlfn.XLOOKUP($B9,'Main Datapage'!$A:$A, 'Main Datapage'!P:P, "NA") = 0,"N/A",_xlfn.XLOOKUP($B9,'Main Datapage'!$A:$A, 'Main Datapage'!P:P, "NA"))</f>
        <v>N/A</v>
      </c>
      <c r="T9">
        <f>IF(_xlfn.XLOOKUP($B9,'Main Datapage'!$A:$A, 'Main Datapage'!Q:Q, "NA") = 0,"N/A",_xlfn.XLOOKUP($B9,'Main Datapage'!$A:$A, 'Main Datapage'!Q:Q, "NA"))</f>
        <v>201</v>
      </c>
      <c r="U9">
        <f>IF(_xlfn.XLOOKUP($B9,'Main Datapage'!$A:$A, 'Main Datapage'!R:R, "NA") = 0,"N/A",_xlfn.XLOOKUP($B9,'Main Datapage'!$A:$A, 'Main Datapage'!R:R, "NA"))</f>
        <v>205</v>
      </c>
      <c r="V9">
        <f>IF(_xlfn.XLOOKUP($B9,'Main Datapage'!$A:$A, 'Main Datapage'!S:S, "NA") = 0,"N/A",_xlfn.XLOOKUP($B9,'Main Datapage'!$A:$A, 'Main Datapage'!S:S, "NA"))</f>
        <v>194</v>
      </c>
      <c r="W9" t="str">
        <f>IF(_xlfn.XLOOKUP($B9,'Main Datapage'!$A:$A, 'Main Datapage'!T:T, "NA") = 0,"N/A",_xlfn.XLOOKUP($B9,'Main Datapage'!$A:$A, 'Main Datapage'!T:T, "NA"))</f>
        <v>N/A</v>
      </c>
      <c r="X9" t="str">
        <f>IF(_xlfn.XLOOKUP($B9,'Main Datapage'!$A:$A, 'Main Datapage'!U:U, "NA") = 0,"N/A",_xlfn.XLOOKUP($B9,'Main Datapage'!$A:$A, 'Main Datapage'!U:U, "NA"))</f>
        <v>N/A</v>
      </c>
      <c r="Y9">
        <f>IF(_xlfn.XLOOKUP($B9,'Main Datapage'!$A:$A, 'Main Datapage'!V:V, "NA") = 0,"N/A",_xlfn.XLOOKUP($B9,'Main Datapage'!$A:$A, 'Main Datapage'!V:V, "NA"))</f>
        <v>167</v>
      </c>
      <c r="Z9">
        <f>IF(_xlfn.XLOOKUP($B9,'Main Datapage'!$A:$A, 'Main Datapage'!W:W, "NA") = 0,"N/A",_xlfn.XLOOKUP($B9,'Main Datapage'!$A:$A, 'Main Datapage'!W:W, "NA"))</f>
        <v>120</v>
      </c>
      <c r="AA9">
        <f>IF(_xlfn.XLOOKUP($B9,'Main Datapage'!$A:$A, 'Main Datapage'!X:X, "NA") = 0,"N/A",_xlfn.XLOOKUP($B9,'Main Datapage'!$A:$A, 'Main Datapage'!X:X, "NA"))</f>
        <v>212</v>
      </c>
      <c r="AB9" t="str">
        <f>IF(_xlfn.XLOOKUP($B9,'Main Datapage'!$A:$A, 'Main Datapage'!Y:Y, "NA") = 0,"N/A",_xlfn.XLOOKUP($B9,'Main Datapage'!$A:$A, 'Main Datapage'!Y:Y, "NA"))</f>
        <v>N/A</v>
      </c>
      <c r="AC9" t="str">
        <f>IF(_xlfn.XLOOKUP($B9,'Main Datapage'!$A:$A, 'Main Datapage'!Z:Z, "NA") = 0,"N/A",_xlfn.XLOOKUP($B9,'Main Datapage'!$A:$A, 'Main Datapage'!Z:Z, "NA"))</f>
        <v>N/A</v>
      </c>
      <c r="AD9" t="str">
        <f>IF(_xlfn.XLOOKUP($B9,'Main Datapage'!$A:$A, 'Main Datapage'!AA:AA, "NA") = 0,"N/A",_xlfn.XLOOKUP($B9,'Main Datapage'!$A:$A, 'Main Datapage'!AA:AA, "NA"))</f>
        <v>N/A</v>
      </c>
      <c r="AE9" t="str">
        <f>IF(_xlfn.XLOOKUP($B9,'Main Datapage'!$A:$A, 'Main Datapage'!AB:AB, "NA") = 0,"N/A",_xlfn.XLOOKUP($B9,'Main Datapage'!$A:$A, 'Main Datapage'!AB:AB, "NA"))</f>
        <v>N/A</v>
      </c>
      <c r="AF9" t="str">
        <f>IF(_xlfn.XLOOKUP($B9,'Main Datapage'!$A:$A, 'Main Datapage'!AC:AC, "NA") = 0,"N/A",_xlfn.XLOOKUP($B9,'Main Datapage'!$A:$A, 'Main Datapage'!AC:AC, "NA"))</f>
        <v>N/A</v>
      </c>
      <c r="AG9" t="str">
        <f>IF(_xlfn.XLOOKUP($B9,'Main Datapage'!$A:$A, 'Main Datapage'!AD:AD, "NA") = 0,"N/A",_xlfn.XLOOKUP($B9,'Main Datapage'!$A:$A, 'Main Datapage'!AD:AD, "NA"))</f>
        <v>N/A</v>
      </c>
      <c r="AH9" t="str">
        <f>IF(_xlfn.XLOOKUP($B9,'Main Datapage'!$A:$A, 'Main Datapage'!AE:AE, "NA") = 0,"N/A",_xlfn.XLOOKUP($B9,'Main Datapage'!$A:$A, 'Main Datapage'!AE:AE, "NA"))</f>
        <v>N/A</v>
      </c>
      <c r="AI9" t="str">
        <f>IF(_xlfn.XLOOKUP($B9,'Main Datapage'!$A:$A, 'Main Datapage'!AF:AF, "NA") = 0,"N/A",_xlfn.XLOOKUP($B9,'Main Datapage'!$A:$A, 'Main Datapage'!AF:AF, "NA"))</f>
        <v>N/A</v>
      </c>
      <c r="AJ9" s="29">
        <f>COUNTIF(E9:AI9, "&lt;150")</f>
        <v>3</v>
      </c>
      <c r="AK9" s="29">
        <f>COUNTIF(E9:AI9, "&gt;=150")</f>
        <v>13</v>
      </c>
    </row>
    <row r="10" spans="1:252">
      <c r="A10" s="4" t="s">
        <v>85</v>
      </c>
      <c r="B10" t="s">
        <v>86</v>
      </c>
      <c r="C10" s="9">
        <f>SUM(E10:AI10)</f>
        <v>1</v>
      </c>
      <c r="D10" s="11">
        <f>AVERAGE(E10:AI10)</f>
        <v>1</v>
      </c>
      <c r="E10" t="str">
        <f>IF(_xlfn.XLOOKUP($B10,'Main Datapage'!$A:$A, 'Main Datapage'!B:B, "NA") = 0,"N/A",_xlfn.XLOOKUP($B10,'Main Datapage'!$A:$A, 'Main Datapage'!B:B, "NA"))</f>
        <v>N/A</v>
      </c>
      <c r="F10">
        <f>IF(_xlfn.XLOOKUP($B10,'Main Datapage'!$A:$A, 'Main Datapage'!C:C, "NA") = 0,"N/A",_xlfn.XLOOKUP($B10,'Main Datapage'!$A:$A, 'Main Datapage'!C:C, "NA"))</f>
        <v>1</v>
      </c>
      <c r="G10" t="str">
        <f>IF(_xlfn.XLOOKUP($B10,'Main Datapage'!$A:$A, 'Main Datapage'!D:D, "NA") = 0,"N/A",_xlfn.XLOOKUP($B10,'Main Datapage'!$A:$A, 'Main Datapage'!D:D, "NA"))</f>
        <v>N/A</v>
      </c>
      <c r="H10" t="str">
        <f>IF(_xlfn.XLOOKUP($B10,'Main Datapage'!$A:$A, 'Main Datapage'!E:E, "NA") = 0,"N/A",_xlfn.XLOOKUP($B10,'Main Datapage'!$A:$A, 'Main Datapage'!E:E, "NA"))</f>
        <v>N/A</v>
      </c>
      <c r="I10" t="str">
        <f>IF(_xlfn.XLOOKUP($B10,'Main Datapage'!$A:$A, 'Main Datapage'!F:F, "NA") = 0,"N/A",_xlfn.XLOOKUP($B10,'Main Datapage'!$A:$A, 'Main Datapage'!F:F, "NA"))</f>
        <v>N/A</v>
      </c>
      <c r="J10" t="str">
        <f>IF(_xlfn.XLOOKUP($B10,'Main Datapage'!$A:$A, 'Main Datapage'!G:G, "NA") = 0,"N/A",_xlfn.XLOOKUP($B10,'Main Datapage'!$A:$A, 'Main Datapage'!G:G, "NA"))</f>
        <v>N/A</v>
      </c>
      <c r="K10" t="str">
        <f>IF(_xlfn.XLOOKUP($B10,'Main Datapage'!$A:$A, 'Main Datapage'!H:H, "NA") = 0,"N/A",_xlfn.XLOOKUP($B10,'Main Datapage'!$A:$A, 'Main Datapage'!H:H, "NA"))</f>
        <v>N/A</v>
      </c>
      <c r="L10" t="str">
        <f>IF(_xlfn.XLOOKUP($B10,'Main Datapage'!$A:$A, 'Main Datapage'!I:I, "NA") = 0,"N/A",_xlfn.XLOOKUP($B10,'Main Datapage'!$A:$A, 'Main Datapage'!I:I, "NA"))</f>
        <v>N/A</v>
      </c>
      <c r="M10" t="str">
        <f>IF(_xlfn.XLOOKUP($B10,'Main Datapage'!$A:$A, 'Main Datapage'!J:J, "NA") = 0,"N/A",_xlfn.XLOOKUP($B10,'Main Datapage'!$A:$A, 'Main Datapage'!J:J, "NA"))</f>
        <v>N/A</v>
      </c>
      <c r="N10" t="str">
        <f>IF(_xlfn.XLOOKUP($B10,'Main Datapage'!$A:$A, 'Main Datapage'!K:K, "NA") = 0,"N/A",_xlfn.XLOOKUP($B10,'Main Datapage'!$A:$A, 'Main Datapage'!K:K, "NA"))</f>
        <v>N/A</v>
      </c>
      <c r="O10" t="str">
        <f>IF(_xlfn.XLOOKUP($B10,'Main Datapage'!$A:$A, 'Main Datapage'!L:L, "NA") = 0,"N/A",_xlfn.XLOOKUP($B10,'Main Datapage'!$A:$A, 'Main Datapage'!L:L, "NA"))</f>
        <v>N/A</v>
      </c>
      <c r="P10" t="str">
        <f>IF(_xlfn.XLOOKUP($B10,'Main Datapage'!$A:$A, 'Main Datapage'!M:M, "NA") = 0,"N/A",_xlfn.XLOOKUP($B10,'Main Datapage'!$A:$A, 'Main Datapage'!M:M, "NA"))</f>
        <v>N/A</v>
      </c>
      <c r="Q10" t="str">
        <f>IF(_xlfn.XLOOKUP($B10,'Main Datapage'!$A:$A, 'Main Datapage'!N:N, "NA") = 0,"N/A",_xlfn.XLOOKUP($B10,'Main Datapage'!$A:$A, 'Main Datapage'!N:N, "NA"))</f>
        <v>N/A</v>
      </c>
      <c r="R10" t="str">
        <f>IF(_xlfn.XLOOKUP($B10,'Main Datapage'!$A:$A, 'Main Datapage'!O:O, "NA") = 0,"N/A",_xlfn.XLOOKUP($B10,'Main Datapage'!$A:$A, 'Main Datapage'!O:O, "NA"))</f>
        <v>N/A</v>
      </c>
      <c r="S10" t="str">
        <f>IF(_xlfn.XLOOKUP($B10,'Main Datapage'!$A:$A, 'Main Datapage'!P:P, "NA") = 0,"N/A",_xlfn.XLOOKUP($B10,'Main Datapage'!$A:$A, 'Main Datapage'!P:P, "NA"))</f>
        <v>N/A</v>
      </c>
      <c r="T10" t="str">
        <f>IF(_xlfn.XLOOKUP($B10,'Main Datapage'!$A:$A, 'Main Datapage'!Q:Q, "NA") = 0,"N/A",_xlfn.XLOOKUP($B10,'Main Datapage'!$A:$A, 'Main Datapage'!Q:Q, "NA"))</f>
        <v>N/A</v>
      </c>
      <c r="U10" t="str">
        <f>IF(_xlfn.XLOOKUP($B10,'Main Datapage'!$A:$A, 'Main Datapage'!R:R, "NA") = 0,"N/A",_xlfn.XLOOKUP($B10,'Main Datapage'!$A:$A, 'Main Datapage'!R:R, "NA"))</f>
        <v>N/A</v>
      </c>
      <c r="V10" t="str">
        <f>IF(_xlfn.XLOOKUP($B10,'Main Datapage'!$A:$A, 'Main Datapage'!S:S, "NA") = 0,"N/A",_xlfn.XLOOKUP($B10,'Main Datapage'!$A:$A, 'Main Datapage'!S:S, "NA"))</f>
        <v>N/A</v>
      </c>
      <c r="W10" t="str">
        <f>IF(_xlfn.XLOOKUP($B10,'Main Datapage'!$A:$A, 'Main Datapage'!T:T, "NA") = 0,"N/A",_xlfn.XLOOKUP($B10,'Main Datapage'!$A:$A, 'Main Datapage'!T:T, "NA"))</f>
        <v>N/A</v>
      </c>
      <c r="X10" t="str">
        <f>IF(_xlfn.XLOOKUP($B10,'Main Datapage'!$A:$A, 'Main Datapage'!U:U, "NA") = 0,"N/A",_xlfn.XLOOKUP($B10,'Main Datapage'!$A:$A, 'Main Datapage'!U:U, "NA"))</f>
        <v>N/A</v>
      </c>
      <c r="Y10" t="str">
        <f>IF(_xlfn.XLOOKUP($B10,'Main Datapage'!$A:$A, 'Main Datapage'!V:V, "NA") = 0,"N/A",_xlfn.XLOOKUP($B10,'Main Datapage'!$A:$A, 'Main Datapage'!V:V, "NA"))</f>
        <v>N/A</v>
      </c>
      <c r="Z10" t="str">
        <f>IF(_xlfn.XLOOKUP($B10,'Main Datapage'!$A:$A, 'Main Datapage'!W:W, "NA") = 0,"N/A",_xlfn.XLOOKUP($B10,'Main Datapage'!$A:$A, 'Main Datapage'!W:W, "NA"))</f>
        <v>N/A</v>
      </c>
      <c r="AA10" t="str">
        <f>IF(_xlfn.XLOOKUP($B10,'Main Datapage'!$A:$A, 'Main Datapage'!X:X, "NA") = 0,"N/A",_xlfn.XLOOKUP($B10,'Main Datapage'!$A:$A, 'Main Datapage'!X:X, "NA"))</f>
        <v>N/A</v>
      </c>
      <c r="AB10" t="str">
        <f>IF(_xlfn.XLOOKUP($B10,'Main Datapage'!$A:$A, 'Main Datapage'!Y:Y, "NA") = 0,"N/A",_xlfn.XLOOKUP($B10,'Main Datapage'!$A:$A, 'Main Datapage'!Y:Y, "NA"))</f>
        <v>N/A</v>
      </c>
      <c r="AC10" t="str">
        <f>IF(_xlfn.XLOOKUP($B10,'Main Datapage'!$A:$A, 'Main Datapage'!Z:Z, "NA") = 0,"N/A",_xlfn.XLOOKUP($B10,'Main Datapage'!$A:$A, 'Main Datapage'!Z:Z, "NA"))</f>
        <v>N/A</v>
      </c>
      <c r="AD10" t="str">
        <f>IF(_xlfn.XLOOKUP($B10,'Main Datapage'!$A:$A, 'Main Datapage'!AA:AA, "NA") = 0,"N/A",_xlfn.XLOOKUP($B10,'Main Datapage'!$A:$A, 'Main Datapage'!AA:AA, "NA"))</f>
        <v>N/A</v>
      </c>
      <c r="AE10" t="str">
        <f>IF(_xlfn.XLOOKUP($B10,'Main Datapage'!$A:$A, 'Main Datapage'!AB:AB, "NA") = 0,"N/A",_xlfn.XLOOKUP($B10,'Main Datapage'!$A:$A, 'Main Datapage'!AB:AB, "NA"))</f>
        <v>N/A</v>
      </c>
      <c r="AF10" t="str">
        <f>IF(_xlfn.XLOOKUP($B10,'Main Datapage'!$A:$A, 'Main Datapage'!AC:AC, "NA") = 0,"N/A",_xlfn.XLOOKUP($B10,'Main Datapage'!$A:$A, 'Main Datapage'!AC:AC, "NA"))</f>
        <v>N/A</v>
      </c>
      <c r="AG10" t="str">
        <f>IF(_xlfn.XLOOKUP($B10,'Main Datapage'!$A:$A, 'Main Datapage'!AD:AD, "NA") = 0,"N/A",_xlfn.XLOOKUP($B10,'Main Datapage'!$A:$A, 'Main Datapage'!AD:AD, "NA"))</f>
        <v>N/A</v>
      </c>
      <c r="AH10" t="str">
        <f>IF(_xlfn.XLOOKUP($B10,'Main Datapage'!$A:$A, 'Main Datapage'!AE:AE, "NA") = 0,"N/A",_xlfn.XLOOKUP($B10,'Main Datapage'!$A:$A, 'Main Datapage'!AE:AE, "NA"))</f>
        <v>N/A</v>
      </c>
      <c r="AI10" t="str">
        <f>IF(_xlfn.XLOOKUP($B10,'Main Datapage'!$A:$A, 'Main Datapage'!AF:AF, "NA") = 0,"N/A",_xlfn.XLOOKUP($B10,'Main Datapage'!$A:$A, 'Main Datapage'!AF:AF, "NA"))</f>
        <v>N/A</v>
      </c>
      <c r="AJ10" s="29">
        <f>COUNTIF(E10:AI10, "&lt;150")</f>
        <v>1</v>
      </c>
      <c r="AK10" s="29">
        <f>COUNTIF(E10:AI10, "&gt;=150")</f>
        <v>0</v>
      </c>
    </row>
    <row r="11" spans="1:252">
      <c r="A11" s="4" t="s">
        <v>87</v>
      </c>
      <c r="B11" t="s">
        <v>88</v>
      </c>
      <c r="C11" s="9">
        <f>SUM(E11:AI11)</f>
        <v>4173</v>
      </c>
      <c r="D11" s="11">
        <f>AVERAGE(E11:AI11)</f>
        <v>260.8125</v>
      </c>
      <c r="E11" t="str">
        <f>IF(_xlfn.XLOOKUP($B11,'Main Datapage'!$A:$A, 'Main Datapage'!B:B, "NA") = 0,"N/A",_xlfn.XLOOKUP($B11,'Main Datapage'!$A:$A, 'Main Datapage'!B:B, "NA"))</f>
        <v>N/A</v>
      </c>
      <c r="F11">
        <f>IF(_xlfn.XLOOKUP($B11,'Main Datapage'!$A:$A, 'Main Datapage'!C:C, "NA") = 0,"N/A",_xlfn.XLOOKUP($B11,'Main Datapage'!$A:$A, 'Main Datapage'!C:C, "NA"))</f>
        <v>538</v>
      </c>
      <c r="G11">
        <f>IF(_xlfn.XLOOKUP($B11,'Main Datapage'!$A:$A, 'Main Datapage'!D:D, "NA") = 0,"N/A",_xlfn.XLOOKUP($B11,'Main Datapage'!$A:$A, 'Main Datapage'!D:D, "NA"))</f>
        <v>343</v>
      </c>
      <c r="H11">
        <f>IF(_xlfn.XLOOKUP($B11,'Main Datapage'!$A:$A, 'Main Datapage'!E:E, "NA") = 0,"N/A",_xlfn.XLOOKUP($B11,'Main Datapage'!$A:$A, 'Main Datapage'!E:E, "NA"))</f>
        <v>189</v>
      </c>
      <c r="I11">
        <f>IF(_xlfn.XLOOKUP($B11,'Main Datapage'!$A:$A, 'Main Datapage'!F:F, "NA") = 0,"N/A",_xlfn.XLOOKUP($B11,'Main Datapage'!$A:$A, 'Main Datapage'!F:F, "NA"))</f>
        <v>142</v>
      </c>
      <c r="J11">
        <f>IF(_xlfn.XLOOKUP($B11,'Main Datapage'!$A:$A, 'Main Datapage'!G:G, "NA") = 0,"N/A",_xlfn.XLOOKUP($B11,'Main Datapage'!$A:$A, 'Main Datapage'!G:G, "NA"))</f>
        <v>175</v>
      </c>
      <c r="K11" t="str">
        <f>IF(_xlfn.XLOOKUP($B11,'Main Datapage'!$A:$A, 'Main Datapage'!H:H, "NA") = 0,"N/A",_xlfn.XLOOKUP($B11,'Main Datapage'!$A:$A, 'Main Datapage'!H:H, "NA"))</f>
        <v>N/A</v>
      </c>
      <c r="L11" t="str">
        <f>IF(_xlfn.XLOOKUP($B11,'Main Datapage'!$A:$A, 'Main Datapage'!I:I, "NA") = 0,"N/A",_xlfn.XLOOKUP($B11,'Main Datapage'!$A:$A, 'Main Datapage'!I:I, "NA"))</f>
        <v>N/A</v>
      </c>
      <c r="M11">
        <f>IF(_xlfn.XLOOKUP($B11,'Main Datapage'!$A:$A, 'Main Datapage'!J:J, "NA") = 0,"N/A",_xlfn.XLOOKUP($B11,'Main Datapage'!$A:$A, 'Main Datapage'!J:J, "NA"))</f>
        <v>301</v>
      </c>
      <c r="N11">
        <f>IF(_xlfn.XLOOKUP($B11,'Main Datapage'!$A:$A, 'Main Datapage'!K:K, "NA") = 0,"N/A",_xlfn.XLOOKUP($B11,'Main Datapage'!$A:$A, 'Main Datapage'!K:K, "NA"))</f>
        <v>322</v>
      </c>
      <c r="O11">
        <f>IF(_xlfn.XLOOKUP($B11,'Main Datapage'!$A:$A, 'Main Datapage'!L:L, "NA") = 0,"N/A",_xlfn.XLOOKUP($B11,'Main Datapage'!$A:$A, 'Main Datapage'!L:L, "NA"))</f>
        <v>329</v>
      </c>
      <c r="P11">
        <f>IF(_xlfn.XLOOKUP($B11,'Main Datapage'!$A:$A, 'Main Datapage'!M:M, "NA") = 0,"N/A",_xlfn.XLOOKUP($B11,'Main Datapage'!$A:$A, 'Main Datapage'!M:M, "NA"))</f>
        <v>144</v>
      </c>
      <c r="Q11" t="str">
        <f>IF(_xlfn.XLOOKUP($B11,'Main Datapage'!$A:$A, 'Main Datapage'!N:N, "NA") = 0,"N/A",_xlfn.XLOOKUP($B11,'Main Datapage'!$A:$A, 'Main Datapage'!N:N, "NA"))</f>
        <v>N/A</v>
      </c>
      <c r="R11">
        <f>IF(_xlfn.XLOOKUP($B11,'Main Datapage'!$A:$A, 'Main Datapage'!O:O, "NA") = 0,"N/A",_xlfn.XLOOKUP($B11,'Main Datapage'!$A:$A, 'Main Datapage'!O:O, "NA"))</f>
        <v>275</v>
      </c>
      <c r="S11">
        <f>IF(_xlfn.XLOOKUP($B11,'Main Datapage'!$A:$A, 'Main Datapage'!P:P, "NA") = 0,"N/A",_xlfn.XLOOKUP($B11,'Main Datapage'!$A:$A, 'Main Datapage'!P:P, "NA"))</f>
        <v>280</v>
      </c>
      <c r="T11" t="str">
        <f>IF(_xlfn.XLOOKUP($B11,'Main Datapage'!$A:$A, 'Main Datapage'!Q:Q, "NA") = 0,"N/A",_xlfn.XLOOKUP($B11,'Main Datapage'!$A:$A, 'Main Datapage'!Q:Q, "NA"))</f>
        <v>N/A</v>
      </c>
      <c r="U11">
        <f>IF(_xlfn.XLOOKUP($B11,'Main Datapage'!$A:$A, 'Main Datapage'!R:R, "NA") = 0,"N/A",_xlfn.XLOOKUP($B11,'Main Datapage'!$A:$A, 'Main Datapage'!R:R, "NA"))</f>
        <v>278</v>
      </c>
      <c r="V11">
        <f>IF(_xlfn.XLOOKUP($B11,'Main Datapage'!$A:$A, 'Main Datapage'!S:S, "NA") = 0,"N/A",_xlfn.XLOOKUP($B11,'Main Datapage'!$A:$A, 'Main Datapage'!S:S, "NA"))</f>
        <v>207</v>
      </c>
      <c r="W11" t="str">
        <f>IF(_xlfn.XLOOKUP($B11,'Main Datapage'!$A:$A, 'Main Datapage'!T:T, "NA") = 0,"N/A",_xlfn.XLOOKUP($B11,'Main Datapage'!$A:$A, 'Main Datapage'!T:T, "NA"))</f>
        <v>N/A</v>
      </c>
      <c r="X11" t="str">
        <f>IF(_xlfn.XLOOKUP($B11,'Main Datapage'!$A:$A, 'Main Datapage'!U:U, "NA") = 0,"N/A",_xlfn.XLOOKUP($B11,'Main Datapage'!$A:$A, 'Main Datapage'!U:U, "NA"))</f>
        <v>N/A</v>
      </c>
      <c r="Y11">
        <f>IF(_xlfn.XLOOKUP($B11,'Main Datapage'!$A:$A, 'Main Datapage'!V:V, "NA") = 0,"N/A",_xlfn.XLOOKUP($B11,'Main Datapage'!$A:$A, 'Main Datapage'!V:V, "NA"))</f>
        <v>269</v>
      </c>
      <c r="Z11">
        <f>IF(_xlfn.XLOOKUP($B11,'Main Datapage'!$A:$A, 'Main Datapage'!W:W, "NA") = 0,"N/A",_xlfn.XLOOKUP($B11,'Main Datapage'!$A:$A, 'Main Datapage'!W:W, "NA"))</f>
        <v>225</v>
      </c>
      <c r="AA11">
        <f>IF(_xlfn.XLOOKUP($B11,'Main Datapage'!$A:$A, 'Main Datapage'!X:X, "NA") = 0,"N/A",_xlfn.XLOOKUP($B11,'Main Datapage'!$A:$A, 'Main Datapage'!X:X, "NA"))</f>
        <v>156</v>
      </c>
      <c r="AB11" t="str">
        <f>IF(_xlfn.XLOOKUP($B11,'Main Datapage'!$A:$A, 'Main Datapage'!Y:Y, "NA") = 0,"N/A",_xlfn.XLOOKUP($B11,'Main Datapage'!$A:$A, 'Main Datapage'!Y:Y, "NA"))</f>
        <v>N/A</v>
      </c>
      <c r="AC11" t="str">
        <f>IF(_xlfn.XLOOKUP($B11,'Main Datapage'!$A:$A, 'Main Datapage'!Z:Z, "NA") = 0,"N/A",_xlfn.XLOOKUP($B11,'Main Datapage'!$A:$A, 'Main Datapage'!Z:Z, "NA"))</f>
        <v>N/A</v>
      </c>
      <c r="AD11" t="str">
        <f>IF(_xlfn.XLOOKUP($B11,'Main Datapage'!$A:$A, 'Main Datapage'!AA:AA, "NA") = 0,"N/A",_xlfn.XLOOKUP($B11,'Main Datapage'!$A:$A, 'Main Datapage'!AA:AA, "NA"))</f>
        <v>N/A</v>
      </c>
      <c r="AE11" t="str">
        <f>IF(_xlfn.XLOOKUP($B11,'Main Datapage'!$A:$A, 'Main Datapage'!AB:AB, "NA") = 0,"N/A",_xlfn.XLOOKUP($B11,'Main Datapage'!$A:$A, 'Main Datapage'!AB:AB, "NA"))</f>
        <v>N/A</v>
      </c>
      <c r="AF11" t="str">
        <f>IF(_xlfn.XLOOKUP($B11,'Main Datapage'!$A:$A, 'Main Datapage'!AC:AC, "NA") = 0,"N/A",_xlfn.XLOOKUP($B11,'Main Datapage'!$A:$A, 'Main Datapage'!AC:AC, "NA"))</f>
        <v>N/A</v>
      </c>
      <c r="AG11" t="str">
        <f>IF(_xlfn.XLOOKUP($B11,'Main Datapage'!$A:$A, 'Main Datapage'!AD:AD, "NA") = 0,"N/A",_xlfn.XLOOKUP($B11,'Main Datapage'!$A:$A, 'Main Datapage'!AD:AD, "NA"))</f>
        <v>N/A</v>
      </c>
      <c r="AH11" t="str">
        <f>IF(_xlfn.XLOOKUP($B11,'Main Datapage'!$A:$A, 'Main Datapage'!AE:AE, "NA") = 0,"N/A",_xlfn.XLOOKUP($B11,'Main Datapage'!$A:$A, 'Main Datapage'!AE:AE, "NA"))</f>
        <v>N/A</v>
      </c>
      <c r="AI11" t="str">
        <f>IF(_xlfn.XLOOKUP($B11,'Main Datapage'!$A:$A, 'Main Datapage'!AF:AF, "NA") = 0,"N/A",_xlfn.XLOOKUP($B11,'Main Datapage'!$A:$A, 'Main Datapage'!AF:AF, "NA"))</f>
        <v>N/A</v>
      </c>
      <c r="AJ11" s="29">
        <f>COUNTIF(E11:AI11, "&lt;150")</f>
        <v>2</v>
      </c>
      <c r="AK11" s="29">
        <f>COUNTIF(E11:AI11, "&gt;=150")</f>
        <v>14</v>
      </c>
    </row>
    <row r="12" spans="1:252" s="5" customFormat="1">
      <c r="A12" s="4" t="s">
        <v>89</v>
      </c>
      <c r="B12" t="s">
        <v>90</v>
      </c>
      <c r="C12" s="9">
        <f>SUM(E12:AI12)</f>
        <v>2775</v>
      </c>
      <c r="D12" s="11">
        <f>AVERAGE(E12:AI12)</f>
        <v>154.16666666666666</v>
      </c>
      <c r="E12">
        <f>IF(_xlfn.XLOOKUP($B12,'Main Datapage'!$A:$A, 'Main Datapage'!B:B, "NA") = 0,"N/A",_xlfn.XLOOKUP($B12,'Main Datapage'!$A:$A, 'Main Datapage'!B:B, "NA"))</f>
        <v>198</v>
      </c>
      <c r="F12" t="str">
        <f>IF(_xlfn.XLOOKUP($B12,'Main Datapage'!$A:$A, 'Main Datapage'!C:C, "NA") = 0,"N/A",_xlfn.XLOOKUP($B12,'Main Datapage'!$A:$A, 'Main Datapage'!C:C, "NA"))</f>
        <v>N/A</v>
      </c>
      <c r="G12">
        <f>IF(_xlfn.XLOOKUP($B12,'Main Datapage'!$A:$A, 'Main Datapage'!D:D, "NA") = 0,"N/A",_xlfn.XLOOKUP($B12,'Main Datapage'!$A:$A, 'Main Datapage'!D:D, "NA"))</f>
        <v>149</v>
      </c>
      <c r="H12">
        <f>IF(_xlfn.XLOOKUP($B12,'Main Datapage'!$A:$A, 'Main Datapage'!E:E, "NA") = 0,"N/A",_xlfn.XLOOKUP($B12,'Main Datapage'!$A:$A, 'Main Datapage'!E:E, "NA"))</f>
        <v>173</v>
      </c>
      <c r="I12">
        <f>IF(_xlfn.XLOOKUP($B12,'Main Datapage'!$A:$A, 'Main Datapage'!F:F, "NA") = 0,"N/A",_xlfn.XLOOKUP($B12,'Main Datapage'!$A:$A, 'Main Datapage'!F:F, "NA"))</f>
        <v>112</v>
      </c>
      <c r="J12" t="str">
        <f>IF(_xlfn.XLOOKUP($B12,'Main Datapage'!$A:$A, 'Main Datapage'!G:G, "NA") = 0,"N/A",_xlfn.XLOOKUP($B12,'Main Datapage'!$A:$A, 'Main Datapage'!G:G, "NA"))</f>
        <v>N/A</v>
      </c>
      <c r="K12">
        <f>IF(_xlfn.XLOOKUP($B12,'Main Datapage'!$A:$A, 'Main Datapage'!H:H, "NA") = 0,"N/A",_xlfn.XLOOKUP($B12,'Main Datapage'!$A:$A, 'Main Datapage'!H:H, "NA"))</f>
        <v>157</v>
      </c>
      <c r="L12">
        <f>IF(_xlfn.XLOOKUP($B12,'Main Datapage'!$A:$A, 'Main Datapage'!I:I, "NA") = 0,"N/A",_xlfn.XLOOKUP($B12,'Main Datapage'!$A:$A, 'Main Datapage'!I:I, "NA"))</f>
        <v>160</v>
      </c>
      <c r="M12">
        <f>IF(_xlfn.XLOOKUP($B12,'Main Datapage'!$A:$A, 'Main Datapage'!J:J, "NA") = 0,"N/A",_xlfn.XLOOKUP($B12,'Main Datapage'!$A:$A, 'Main Datapage'!J:J, "NA"))</f>
        <v>178</v>
      </c>
      <c r="N12">
        <f>IF(_xlfn.XLOOKUP($B12,'Main Datapage'!$A:$A, 'Main Datapage'!K:K, "NA") = 0,"N/A",_xlfn.XLOOKUP($B12,'Main Datapage'!$A:$A, 'Main Datapage'!K:K, "NA"))</f>
        <v>159</v>
      </c>
      <c r="O12">
        <f>IF(_xlfn.XLOOKUP($B12,'Main Datapage'!$A:$A, 'Main Datapage'!L:L, "NA") = 0,"N/A",_xlfn.XLOOKUP($B12,'Main Datapage'!$A:$A, 'Main Datapage'!L:L, "NA"))</f>
        <v>101</v>
      </c>
      <c r="P12">
        <f>IF(_xlfn.XLOOKUP($B12,'Main Datapage'!$A:$A, 'Main Datapage'!M:M, "NA") = 0,"N/A",_xlfn.XLOOKUP($B12,'Main Datapage'!$A:$A, 'Main Datapage'!M:M, "NA"))</f>
        <v>77</v>
      </c>
      <c r="Q12" t="str">
        <f>IF(_xlfn.XLOOKUP($B12,'Main Datapage'!$A:$A, 'Main Datapage'!N:N, "NA") = 0,"N/A",_xlfn.XLOOKUP($B12,'Main Datapage'!$A:$A, 'Main Datapage'!N:N, "NA"))</f>
        <v>N/A</v>
      </c>
      <c r="R12">
        <f>IF(_xlfn.XLOOKUP($B12,'Main Datapage'!$A:$A, 'Main Datapage'!O:O, "NA") = 0,"N/A",_xlfn.XLOOKUP($B12,'Main Datapage'!$A:$A, 'Main Datapage'!O:O, "NA"))</f>
        <v>140</v>
      </c>
      <c r="S12">
        <f>IF(_xlfn.XLOOKUP($B12,'Main Datapage'!$A:$A, 'Main Datapage'!P:P, "NA") = 0,"N/A",_xlfn.XLOOKUP($B12,'Main Datapage'!$A:$A, 'Main Datapage'!P:P, "NA"))</f>
        <v>167</v>
      </c>
      <c r="T12">
        <f>IF(_xlfn.XLOOKUP($B12,'Main Datapage'!$A:$A, 'Main Datapage'!Q:Q, "NA") = 0,"N/A",_xlfn.XLOOKUP($B12,'Main Datapage'!$A:$A, 'Main Datapage'!Q:Q, "NA"))</f>
        <v>153</v>
      </c>
      <c r="U12">
        <f>IF(_xlfn.XLOOKUP($B12,'Main Datapage'!$A:$A, 'Main Datapage'!R:R, "NA") = 0,"N/A",_xlfn.XLOOKUP($B12,'Main Datapage'!$A:$A, 'Main Datapage'!R:R, "NA"))</f>
        <v>190</v>
      </c>
      <c r="V12">
        <f>IF(_xlfn.XLOOKUP($B12,'Main Datapage'!$A:$A, 'Main Datapage'!S:S, "NA") = 0,"N/A",_xlfn.XLOOKUP($B12,'Main Datapage'!$A:$A, 'Main Datapage'!S:S, "NA"))</f>
        <v>113</v>
      </c>
      <c r="W12" t="str">
        <f>IF(_xlfn.XLOOKUP($B12,'Main Datapage'!$A:$A, 'Main Datapage'!T:T, "NA") = 0,"N/A",_xlfn.XLOOKUP($B12,'Main Datapage'!$A:$A, 'Main Datapage'!T:T, "NA"))</f>
        <v>N/A</v>
      </c>
      <c r="X12" t="str">
        <f>IF(_xlfn.XLOOKUP($B12,'Main Datapage'!$A:$A, 'Main Datapage'!U:U, "NA") = 0,"N/A",_xlfn.XLOOKUP($B12,'Main Datapage'!$A:$A, 'Main Datapage'!U:U, "NA"))</f>
        <v>N/A</v>
      </c>
      <c r="Y12">
        <f>IF(_xlfn.XLOOKUP($B12,'Main Datapage'!$A:$A, 'Main Datapage'!V:V, "NA") = 0,"N/A",_xlfn.XLOOKUP($B12,'Main Datapage'!$A:$A, 'Main Datapage'!V:V, "NA"))</f>
        <v>177</v>
      </c>
      <c r="Z12">
        <f>IF(_xlfn.XLOOKUP($B12,'Main Datapage'!$A:$A, 'Main Datapage'!W:W, "NA") = 0,"N/A",_xlfn.XLOOKUP($B12,'Main Datapage'!$A:$A, 'Main Datapage'!W:W, "NA"))</f>
        <v>185</v>
      </c>
      <c r="AA12">
        <f>IF(_xlfn.XLOOKUP($B12,'Main Datapage'!$A:$A, 'Main Datapage'!X:X, "NA") = 0,"N/A",_xlfn.XLOOKUP($B12,'Main Datapage'!$A:$A, 'Main Datapage'!X:X, "NA"))</f>
        <v>186</v>
      </c>
      <c r="AB12" t="str">
        <f>IF(_xlfn.XLOOKUP($B12,'Main Datapage'!$A:$A, 'Main Datapage'!Y:Y, "NA") = 0,"N/A",_xlfn.XLOOKUP($B12,'Main Datapage'!$A:$A, 'Main Datapage'!Y:Y, "NA"))</f>
        <v>N/A</v>
      </c>
      <c r="AC12" t="str">
        <f>IF(_xlfn.XLOOKUP($B12,'Main Datapage'!$A:$A, 'Main Datapage'!Z:Z, "NA") = 0,"N/A",_xlfn.XLOOKUP($B12,'Main Datapage'!$A:$A, 'Main Datapage'!Z:Z, "NA"))</f>
        <v>N/A</v>
      </c>
      <c r="AD12" t="str">
        <f>IF(_xlfn.XLOOKUP($B12,'Main Datapage'!$A:$A, 'Main Datapage'!AA:AA, "NA") = 0,"N/A",_xlfn.XLOOKUP($B12,'Main Datapage'!$A:$A, 'Main Datapage'!AA:AA, "NA"))</f>
        <v>N/A</v>
      </c>
      <c r="AE12" t="str">
        <f>IF(_xlfn.XLOOKUP($B12,'Main Datapage'!$A:$A, 'Main Datapage'!AB:AB, "NA") = 0,"N/A",_xlfn.XLOOKUP($B12,'Main Datapage'!$A:$A, 'Main Datapage'!AB:AB, "NA"))</f>
        <v>N/A</v>
      </c>
      <c r="AF12" t="str">
        <f>IF(_xlfn.XLOOKUP($B12,'Main Datapage'!$A:$A, 'Main Datapage'!AC:AC, "NA") = 0,"N/A",_xlfn.XLOOKUP($B12,'Main Datapage'!$A:$A, 'Main Datapage'!AC:AC, "NA"))</f>
        <v>N/A</v>
      </c>
      <c r="AG12" t="str">
        <f>IF(_xlfn.XLOOKUP($B12,'Main Datapage'!$A:$A, 'Main Datapage'!AD:AD, "NA") = 0,"N/A",_xlfn.XLOOKUP($B12,'Main Datapage'!$A:$A, 'Main Datapage'!AD:AD, "NA"))</f>
        <v>N/A</v>
      </c>
      <c r="AH12" t="str">
        <f>IF(_xlfn.XLOOKUP($B12,'Main Datapage'!$A:$A, 'Main Datapage'!AE:AE, "NA") = 0,"N/A",_xlfn.XLOOKUP($B12,'Main Datapage'!$A:$A, 'Main Datapage'!AE:AE, "NA"))</f>
        <v>N/A</v>
      </c>
      <c r="AI12" t="str">
        <f>IF(_xlfn.XLOOKUP($B12,'Main Datapage'!$A:$A, 'Main Datapage'!AF:AF, "NA") = 0,"N/A",_xlfn.XLOOKUP($B12,'Main Datapage'!$A:$A, 'Main Datapage'!AF:AF, "NA"))</f>
        <v>N/A</v>
      </c>
      <c r="AJ12" s="29">
        <f>COUNTIF(E12:AI12, "&lt;150")</f>
        <v>6</v>
      </c>
      <c r="AK12" s="29">
        <f>COUNTIF(E12:AI12, "&gt;=150")</f>
        <v>12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</row>
    <row r="13" spans="1:252">
      <c r="A13" s="4" t="s">
        <v>91</v>
      </c>
      <c r="B13" t="s">
        <v>92</v>
      </c>
      <c r="C13" s="9">
        <f>SUM(E13:AI13)</f>
        <v>2552</v>
      </c>
      <c r="D13" s="11">
        <f>AVERAGE(E13:AI13)</f>
        <v>159.5</v>
      </c>
      <c r="E13">
        <f>IF(_xlfn.XLOOKUP($B13,'Main Datapage'!$A:$A, 'Main Datapage'!B:B, "NA") = 0,"N/A",_xlfn.XLOOKUP($B13,'Main Datapage'!$A:$A, 'Main Datapage'!B:B, "NA"))</f>
        <v>148</v>
      </c>
      <c r="F13">
        <f>IF(_xlfn.XLOOKUP($B13,'Main Datapage'!$A:$A, 'Main Datapage'!C:C, "NA") = 0,"N/A",_xlfn.XLOOKUP($B13,'Main Datapage'!$A:$A, 'Main Datapage'!C:C, "NA"))</f>
        <v>156</v>
      </c>
      <c r="G13">
        <f>IF(_xlfn.XLOOKUP($B13,'Main Datapage'!$A:$A, 'Main Datapage'!D:D, "NA") = 0,"N/A",_xlfn.XLOOKUP($B13,'Main Datapage'!$A:$A, 'Main Datapage'!D:D, "NA"))</f>
        <v>152</v>
      </c>
      <c r="H13" t="str">
        <f>IF(_xlfn.XLOOKUP($B13,'Main Datapage'!$A:$A, 'Main Datapage'!E:E, "NA") = 0,"N/A",_xlfn.XLOOKUP($B13,'Main Datapage'!$A:$A, 'Main Datapage'!E:E, "NA"))</f>
        <v>N/A</v>
      </c>
      <c r="I13" t="str">
        <f>IF(_xlfn.XLOOKUP($B13,'Main Datapage'!$A:$A, 'Main Datapage'!F:F, "NA") = 0,"N/A",_xlfn.XLOOKUP($B13,'Main Datapage'!$A:$A, 'Main Datapage'!F:F, "NA"))</f>
        <v>N/A</v>
      </c>
      <c r="J13" t="str">
        <f>IF(_xlfn.XLOOKUP($B13,'Main Datapage'!$A:$A, 'Main Datapage'!G:G, "NA") = 0,"N/A",_xlfn.XLOOKUP($B13,'Main Datapage'!$A:$A, 'Main Datapage'!G:G, "NA"))</f>
        <v>N/A</v>
      </c>
      <c r="K13">
        <f>IF(_xlfn.XLOOKUP($B13,'Main Datapage'!$A:$A, 'Main Datapage'!H:H, "NA") = 0,"N/A",_xlfn.XLOOKUP($B13,'Main Datapage'!$A:$A, 'Main Datapage'!H:H, "NA"))</f>
        <v>149</v>
      </c>
      <c r="L13">
        <f>IF(_xlfn.XLOOKUP($B13,'Main Datapage'!$A:$A, 'Main Datapage'!I:I, "NA") = 0,"N/A",_xlfn.XLOOKUP($B13,'Main Datapage'!$A:$A, 'Main Datapage'!I:I, "NA"))</f>
        <v>154</v>
      </c>
      <c r="M13">
        <f>IF(_xlfn.XLOOKUP($B13,'Main Datapage'!$A:$A, 'Main Datapage'!J:J, "NA") = 0,"N/A",_xlfn.XLOOKUP($B13,'Main Datapage'!$A:$A, 'Main Datapage'!J:J, "NA"))</f>
        <v>155</v>
      </c>
      <c r="N13">
        <f>IF(_xlfn.XLOOKUP($B13,'Main Datapage'!$A:$A, 'Main Datapage'!K:K, "NA") = 0,"N/A",_xlfn.XLOOKUP($B13,'Main Datapage'!$A:$A, 'Main Datapage'!K:K, "NA"))</f>
        <v>161</v>
      </c>
      <c r="O13">
        <f>IF(_xlfn.XLOOKUP($B13,'Main Datapage'!$A:$A, 'Main Datapage'!L:L, "NA") = 0,"N/A",_xlfn.XLOOKUP($B13,'Main Datapage'!$A:$A, 'Main Datapage'!L:L, "NA"))</f>
        <v>161</v>
      </c>
      <c r="P13" t="str">
        <f>IF(_xlfn.XLOOKUP($B13,'Main Datapage'!$A:$A, 'Main Datapage'!M:M, "NA") = 0,"N/A",_xlfn.XLOOKUP($B13,'Main Datapage'!$A:$A, 'Main Datapage'!M:M, "NA"))</f>
        <v>N/A</v>
      </c>
      <c r="Q13" t="str">
        <f>IF(_xlfn.XLOOKUP($B13,'Main Datapage'!$A:$A, 'Main Datapage'!N:N, "NA") = 0,"N/A",_xlfn.XLOOKUP($B13,'Main Datapage'!$A:$A, 'Main Datapage'!N:N, "NA"))</f>
        <v>N/A</v>
      </c>
      <c r="R13">
        <f>IF(_xlfn.XLOOKUP($B13,'Main Datapage'!$A:$A, 'Main Datapage'!O:O, "NA") = 0,"N/A",_xlfn.XLOOKUP($B13,'Main Datapage'!$A:$A, 'Main Datapage'!O:O, "NA"))</f>
        <v>163</v>
      </c>
      <c r="S13">
        <f>IF(_xlfn.XLOOKUP($B13,'Main Datapage'!$A:$A, 'Main Datapage'!P:P, "NA") = 0,"N/A",_xlfn.XLOOKUP($B13,'Main Datapage'!$A:$A, 'Main Datapage'!P:P, "NA"))</f>
        <v>156</v>
      </c>
      <c r="T13">
        <f>IF(_xlfn.XLOOKUP($B13,'Main Datapage'!$A:$A, 'Main Datapage'!Q:Q, "NA") = 0,"N/A",_xlfn.XLOOKUP($B13,'Main Datapage'!$A:$A, 'Main Datapage'!Q:Q, "NA"))</f>
        <v>172</v>
      </c>
      <c r="U13">
        <f>IF(_xlfn.XLOOKUP($B13,'Main Datapage'!$A:$A, 'Main Datapage'!R:R, "NA") = 0,"N/A",_xlfn.XLOOKUP($B13,'Main Datapage'!$A:$A, 'Main Datapage'!R:R, "NA"))</f>
        <v>166</v>
      </c>
      <c r="V13">
        <f>IF(_xlfn.XLOOKUP($B13,'Main Datapage'!$A:$A, 'Main Datapage'!S:S, "NA") = 0,"N/A",_xlfn.XLOOKUP($B13,'Main Datapage'!$A:$A, 'Main Datapage'!S:S, "NA"))</f>
        <v>167</v>
      </c>
      <c r="W13" t="str">
        <f>IF(_xlfn.XLOOKUP($B13,'Main Datapage'!$A:$A, 'Main Datapage'!T:T, "NA") = 0,"N/A",_xlfn.XLOOKUP($B13,'Main Datapage'!$A:$A, 'Main Datapage'!T:T, "NA"))</f>
        <v>N/A</v>
      </c>
      <c r="X13" t="str">
        <f>IF(_xlfn.XLOOKUP($B13,'Main Datapage'!$A:$A, 'Main Datapage'!U:U, "NA") = 0,"N/A",_xlfn.XLOOKUP($B13,'Main Datapage'!$A:$A, 'Main Datapage'!U:U, "NA"))</f>
        <v>N/A</v>
      </c>
      <c r="Y13">
        <f>IF(_xlfn.XLOOKUP($B13,'Main Datapage'!$A:$A, 'Main Datapage'!V:V, "NA") = 0,"N/A",_xlfn.XLOOKUP($B13,'Main Datapage'!$A:$A, 'Main Datapage'!V:V, "NA"))</f>
        <v>166</v>
      </c>
      <c r="Z13">
        <f>IF(_xlfn.XLOOKUP($B13,'Main Datapage'!$A:$A, 'Main Datapage'!W:W, "NA") = 0,"N/A",_xlfn.XLOOKUP($B13,'Main Datapage'!$A:$A, 'Main Datapage'!W:W, "NA"))</f>
        <v>176</v>
      </c>
      <c r="AA13">
        <f>IF(_xlfn.XLOOKUP($B13,'Main Datapage'!$A:$A, 'Main Datapage'!X:X, "NA") = 0,"N/A",_xlfn.XLOOKUP($B13,'Main Datapage'!$A:$A, 'Main Datapage'!X:X, "NA"))</f>
        <v>150</v>
      </c>
      <c r="AB13" t="str">
        <f>IF(_xlfn.XLOOKUP($B13,'Main Datapage'!$A:$A, 'Main Datapage'!Y:Y, "NA") = 0,"N/A",_xlfn.XLOOKUP($B13,'Main Datapage'!$A:$A, 'Main Datapage'!Y:Y, "NA"))</f>
        <v>N/A</v>
      </c>
      <c r="AC13" t="str">
        <f>IF(_xlfn.XLOOKUP($B13,'Main Datapage'!$A:$A, 'Main Datapage'!Z:Z, "NA") = 0,"N/A",_xlfn.XLOOKUP($B13,'Main Datapage'!$A:$A, 'Main Datapage'!Z:Z, "NA"))</f>
        <v>N/A</v>
      </c>
      <c r="AD13" t="str">
        <f>IF(_xlfn.XLOOKUP($B13,'Main Datapage'!$A:$A, 'Main Datapage'!AA:AA, "NA") = 0,"N/A",_xlfn.XLOOKUP($B13,'Main Datapage'!$A:$A, 'Main Datapage'!AA:AA, "NA"))</f>
        <v>N/A</v>
      </c>
      <c r="AE13" t="str">
        <f>IF(_xlfn.XLOOKUP($B13,'Main Datapage'!$A:$A, 'Main Datapage'!AB:AB, "NA") = 0,"N/A",_xlfn.XLOOKUP($B13,'Main Datapage'!$A:$A, 'Main Datapage'!AB:AB, "NA"))</f>
        <v>N/A</v>
      </c>
      <c r="AF13" t="str">
        <f>IF(_xlfn.XLOOKUP($B13,'Main Datapage'!$A:$A, 'Main Datapage'!AC:AC, "NA") = 0,"N/A",_xlfn.XLOOKUP($B13,'Main Datapage'!$A:$A, 'Main Datapage'!AC:AC, "NA"))</f>
        <v>N/A</v>
      </c>
      <c r="AG13" t="str">
        <f>IF(_xlfn.XLOOKUP($B13,'Main Datapage'!$A:$A, 'Main Datapage'!AD:AD, "NA") = 0,"N/A",_xlfn.XLOOKUP($B13,'Main Datapage'!$A:$A, 'Main Datapage'!AD:AD, "NA"))</f>
        <v>N/A</v>
      </c>
      <c r="AH13" t="str">
        <f>IF(_xlfn.XLOOKUP($B13,'Main Datapage'!$A:$A, 'Main Datapage'!AE:AE, "NA") = 0,"N/A",_xlfn.XLOOKUP($B13,'Main Datapage'!$A:$A, 'Main Datapage'!AE:AE, "NA"))</f>
        <v>N/A</v>
      </c>
      <c r="AI13" t="str">
        <f>IF(_xlfn.XLOOKUP($B13,'Main Datapage'!$A:$A, 'Main Datapage'!AF:AF, "NA") = 0,"N/A",_xlfn.XLOOKUP($B13,'Main Datapage'!$A:$A, 'Main Datapage'!AF:AF, "NA"))</f>
        <v>N/A</v>
      </c>
      <c r="AJ13" s="29">
        <f>COUNTIF(E13:AI13, "&lt;150")</f>
        <v>2</v>
      </c>
      <c r="AK13" s="29">
        <f>COUNTIF(E13:AI13, "&gt;=150")</f>
        <v>14</v>
      </c>
    </row>
    <row r="14" spans="1:252" s="5" customFormat="1">
      <c r="A14" s="4" t="s">
        <v>93</v>
      </c>
      <c r="B14" t="s">
        <v>94</v>
      </c>
      <c r="C14" s="9">
        <f>SUM(E14:AI14)</f>
        <v>2</v>
      </c>
      <c r="D14" s="11">
        <f>AVERAGE(E14:AI14)</f>
        <v>1</v>
      </c>
      <c r="E14" t="str">
        <f>IF(_xlfn.XLOOKUP($B14,'Main Datapage'!$A:$A, 'Main Datapage'!B:B, "NA") = 0,"N/A",_xlfn.XLOOKUP($B14,'Main Datapage'!$A:$A, 'Main Datapage'!B:B, "NA"))</f>
        <v>N/A</v>
      </c>
      <c r="F14" t="str">
        <f>IF(_xlfn.XLOOKUP($B14,'Main Datapage'!$A:$A, 'Main Datapage'!C:C, "NA") = 0,"N/A",_xlfn.XLOOKUP($B14,'Main Datapage'!$A:$A, 'Main Datapage'!C:C, "NA"))</f>
        <v>N/A</v>
      </c>
      <c r="G14" t="str">
        <f>IF(_xlfn.XLOOKUP($B14,'Main Datapage'!$A:$A, 'Main Datapage'!D:D, "NA") = 0,"N/A",_xlfn.XLOOKUP($B14,'Main Datapage'!$A:$A, 'Main Datapage'!D:D, "NA"))</f>
        <v>N/A</v>
      </c>
      <c r="H14" t="str">
        <f>IF(_xlfn.XLOOKUP($B14,'Main Datapage'!$A:$A, 'Main Datapage'!E:E, "NA") = 0,"N/A",_xlfn.XLOOKUP($B14,'Main Datapage'!$A:$A, 'Main Datapage'!E:E, "NA"))</f>
        <v>N/A</v>
      </c>
      <c r="I14" t="str">
        <f>IF(_xlfn.XLOOKUP($B14,'Main Datapage'!$A:$A, 'Main Datapage'!F:F, "NA") = 0,"N/A",_xlfn.XLOOKUP($B14,'Main Datapage'!$A:$A, 'Main Datapage'!F:F, "NA"))</f>
        <v>N/A</v>
      </c>
      <c r="J14" t="str">
        <f>IF(_xlfn.XLOOKUP($B14,'Main Datapage'!$A:$A, 'Main Datapage'!G:G, "NA") = 0,"N/A",_xlfn.XLOOKUP($B14,'Main Datapage'!$A:$A, 'Main Datapage'!G:G, "NA"))</f>
        <v>N/A</v>
      </c>
      <c r="K14" t="str">
        <f>IF(_xlfn.XLOOKUP($B14,'Main Datapage'!$A:$A, 'Main Datapage'!H:H, "NA") = 0,"N/A",_xlfn.XLOOKUP($B14,'Main Datapage'!$A:$A, 'Main Datapage'!H:H, "NA"))</f>
        <v>N/A</v>
      </c>
      <c r="L14" t="str">
        <f>IF(_xlfn.XLOOKUP($B14,'Main Datapage'!$A:$A, 'Main Datapage'!I:I, "NA") = 0,"N/A",_xlfn.XLOOKUP($B14,'Main Datapage'!$A:$A, 'Main Datapage'!I:I, "NA"))</f>
        <v>N/A</v>
      </c>
      <c r="M14" t="str">
        <f>IF(_xlfn.XLOOKUP($B14,'Main Datapage'!$A:$A, 'Main Datapage'!J:J, "NA") = 0,"N/A",_xlfn.XLOOKUP($B14,'Main Datapage'!$A:$A, 'Main Datapage'!J:J, "NA"))</f>
        <v>N/A</v>
      </c>
      <c r="N14" t="str">
        <f>IF(_xlfn.XLOOKUP($B14,'Main Datapage'!$A:$A, 'Main Datapage'!K:K, "NA") = 0,"N/A",_xlfn.XLOOKUP($B14,'Main Datapage'!$A:$A, 'Main Datapage'!K:K, "NA"))</f>
        <v>N/A</v>
      </c>
      <c r="O14" t="str">
        <f>IF(_xlfn.XLOOKUP($B14,'Main Datapage'!$A:$A, 'Main Datapage'!L:L, "NA") = 0,"N/A",_xlfn.XLOOKUP($B14,'Main Datapage'!$A:$A, 'Main Datapage'!L:L, "NA"))</f>
        <v>N/A</v>
      </c>
      <c r="P14" t="str">
        <f>IF(_xlfn.XLOOKUP($B14,'Main Datapage'!$A:$A, 'Main Datapage'!M:M, "NA") = 0,"N/A",_xlfn.XLOOKUP($B14,'Main Datapage'!$A:$A, 'Main Datapage'!M:M, "NA"))</f>
        <v>N/A</v>
      </c>
      <c r="Q14" t="str">
        <f>IF(_xlfn.XLOOKUP($B14,'Main Datapage'!$A:$A, 'Main Datapage'!N:N, "NA") = 0,"N/A",_xlfn.XLOOKUP($B14,'Main Datapage'!$A:$A, 'Main Datapage'!N:N, "NA"))</f>
        <v>N/A</v>
      </c>
      <c r="R14" t="str">
        <f>IF(_xlfn.XLOOKUP($B14,'Main Datapage'!$A:$A, 'Main Datapage'!O:O, "NA") = 0,"N/A",_xlfn.XLOOKUP($B14,'Main Datapage'!$A:$A, 'Main Datapage'!O:O, "NA"))</f>
        <v>N/A</v>
      </c>
      <c r="S14" t="str">
        <f>IF(_xlfn.XLOOKUP($B14,'Main Datapage'!$A:$A, 'Main Datapage'!P:P, "NA") = 0,"N/A",_xlfn.XLOOKUP($B14,'Main Datapage'!$A:$A, 'Main Datapage'!P:P, "NA"))</f>
        <v>N/A</v>
      </c>
      <c r="T14">
        <f>IF(_xlfn.XLOOKUP($B14,'Main Datapage'!$A:$A, 'Main Datapage'!Q:Q, "NA") = 0,"N/A",_xlfn.XLOOKUP($B14,'Main Datapage'!$A:$A, 'Main Datapage'!Q:Q, "NA"))</f>
        <v>1</v>
      </c>
      <c r="U14">
        <f>IF(_xlfn.XLOOKUP($B14,'Main Datapage'!$A:$A, 'Main Datapage'!R:R, "NA") = 0,"N/A",_xlfn.XLOOKUP($B14,'Main Datapage'!$A:$A, 'Main Datapage'!R:R, "NA"))</f>
        <v>1</v>
      </c>
      <c r="V14" t="str">
        <f>IF(_xlfn.XLOOKUP($B14,'Main Datapage'!$A:$A, 'Main Datapage'!S:S, "NA") = 0,"N/A",_xlfn.XLOOKUP($B14,'Main Datapage'!$A:$A, 'Main Datapage'!S:S, "NA"))</f>
        <v>N/A</v>
      </c>
      <c r="W14" t="str">
        <f>IF(_xlfn.XLOOKUP($B14,'Main Datapage'!$A:$A, 'Main Datapage'!T:T, "NA") = 0,"N/A",_xlfn.XLOOKUP($B14,'Main Datapage'!$A:$A, 'Main Datapage'!T:T, "NA"))</f>
        <v>N/A</v>
      </c>
      <c r="X14" t="str">
        <f>IF(_xlfn.XLOOKUP($B14,'Main Datapage'!$A:$A, 'Main Datapage'!U:U, "NA") = 0,"N/A",_xlfn.XLOOKUP($B14,'Main Datapage'!$A:$A, 'Main Datapage'!U:U, "NA"))</f>
        <v>N/A</v>
      </c>
      <c r="Y14" t="str">
        <f>IF(_xlfn.XLOOKUP($B14,'Main Datapage'!$A:$A, 'Main Datapage'!V:V, "NA") = 0,"N/A",_xlfn.XLOOKUP($B14,'Main Datapage'!$A:$A, 'Main Datapage'!V:V, "NA"))</f>
        <v>N/A</v>
      </c>
      <c r="Z14" t="str">
        <f>IF(_xlfn.XLOOKUP($B14,'Main Datapage'!$A:$A, 'Main Datapage'!W:W, "NA") = 0,"N/A",_xlfn.XLOOKUP($B14,'Main Datapage'!$A:$A, 'Main Datapage'!W:W, "NA"))</f>
        <v>N/A</v>
      </c>
      <c r="AA14" t="str">
        <f>IF(_xlfn.XLOOKUP($B14,'Main Datapage'!$A:$A, 'Main Datapage'!X:X, "NA") = 0,"N/A",_xlfn.XLOOKUP($B14,'Main Datapage'!$A:$A, 'Main Datapage'!X:X, "NA"))</f>
        <v>N/A</v>
      </c>
      <c r="AB14" t="str">
        <f>IF(_xlfn.XLOOKUP($B14,'Main Datapage'!$A:$A, 'Main Datapage'!Y:Y, "NA") = 0,"N/A",_xlfn.XLOOKUP($B14,'Main Datapage'!$A:$A, 'Main Datapage'!Y:Y, "NA"))</f>
        <v>N/A</v>
      </c>
      <c r="AC14" t="str">
        <f>IF(_xlfn.XLOOKUP($B14,'Main Datapage'!$A:$A, 'Main Datapage'!Z:Z, "NA") = 0,"N/A",_xlfn.XLOOKUP($B14,'Main Datapage'!$A:$A, 'Main Datapage'!Z:Z, "NA"))</f>
        <v>N/A</v>
      </c>
      <c r="AD14" t="str">
        <f>IF(_xlfn.XLOOKUP($B14,'Main Datapage'!$A:$A, 'Main Datapage'!AA:AA, "NA") = 0,"N/A",_xlfn.XLOOKUP($B14,'Main Datapage'!$A:$A, 'Main Datapage'!AA:AA, "NA"))</f>
        <v>N/A</v>
      </c>
      <c r="AE14" t="str">
        <f>IF(_xlfn.XLOOKUP($B14,'Main Datapage'!$A:$A, 'Main Datapage'!AB:AB, "NA") = 0,"N/A",_xlfn.XLOOKUP($B14,'Main Datapage'!$A:$A, 'Main Datapage'!AB:AB, "NA"))</f>
        <v>N/A</v>
      </c>
      <c r="AF14" t="str">
        <f>IF(_xlfn.XLOOKUP($B14,'Main Datapage'!$A:$A, 'Main Datapage'!AC:AC, "NA") = 0,"N/A",_xlfn.XLOOKUP($B14,'Main Datapage'!$A:$A, 'Main Datapage'!AC:AC, "NA"))</f>
        <v>N/A</v>
      </c>
      <c r="AG14" t="str">
        <f>IF(_xlfn.XLOOKUP($B14,'Main Datapage'!$A:$A, 'Main Datapage'!AD:AD, "NA") = 0,"N/A",_xlfn.XLOOKUP($B14,'Main Datapage'!$A:$A, 'Main Datapage'!AD:AD, "NA"))</f>
        <v>N/A</v>
      </c>
      <c r="AH14" t="str">
        <f>IF(_xlfn.XLOOKUP($B14,'Main Datapage'!$A:$A, 'Main Datapage'!AE:AE, "NA") = 0,"N/A",_xlfn.XLOOKUP($B14,'Main Datapage'!$A:$A, 'Main Datapage'!AE:AE, "NA"))</f>
        <v>N/A</v>
      </c>
      <c r="AI14" t="str">
        <f>IF(_xlfn.XLOOKUP($B14,'Main Datapage'!$A:$A, 'Main Datapage'!AF:AF, "NA") = 0,"N/A",_xlfn.XLOOKUP($B14,'Main Datapage'!$A:$A, 'Main Datapage'!AF:AF, "NA"))</f>
        <v>N/A</v>
      </c>
      <c r="AJ14" s="29">
        <f>COUNTIF(E14:AI14, "&lt;150")</f>
        <v>2</v>
      </c>
      <c r="AK14" s="29">
        <f>COUNTIF(E14:AI14, "&gt;=150")</f>
        <v>0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</row>
    <row r="15" spans="1:252">
      <c r="A15" s="4" t="s">
        <v>95</v>
      </c>
      <c r="B15" t="s">
        <v>96</v>
      </c>
      <c r="C15" s="9">
        <f>SUM(E15:AI15)</f>
        <v>3</v>
      </c>
      <c r="D15" s="11">
        <f>AVERAGE(E15:AI15)</f>
        <v>1</v>
      </c>
      <c r="E15" t="str">
        <f>IF(_xlfn.XLOOKUP($B15,'Main Datapage'!$A:$A, 'Main Datapage'!B:B, "NA") = 0,"N/A",_xlfn.XLOOKUP($B15,'Main Datapage'!$A:$A, 'Main Datapage'!B:B, "NA"))</f>
        <v>N/A</v>
      </c>
      <c r="F15" t="str">
        <f>IF(_xlfn.XLOOKUP($B15,'Main Datapage'!$A:$A, 'Main Datapage'!C:C, "NA") = 0,"N/A",_xlfn.XLOOKUP($B15,'Main Datapage'!$A:$A, 'Main Datapage'!C:C, "NA"))</f>
        <v>N/A</v>
      </c>
      <c r="G15" t="str">
        <f>IF(_xlfn.XLOOKUP($B15,'Main Datapage'!$A:$A, 'Main Datapage'!D:D, "NA") = 0,"N/A",_xlfn.XLOOKUP($B15,'Main Datapage'!$A:$A, 'Main Datapage'!D:D, "NA"))</f>
        <v>N/A</v>
      </c>
      <c r="H15" t="str">
        <f>IF(_xlfn.XLOOKUP($B15,'Main Datapage'!$A:$A, 'Main Datapage'!E:E, "NA") = 0,"N/A",_xlfn.XLOOKUP($B15,'Main Datapage'!$A:$A, 'Main Datapage'!E:E, "NA"))</f>
        <v>N/A</v>
      </c>
      <c r="I15" t="str">
        <f>IF(_xlfn.XLOOKUP($B15,'Main Datapage'!$A:$A, 'Main Datapage'!F:F, "NA") = 0,"N/A",_xlfn.XLOOKUP($B15,'Main Datapage'!$A:$A, 'Main Datapage'!F:F, "NA"))</f>
        <v>N/A</v>
      </c>
      <c r="J15" t="str">
        <f>IF(_xlfn.XLOOKUP($B15,'Main Datapage'!$A:$A, 'Main Datapage'!G:G, "NA") = 0,"N/A",_xlfn.XLOOKUP($B15,'Main Datapage'!$A:$A, 'Main Datapage'!G:G, "NA"))</f>
        <v>N/A</v>
      </c>
      <c r="K15" t="str">
        <f>IF(_xlfn.XLOOKUP($B15,'Main Datapage'!$A:$A, 'Main Datapage'!H:H, "NA") = 0,"N/A",_xlfn.XLOOKUP($B15,'Main Datapage'!$A:$A, 'Main Datapage'!H:H, "NA"))</f>
        <v>N/A</v>
      </c>
      <c r="L15" t="str">
        <f>IF(_xlfn.XLOOKUP($B15,'Main Datapage'!$A:$A, 'Main Datapage'!I:I, "NA") = 0,"N/A",_xlfn.XLOOKUP($B15,'Main Datapage'!$A:$A, 'Main Datapage'!I:I, "NA"))</f>
        <v>N/A</v>
      </c>
      <c r="M15" t="str">
        <f>IF(_xlfn.XLOOKUP($B15,'Main Datapage'!$A:$A, 'Main Datapage'!J:J, "NA") = 0,"N/A",_xlfn.XLOOKUP($B15,'Main Datapage'!$A:$A, 'Main Datapage'!J:J, "NA"))</f>
        <v>N/A</v>
      </c>
      <c r="N15">
        <f>IF(_xlfn.XLOOKUP($B15,'Main Datapage'!$A:$A, 'Main Datapage'!K:K, "NA") = 0,"N/A",_xlfn.XLOOKUP($B15,'Main Datapage'!$A:$A, 'Main Datapage'!K:K, "NA"))</f>
        <v>1</v>
      </c>
      <c r="O15" t="str">
        <f>IF(_xlfn.XLOOKUP($B15,'Main Datapage'!$A:$A, 'Main Datapage'!L:L, "NA") = 0,"N/A",_xlfn.XLOOKUP($B15,'Main Datapage'!$A:$A, 'Main Datapage'!L:L, "NA"))</f>
        <v>N/A</v>
      </c>
      <c r="P15" t="str">
        <f>IF(_xlfn.XLOOKUP($B15,'Main Datapage'!$A:$A, 'Main Datapage'!M:M, "NA") = 0,"N/A",_xlfn.XLOOKUP($B15,'Main Datapage'!$A:$A, 'Main Datapage'!M:M, "NA"))</f>
        <v>N/A</v>
      </c>
      <c r="Q15" t="str">
        <f>IF(_xlfn.XLOOKUP($B15,'Main Datapage'!$A:$A, 'Main Datapage'!N:N, "NA") = 0,"N/A",_xlfn.XLOOKUP($B15,'Main Datapage'!$A:$A, 'Main Datapage'!N:N, "NA"))</f>
        <v>N/A</v>
      </c>
      <c r="R15" t="str">
        <f>IF(_xlfn.XLOOKUP($B15,'Main Datapage'!$A:$A, 'Main Datapage'!O:O, "NA") = 0,"N/A",_xlfn.XLOOKUP($B15,'Main Datapage'!$A:$A, 'Main Datapage'!O:O, "NA"))</f>
        <v>N/A</v>
      </c>
      <c r="S15">
        <f>IF(_xlfn.XLOOKUP($B15,'Main Datapage'!$A:$A, 'Main Datapage'!P:P, "NA") = 0,"N/A",_xlfn.XLOOKUP($B15,'Main Datapage'!$A:$A, 'Main Datapage'!P:P, "NA"))</f>
        <v>1</v>
      </c>
      <c r="T15">
        <f>IF(_xlfn.XLOOKUP($B15,'Main Datapage'!$A:$A, 'Main Datapage'!Q:Q, "NA") = 0,"N/A",_xlfn.XLOOKUP($B15,'Main Datapage'!$A:$A, 'Main Datapage'!Q:Q, "NA"))</f>
        <v>1</v>
      </c>
      <c r="U15" t="str">
        <f>IF(_xlfn.XLOOKUP($B15,'Main Datapage'!$A:$A, 'Main Datapage'!R:R, "NA") = 0,"N/A",_xlfn.XLOOKUP($B15,'Main Datapage'!$A:$A, 'Main Datapage'!R:R, "NA"))</f>
        <v>N/A</v>
      </c>
      <c r="V15" t="str">
        <f>IF(_xlfn.XLOOKUP($B15,'Main Datapage'!$A:$A, 'Main Datapage'!S:S, "NA") = 0,"N/A",_xlfn.XLOOKUP($B15,'Main Datapage'!$A:$A, 'Main Datapage'!S:S, "NA"))</f>
        <v>N/A</v>
      </c>
      <c r="W15" t="str">
        <f>IF(_xlfn.XLOOKUP($B15,'Main Datapage'!$A:$A, 'Main Datapage'!T:T, "NA") = 0,"N/A",_xlfn.XLOOKUP($B15,'Main Datapage'!$A:$A, 'Main Datapage'!T:T, "NA"))</f>
        <v>N/A</v>
      </c>
      <c r="X15" t="str">
        <f>IF(_xlfn.XLOOKUP($B15,'Main Datapage'!$A:$A, 'Main Datapage'!U:U, "NA") = 0,"N/A",_xlfn.XLOOKUP($B15,'Main Datapage'!$A:$A, 'Main Datapage'!U:U, "NA"))</f>
        <v>N/A</v>
      </c>
      <c r="Y15" t="str">
        <f>IF(_xlfn.XLOOKUP($B15,'Main Datapage'!$A:$A, 'Main Datapage'!V:V, "NA") = 0,"N/A",_xlfn.XLOOKUP($B15,'Main Datapage'!$A:$A, 'Main Datapage'!V:V, "NA"))</f>
        <v>N/A</v>
      </c>
      <c r="Z15" t="str">
        <f>IF(_xlfn.XLOOKUP($B15,'Main Datapage'!$A:$A, 'Main Datapage'!W:W, "NA") = 0,"N/A",_xlfn.XLOOKUP($B15,'Main Datapage'!$A:$A, 'Main Datapage'!W:W, "NA"))</f>
        <v>N/A</v>
      </c>
      <c r="AA15" t="str">
        <f>IF(_xlfn.XLOOKUP($B15,'Main Datapage'!$A:$A, 'Main Datapage'!X:X, "NA") = 0,"N/A",_xlfn.XLOOKUP($B15,'Main Datapage'!$A:$A, 'Main Datapage'!X:X, "NA"))</f>
        <v>N/A</v>
      </c>
      <c r="AB15" t="str">
        <f>IF(_xlfn.XLOOKUP($B15,'Main Datapage'!$A:$A, 'Main Datapage'!Y:Y, "NA") = 0,"N/A",_xlfn.XLOOKUP($B15,'Main Datapage'!$A:$A, 'Main Datapage'!Y:Y, "NA"))</f>
        <v>N/A</v>
      </c>
      <c r="AC15" t="str">
        <f>IF(_xlfn.XLOOKUP($B15,'Main Datapage'!$A:$A, 'Main Datapage'!Z:Z, "NA") = 0,"N/A",_xlfn.XLOOKUP($B15,'Main Datapage'!$A:$A, 'Main Datapage'!Z:Z, "NA"))</f>
        <v>N/A</v>
      </c>
      <c r="AD15" t="str">
        <f>IF(_xlfn.XLOOKUP($B15,'Main Datapage'!$A:$A, 'Main Datapage'!AA:AA, "NA") = 0,"N/A",_xlfn.XLOOKUP($B15,'Main Datapage'!$A:$A, 'Main Datapage'!AA:AA, "NA"))</f>
        <v>N/A</v>
      </c>
      <c r="AE15" t="str">
        <f>IF(_xlfn.XLOOKUP($B15,'Main Datapage'!$A:$A, 'Main Datapage'!AB:AB, "NA") = 0,"N/A",_xlfn.XLOOKUP($B15,'Main Datapage'!$A:$A, 'Main Datapage'!AB:AB, "NA"))</f>
        <v>N/A</v>
      </c>
      <c r="AF15" t="str">
        <f>IF(_xlfn.XLOOKUP($B15,'Main Datapage'!$A:$A, 'Main Datapage'!AC:AC, "NA") = 0,"N/A",_xlfn.XLOOKUP($B15,'Main Datapage'!$A:$A, 'Main Datapage'!AC:AC, "NA"))</f>
        <v>N/A</v>
      </c>
      <c r="AG15" t="str">
        <f>IF(_xlfn.XLOOKUP($B15,'Main Datapage'!$A:$A, 'Main Datapage'!AD:AD, "NA") = 0,"N/A",_xlfn.XLOOKUP($B15,'Main Datapage'!$A:$A, 'Main Datapage'!AD:AD, "NA"))</f>
        <v>N/A</v>
      </c>
      <c r="AH15" t="str">
        <f>IF(_xlfn.XLOOKUP($B15,'Main Datapage'!$A:$A, 'Main Datapage'!AE:AE, "NA") = 0,"N/A",_xlfn.XLOOKUP($B15,'Main Datapage'!$A:$A, 'Main Datapage'!AE:AE, "NA"))</f>
        <v>N/A</v>
      </c>
      <c r="AI15" t="str">
        <f>IF(_xlfn.XLOOKUP($B15,'Main Datapage'!$A:$A, 'Main Datapage'!AF:AF, "NA") = 0,"N/A",_xlfn.XLOOKUP($B15,'Main Datapage'!$A:$A, 'Main Datapage'!AF:AF, "NA"))</f>
        <v>N/A</v>
      </c>
      <c r="AJ15" s="29">
        <f>COUNTIF(E15:AI15, "&lt;150")</f>
        <v>3</v>
      </c>
      <c r="AK15" s="29">
        <f>COUNTIF(E15:AI15, "&gt;=150")</f>
        <v>0</v>
      </c>
    </row>
    <row r="16" spans="1:252">
      <c r="C16" s="12" t="s">
        <v>58</v>
      </c>
      <c r="D16" s="12" t="s">
        <v>59</v>
      </c>
      <c r="E16" s="48" t="s">
        <v>60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</row>
    <row r="17" spans="1:35">
      <c r="C17" s="17">
        <f>SUM(C3:C15)</f>
        <v>19681</v>
      </c>
      <c r="D17" s="2">
        <f>AVERAGE(D5:D15)</f>
        <v>93.965151515151533</v>
      </c>
      <c r="E17" s="10">
        <f>SUM(E3:E15)</f>
        <v>669</v>
      </c>
      <c r="F17" s="10">
        <f t="shared" ref="F17:AI17" si="0">SUM(F3:F15)</f>
        <v>1159</v>
      </c>
      <c r="G17" s="10">
        <f t="shared" si="0"/>
        <v>1214</v>
      </c>
      <c r="H17" s="10">
        <f t="shared" si="0"/>
        <v>859</v>
      </c>
      <c r="I17" s="10">
        <f t="shared" si="0"/>
        <v>534</v>
      </c>
      <c r="J17" s="10">
        <f t="shared" si="0"/>
        <v>516</v>
      </c>
      <c r="K17" s="10">
        <f t="shared" si="0"/>
        <v>671</v>
      </c>
      <c r="L17" s="10">
        <f t="shared" si="0"/>
        <v>660</v>
      </c>
      <c r="M17" s="10">
        <f t="shared" si="0"/>
        <v>991</v>
      </c>
      <c r="N17" s="10">
        <f t="shared" si="0"/>
        <v>1270</v>
      </c>
      <c r="O17" s="10">
        <f t="shared" si="0"/>
        <v>1083</v>
      </c>
      <c r="P17" s="10">
        <f t="shared" si="0"/>
        <v>499</v>
      </c>
      <c r="Q17" s="10">
        <f t="shared" si="0"/>
        <v>282</v>
      </c>
      <c r="R17" s="10">
        <f t="shared" si="0"/>
        <v>933</v>
      </c>
      <c r="S17" s="10">
        <f t="shared" si="0"/>
        <v>752</v>
      </c>
      <c r="T17" s="10">
        <f t="shared" si="0"/>
        <v>675</v>
      </c>
      <c r="U17" s="10">
        <f t="shared" si="0"/>
        <v>1360</v>
      </c>
      <c r="V17" s="10">
        <f t="shared" si="0"/>
        <v>1117</v>
      </c>
      <c r="W17" s="10">
        <f t="shared" si="0"/>
        <v>414</v>
      </c>
      <c r="X17" s="10">
        <f t="shared" si="0"/>
        <v>797</v>
      </c>
      <c r="Y17" s="10">
        <f t="shared" si="0"/>
        <v>1115</v>
      </c>
      <c r="Z17" s="10">
        <f t="shared" si="0"/>
        <v>1051</v>
      </c>
      <c r="AA17" s="10">
        <f t="shared" si="0"/>
        <v>1060</v>
      </c>
      <c r="AB17" s="10">
        <f t="shared" si="0"/>
        <v>0</v>
      </c>
      <c r="AC17" s="10">
        <f t="shared" si="0"/>
        <v>0</v>
      </c>
      <c r="AD17" s="10">
        <f t="shared" si="0"/>
        <v>0</v>
      </c>
      <c r="AE17" s="10">
        <f t="shared" si="0"/>
        <v>0</v>
      </c>
      <c r="AF17" s="10">
        <f t="shared" si="0"/>
        <v>0</v>
      </c>
      <c r="AG17" s="10">
        <f t="shared" si="0"/>
        <v>0</v>
      </c>
      <c r="AH17" s="10">
        <f t="shared" si="0"/>
        <v>0</v>
      </c>
      <c r="AI17" s="10">
        <f t="shared" si="0"/>
        <v>0</v>
      </c>
    </row>
    <row r="19" spans="1:35">
      <c r="A19" s="47" t="s">
        <v>21</v>
      </c>
      <c r="B19" s="47"/>
      <c r="C19" s="47"/>
      <c r="E19" s="47" t="s">
        <v>61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</row>
    <row r="20" spans="1:35">
      <c r="A20" s="13" t="s">
        <v>62</v>
      </c>
      <c r="B20" s="6"/>
      <c r="C20" s="27">
        <f>Dashboard!$H$10</f>
        <v>150</v>
      </c>
      <c r="E20" s="15">
        <f>($C$20*COUNT(E5:E15))+($C$22*COUNT(E4))+($C$23*COUNT(E3))</f>
        <v>600</v>
      </c>
      <c r="F20" s="15">
        <f t="shared" ref="F20:AI20" si="1">($C$20*COUNT(F5:F15))+($C$22*COUNT(F4))+($C$23*COUNT(F3))</f>
        <v>960</v>
      </c>
      <c r="G20" s="15">
        <f t="shared" si="1"/>
        <v>810</v>
      </c>
      <c r="H20" s="15">
        <f t="shared" si="1"/>
        <v>660</v>
      </c>
      <c r="I20" s="15">
        <f t="shared" si="1"/>
        <v>510</v>
      </c>
      <c r="J20" s="15">
        <f t="shared" si="1"/>
        <v>360</v>
      </c>
      <c r="K20" s="15">
        <f t="shared" si="1"/>
        <v>750</v>
      </c>
      <c r="L20" s="15">
        <f t="shared" si="1"/>
        <v>600</v>
      </c>
      <c r="M20" s="15">
        <f t="shared" si="1"/>
        <v>800</v>
      </c>
      <c r="N20" s="15">
        <f t="shared" si="1"/>
        <v>960</v>
      </c>
      <c r="O20" s="15">
        <f t="shared" si="1"/>
        <v>960</v>
      </c>
      <c r="P20" s="15">
        <f t="shared" si="1"/>
        <v>510</v>
      </c>
      <c r="Q20" s="15">
        <f t="shared" si="1"/>
        <v>210</v>
      </c>
      <c r="R20" s="15">
        <f t="shared" si="1"/>
        <v>900</v>
      </c>
      <c r="S20" s="15">
        <f t="shared" si="1"/>
        <v>750</v>
      </c>
      <c r="T20" s="15">
        <f t="shared" si="1"/>
        <v>950</v>
      </c>
      <c r="U20" s="15">
        <f t="shared" si="1"/>
        <v>960</v>
      </c>
      <c r="V20" s="15">
        <f t="shared" si="1"/>
        <v>810</v>
      </c>
      <c r="W20" s="15">
        <f t="shared" si="1"/>
        <v>160</v>
      </c>
      <c r="X20" s="15">
        <f t="shared" si="1"/>
        <v>210</v>
      </c>
      <c r="Y20" s="15">
        <f t="shared" si="1"/>
        <v>900</v>
      </c>
      <c r="Z20" s="15">
        <f t="shared" si="1"/>
        <v>1050</v>
      </c>
      <c r="AA20" s="15">
        <f t="shared" si="1"/>
        <v>800</v>
      </c>
      <c r="AB20" s="15">
        <f t="shared" si="1"/>
        <v>0</v>
      </c>
      <c r="AC20" s="15">
        <f t="shared" si="1"/>
        <v>0</v>
      </c>
      <c r="AD20" s="15">
        <f t="shared" si="1"/>
        <v>0</v>
      </c>
      <c r="AE20" s="15">
        <f t="shared" si="1"/>
        <v>0</v>
      </c>
      <c r="AF20" s="15">
        <f t="shared" si="1"/>
        <v>0</v>
      </c>
      <c r="AG20" s="15">
        <f t="shared" si="1"/>
        <v>0</v>
      </c>
      <c r="AH20" s="15">
        <f t="shared" si="1"/>
        <v>0</v>
      </c>
      <c r="AI20" s="15">
        <f t="shared" si="1"/>
        <v>0</v>
      </c>
    </row>
    <row r="21" spans="1:35">
      <c r="A21" s="13" t="s">
        <v>63</v>
      </c>
      <c r="C21" s="14">
        <f>Dashboard!$H$11</f>
        <v>75</v>
      </c>
      <c r="D21" s="6"/>
    </row>
    <row r="22" spans="1:35">
      <c r="A22" s="13" t="s">
        <v>64</v>
      </c>
      <c r="B22" s="6"/>
      <c r="C22" s="27">
        <f>Dashboard!$H$12</f>
        <v>50</v>
      </c>
      <c r="D22" s="6"/>
    </row>
    <row r="23" spans="1:35">
      <c r="A23" s="13" t="s">
        <v>65</v>
      </c>
      <c r="B23" s="6"/>
      <c r="C23" s="27">
        <f>Dashboard!$H$13</f>
        <v>10</v>
      </c>
      <c r="D23" s="6"/>
    </row>
    <row r="24" spans="1:35">
      <c r="D24" s="6"/>
    </row>
    <row r="25" spans="1:35">
      <c r="A25" s="47" t="s">
        <v>66</v>
      </c>
      <c r="B25" s="47"/>
      <c r="C25" s="47"/>
    </row>
    <row r="26" spans="1:35">
      <c r="A26" t="str">
        <f>_xlfn.XLOOKUP(C26,C3:C15,A3:A15,"N/A")</f>
        <v>Bella Johnson</v>
      </c>
      <c r="C26">
        <f>LARGE(C4:C15,1)</f>
        <v>4173</v>
      </c>
    </row>
    <row r="27" spans="1:35">
      <c r="D27" s="6"/>
    </row>
    <row r="30" spans="1:35">
      <c r="D30" s="6"/>
    </row>
    <row r="40" spans="1:1">
      <c r="A40" s="1" t="s">
        <v>67</v>
      </c>
    </row>
    <row r="41" spans="1:1">
      <c r="A41" s="1" t="s">
        <v>67</v>
      </c>
    </row>
    <row r="57" spans="1:1">
      <c r="A57" s="1" t="s">
        <v>67</v>
      </c>
    </row>
    <row r="58" spans="1:1">
      <c r="A58" s="1" t="s">
        <v>67</v>
      </c>
    </row>
    <row r="69" spans="1:1">
      <c r="A69" s="1" t="s">
        <v>67</v>
      </c>
    </row>
    <row r="70" spans="1:1">
      <c r="A70" s="1" t="s">
        <v>67</v>
      </c>
    </row>
    <row r="87" spans="1:1">
      <c r="A87" s="1" t="s">
        <v>67</v>
      </c>
    </row>
    <row r="270" spans="5:37">
      <c r="E270" t="s">
        <v>68</v>
      </c>
    </row>
    <row r="272" spans="5:37">
      <c r="E272" t="e">
        <f>IF(E17&gt;#REF!, 1)</f>
        <v>#REF!</v>
      </c>
      <c r="F272" t="e">
        <f>IF(F17&gt;#REF!, 1)</f>
        <v>#REF!</v>
      </c>
      <c r="G272" t="e">
        <f>IF(G17&gt;#REF!, 1)</f>
        <v>#REF!</v>
      </c>
      <c r="H272" t="e">
        <f>IF(H17&gt;#REF!, 1)</f>
        <v>#REF!</v>
      </c>
      <c r="I272" t="e">
        <f>IF(I17&gt;#REF!, 1)</f>
        <v>#REF!</v>
      </c>
      <c r="J272" t="e">
        <f>IF(J17&gt;#REF!, 1)</f>
        <v>#REF!</v>
      </c>
      <c r="K272" t="e">
        <f>IF(K17&gt;#REF!, 1)</f>
        <v>#REF!</v>
      </c>
      <c r="L272" t="e">
        <f>IF(L17&gt;#REF!, 1)</f>
        <v>#REF!</v>
      </c>
      <c r="M272" t="e">
        <f>IF(M17&gt;#REF!, 1)</f>
        <v>#REF!</v>
      </c>
      <c r="N272" t="e">
        <f>IF(N17&gt;#REF!, 1)</f>
        <v>#REF!</v>
      </c>
      <c r="O272" t="e">
        <f>IF(O17&gt;#REF!, 1)</f>
        <v>#REF!</v>
      </c>
      <c r="P272" t="e">
        <f>IF(P17&gt;#REF!, 1)</f>
        <v>#REF!</v>
      </c>
      <c r="Q272" t="e">
        <f>IF(Q17&gt;#REF!, 1)</f>
        <v>#REF!</v>
      </c>
      <c r="R272" t="e">
        <f>IF(R17&gt;#REF!, 1)</f>
        <v>#REF!</v>
      </c>
      <c r="S272" t="e">
        <f>IF(S17&gt;#REF!, 1)</f>
        <v>#REF!</v>
      </c>
      <c r="T272" t="e">
        <f>IF(T17&gt;#REF!, 1)</f>
        <v>#REF!</v>
      </c>
      <c r="U272" t="e">
        <f>IF(U17&gt;#REF!, 1)</f>
        <v>#REF!</v>
      </c>
      <c r="V272" t="e">
        <f>IF(V17&gt;#REF!, 1)</f>
        <v>#REF!</v>
      </c>
      <c r="W272" t="e">
        <f>IF(W17&gt;#REF!, 1)</f>
        <v>#REF!</v>
      </c>
      <c r="X272" t="e">
        <f>IF(X17&gt;#REF!, 1)</f>
        <v>#REF!</v>
      </c>
      <c r="Y272" t="e">
        <f>IF(Y17&gt;#REF!, 1)</f>
        <v>#REF!</v>
      </c>
      <c r="Z272" t="e">
        <f>IF(Z17&gt;#REF!, 1)</f>
        <v>#REF!</v>
      </c>
      <c r="AA272" t="e">
        <f>IF(AA17&gt;#REF!, 1)</f>
        <v>#REF!</v>
      </c>
      <c r="AB272" t="e">
        <f>IF(AB17&gt;#REF!, 1)</f>
        <v>#REF!</v>
      </c>
      <c r="AC272" t="e">
        <f>IF(AC17&gt;#REF!, 1)</f>
        <v>#REF!</v>
      </c>
      <c r="AD272" t="e">
        <f>IF(AD17&gt;#REF!, 1)</f>
        <v>#REF!</v>
      </c>
      <c r="AE272" t="e">
        <f>IF(AE17&gt;#REF!, 1)</f>
        <v>#REF!</v>
      </c>
      <c r="AF272" t="e">
        <f>IF(AF17&gt;#REF!, 1)</f>
        <v>#REF!</v>
      </c>
      <c r="AG272" t="e">
        <f>IF(AG17&gt;#REF!, 1)</f>
        <v>#REF!</v>
      </c>
      <c r="AH272" t="e">
        <f>IF(AH17&gt;#REF!, 1)</f>
        <v>#REF!</v>
      </c>
      <c r="AI272" t="e">
        <f>IF(AI17&gt;#REF!, 1)</f>
        <v>#REF!</v>
      </c>
      <c r="AJ272" t="s">
        <v>69</v>
      </c>
      <c r="AK272" t="e">
        <f>SUM(E272:AI272)</f>
        <v>#REF!</v>
      </c>
    </row>
    <row r="273" spans="5:37">
      <c r="E273" t="e">
        <f>IF(E17&lt;#REF!, 1)</f>
        <v>#REF!</v>
      </c>
      <c r="F273" t="e">
        <f>IF(F17&lt;#REF!, 1)</f>
        <v>#REF!</v>
      </c>
      <c r="G273" t="e">
        <f>IF(G17&lt;#REF!, 1)</f>
        <v>#REF!</v>
      </c>
      <c r="H273" t="e">
        <f>IF(H17&lt;#REF!, 1)</f>
        <v>#REF!</v>
      </c>
      <c r="I273" t="e">
        <f>IF(I17&lt;#REF!, 1)</f>
        <v>#REF!</v>
      </c>
      <c r="J273" t="e">
        <f>IF(J17&lt;#REF!, 1)</f>
        <v>#REF!</v>
      </c>
      <c r="K273" t="e">
        <f>IF(K17&lt;#REF!, 1)</f>
        <v>#REF!</v>
      </c>
      <c r="L273" t="e">
        <f>IF(L17&lt;#REF!, 1)</f>
        <v>#REF!</v>
      </c>
      <c r="M273" t="e">
        <f>IF(M17&lt;#REF!, 1)</f>
        <v>#REF!</v>
      </c>
      <c r="N273" t="e">
        <f>IF(N17&lt;#REF!, 1)</f>
        <v>#REF!</v>
      </c>
      <c r="O273" t="e">
        <f>IF(O17&lt;#REF!, 1)</f>
        <v>#REF!</v>
      </c>
      <c r="P273" t="e">
        <f>IF(P17&lt;#REF!, 1)</f>
        <v>#REF!</v>
      </c>
      <c r="Q273" t="e">
        <f>IF(Q17&lt;#REF!, 1)</f>
        <v>#REF!</v>
      </c>
      <c r="R273" t="e">
        <f>IF(R17&lt;#REF!, 1)</f>
        <v>#REF!</v>
      </c>
      <c r="S273" t="e">
        <f>IF(S17&lt;#REF!, 1)</f>
        <v>#REF!</v>
      </c>
      <c r="T273" t="e">
        <f>IF(T17&lt;#REF!, 1)</f>
        <v>#REF!</v>
      </c>
      <c r="U273" t="e">
        <f>IF(U17&lt;#REF!, 1)</f>
        <v>#REF!</v>
      </c>
      <c r="V273" t="e">
        <f>IF(V17&lt;#REF!, 1)</f>
        <v>#REF!</v>
      </c>
      <c r="W273" t="e">
        <f>IF(W17&lt;#REF!, 1)</f>
        <v>#REF!</v>
      </c>
      <c r="X273" t="e">
        <f>IF(X17&lt;#REF!, 1)</f>
        <v>#REF!</v>
      </c>
      <c r="Y273" t="e">
        <f>IF(Y17&lt;#REF!, 1)</f>
        <v>#REF!</v>
      </c>
      <c r="Z273" t="e">
        <f>IF(Z17&lt;#REF!, 1)</f>
        <v>#REF!</v>
      </c>
      <c r="AA273" t="e">
        <f>IF(AA17&lt;#REF!, 1)</f>
        <v>#REF!</v>
      </c>
      <c r="AB273" t="e">
        <f>IF(AB17&lt;#REF!, 1)</f>
        <v>#REF!</v>
      </c>
      <c r="AC273" t="e">
        <f>IF(AC17&lt;#REF!, 1)</f>
        <v>#REF!</v>
      </c>
      <c r="AD273" t="e">
        <f>IF(AD17&lt;#REF!, 1)</f>
        <v>#REF!</v>
      </c>
      <c r="AE273" t="e">
        <f>IF(AE17&lt;#REF!, 1)</f>
        <v>#REF!</v>
      </c>
      <c r="AF273" t="e">
        <f>IF(AF17&lt;#REF!, 1)</f>
        <v>#REF!</v>
      </c>
      <c r="AG273" t="e">
        <f>IF(AG17&lt;#REF!, 1)</f>
        <v>#REF!</v>
      </c>
      <c r="AH273" t="e">
        <f>IF(AH17&lt;#REF!, 1)</f>
        <v>#REF!</v>
      </c>
      <c r="AI273" t="e">
        <f>IF(AI17&lt;#REF!, 1)</f>
        <v>#REF!</v>
      </c>
      <c r="AJ273" t="s">
        <v>70</v>
      </c>
      <c r="AK273" t="e">
        <f>SUM(E273:AI273)</f>
        <v>#REF!</v>
      </c>
    </row>
  </sheetData>
  <sheetProtection sheet="1" objects="1" scenarios="1"/>
  <sortState xmlns:xlrd2="http://schemas.microsoft.com/office/spreadsheetml/2017/richdata2" ref="A6:AI15">
    <sortCondition ref="A6:A15"/>
  </sortState>
  <mergeCells count="4">
    <mergeCell ref="E16:AI16"/>
    <mergeCell ref="A19:C19"/>
    <mergeCell ref="E19:AI19"/>
    <mergeCell ref="A25:C25"/>
  </mergeCells>
  <conditionalFormatting sqref="E17:AI17">
    <cfRule type="cellIs" dxfId="16" priority="86" operator="greaterThanOrEqual">
      <formula>E20</formula>
    </cfRule>
  </conditionalFormatting>
  <conditionalFormatting sqref="E17:AI17">
    <cfRule type="cellIs" dxfId="15" priority="85" operator="lessThan">
      <formula>E20</formula>
    </cfRule>
  </conditionalFormatting>
  <conditionalFormatting sqref="D17">
    <cfRule type="cellIs" dxfId="14" priority="13" operator="equal">
      <formula>"N/A"</formula>
    </cfRule>
  </conditionalFormatting>
  <conditionalFormatting sqref="D17">
    <cfRule type="cellIs" dxfId="13" priority="14" operator="greaterThanOrEqual">
      <formula>$C$20</formula>
    </cfRule>
  </conditionalFormatting>
  <conditionalFormatting sqref="D17">
    <cfRule type="expression" dxfId="12" priority="15">
      <formula>D17&lt;$C$20</formula>
    </cfRule>
  </conditionalFormatting>
  <conditionalFormatting sqref="E3:AI3">
    <cfRule type="cellIs" dxfId="11" priority="10" operator="equal">
      <formula>"N/A"</formula>
    </cfRule>
  </conditionalFormatting>
  <conditionalFormatting sqref="E3:AI3">
    <cfRule type="cellIs" dxfId="10" priority="11" operator="greaterThanOrEqual">
      <formula>$C$24</formula>
    </cfRule>
    <cfRule type="cellIs" dxfId="9" priority="12" operator="lessThan">
      <formula>$C$24</formula>
    </cfRule>
  </conditionalFormatting>
  <conditionalFormatting sqref="E4:AI4">
    <cfRule type="cellIs" dxfId="8" priority="7" operator="equal">
      <formula>"N/A"</formula>
    </cfRule>
  </conditionalFormatting>
  <conditionalFormatting sqref="E4:AI4">
    <cfRule type="cellIs" dxfId="7" priority="8" operator="greaterThanOrEqual">
      <formula>$C$23</formula>
    </cfRule>
    <cfRule type="cellIs" dxfId="6" priority="9" operator="lessThan">
      <formula>$C$23</formula>
    </cfRule>
  </conditionalFormatting>
  <conditionalFormatting sqref="E5:AI15">
    <cfRule type="cellIs" dxfId="5" priority="4" operator="equal">
      <formula>"N/A"</formula>
    </cfRule>
  </conditionalFormatting>
  <conditionalFormatting sqref="E5:AI15">
    <cfRule type="cellIs" dxfId="4" priority="5" operator="greaterThanOrEqual">
      <formula>$C$21</formula>
    </cfRule>
  </conditionalFormatting>
  <conditionalFormatting sqref="E5:AI15">
    <cfRule type="cellIs" dxfId="3" priority="6" operator="lessThan">
      <formula>$C$21</formula>
    </cfRule>
  </conditionalFormatting>
  <conditionalFormatting sqref="E5:AI15">
    <cfRule type="expression" dxfId="2" priority="3">
      <formula>E5=MAX(E$5:E$16)</formula>
    </cfRule>
  </conditionalFormatting>
  <conditionalFormatting sqref="E5:AI15">
    <cfRule type="expression" dxfId="1" priority="2">
      <formula>AND(E5=LARGE(E$5:E$16,2),E5&lt;&gt;"")</formula>
    </cfRule>
  </conditionalFormatting>
  <conditionalFormatting sqref="E5:AI15">
    <cfRule type="expression" dxfId="0" priority="1">
      <formula>AND(E5=LARGE(E$5:E$16,3),E5&lt;&gt;"")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"/>
  <sheetViews>
    <sheetView workbookViewId="0">
      <selection activeCell="D53" sqref="D53"/>
    </sheetView>
  </sheetViews>
  <sheetFormatPr defaultRowHeight="15"/>
  <cols>
    <col min="1" max="1" width="38.140625" bestFit="1" customWidth="1"/>
    <col min="2" max="2" width="13.28515625" bestFit="1" customWidth="1"/>
  </cols>
  <sheetData>
    <row r="1" spans="1:24"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  <c r="M1" t="s">
        <v>97</v>
      </c>
      <c r="N1" t="s">
        <v>97</v>
      </c>
      <c r="O1" t="s">
        <v>97</v>
      </c>
      <c r="P1" t="s">
        <v>97</v>
      </c>
      <c r="Q1" t="s">
        <v>97</v>
      </c>
      <c r="R1" t="s">
        <v>97</v>
      </c>
      <c r="S1" t="s">
        <v>97</v>
      </c>
      <c r="T1" t="s">
        <v>97</v>
      </c>
      <c r="U1" t="s">
        <v>97</v>
      </c>
      <c r="V1" t="s">
        <v>97</v>
      </c>
      <c r="W1" t="s">
        <v>97</v>
      </c>
      <c r="X1" t="s">
        <v>97</v>
      </c>
    </row>
    <row r="2" spans="1:24">
      <c r="A2" t="s">
        <v>98</v>
      </c>
      <c r="B2" s="30">
        <v>45839</v>
      </c>
      <c r="C2" s="30">
        <v>45840</v>
      </c>
      <c r="D2" s="30">
        <v>45841</v>
      </c>
      <c r="E2" s="30">
        <v>45842</v>
      </c>
      <c r="F2" s="30">
        <v>45843</v>
      </c>
      <c r="G2" s="30">
        <v>45844</v>
      </c>
      <c r="H2" s="30">
        <v>45845</v>
      </c>
      <c r="I2" s="30">
        <v>45846</v>
      </c>
      <c r="J2" s="30">
        <v>45847</v>
      </c>
      <c r="K2" s="30">
        <v>45848</v>
      </c>
      <c r="L2" s="30">
        <v>45849</v>
      </c>
      <c r="M2" s="30">
        <v>45850</v>
      </c>
      <c r="N2" s="30">
        <v>45851</v>
      </c>
      <c r="O2" s="30">
        <v>45852</v>
      </c>
      <c r="P2" s="30">
        <v>45853</v>
      </c>
      <c r="Q2" s="30">
        <v>45854</v>
      </c>
      <c r="R2" s="30">
        <v>45855</v>
      </c>
      <c r="S2" s="30">
        <v>45856</v>
      </c>
      <c r="T2" s="30">
        <v>45857</v>
      </c>
      <c r="U2" s="30">
        <v>45858</v>
      </c>
      <c r="V2" s="30">
        <v>45859</v>
      </c>
      <c r="W2" s="30">
        <v>45860</v>
      </c>
      <c r="X2" s="30">
        <v>45861</v>
      </c>
    </row>
    <row r="3" spans="1:24">
      <c r="A3" t="s">
        <v>72</v>
      </c>
      <c r="C3">
        <v>59</v>
      </c>
      <c r="D3">
        <v>212</v>
      </c>
      <c r="E3">
        <v>238</v>
      </c>
      <c r="F3">
        <v>188</v>
      </c>
      <c r="G3">
        <v>251</v>
      </c>
      <c r="K3">
        <v>222</v>
      </c>
      <c r="L3">
        <v>235</v>
      </c>
      <c r="M3">
        <v>210</v>
      </c>
      <c r="N3">
        <v>233</v>
      </c>
      <c r="R3">
        <v>250</v>
      </c>
      <c r="S3">
        <v>244</v>
      </c>
      <c r="T3">
        <v>282</v>
      </c>
      <c r="U3">
        <v>272</v>
      </c>
    </row>
    <row r="4" spans="1:24">
      <c r="A4" t="s">
        <v>74</v>
      </c>
      <c r="C4">
        <v>56</v>
      </c>
      <c r="D4">
        <v>30</v>
      </c>
      <c r="E4">
        <v>15</v>
      </c>
      <c r="F4">
        <v>1</v>
      </c>
      <c r="G4">
        <v>2</v>
      </c>
      <c r="J4">
        <v>174</v>
      </c>
      <c r="K4">
        <v>21</v>
      </c>
      <c r="L4">
        <v>33</v>
      </c>
      <c r="M4">
        <v>14</v>
      </c>
      <c r="N4">
        <v>24</v>
      </c>
      <c r="Q4">
        <v>29</v>
      </c>
      <c r="R4">
        <v>117</v>
      </c>
      <c r="S4">
        <v>37</v>
      </c>
      <c r="U4">
        <v>355</v>
      </c>
      <c r="X4">
        <v>149</v>
      </c>
    </row>
    <row r="5" spans="1:24">
      <c r="A5" t="s">
        <v>76</v>
      </c>
      <c r="C5">
        <v>2</v>
      </c>
    </row>
    <row r="6" spans="1:24">
      <c r="A6" t="s">
        <v>78</v>
      </c>
      <c r="F6">
        <v>91</v>
      </c>
      <c r="G6">
        <v>88</v>
      </c>
      <c r="M6">
        <v>54</v>
      </c>
      <c r="N6">
        <v>25</v>
      </c>
      <c r="T6">
        <v>132</v>
      </c>
      <c r="U6">
        <v>170</v>
      </c>
      <c r="V6">
        <v>253</v>
      </c>
      <c r="W6">
        <v>220</v>
      </c>
    </row>
    <row r="7" spans="1:24">
      <c r="A7" t="s">
        <v>80</v>
      </c>
      <c r="B7">
        <v>183</v>
      </c>
      <c r="C7">
        <v>186</v>
      </c>
      <c r="D7">
        <v>179</v>
      </c>
      <c r="E7">
        <v>88</v>
      </c>
      <c r="H7">
        <v>169</v>
      </c>
      <c r="I7">
        <v>148</v>
      </c>
      <c r="K7">
        <v>216</v>
      </c>
      <c r="L7">
        <v>49</v>
      </c>
      <c r="O7">
        <v>167</v>
      </c>
      <c r="P7">
        <v>148</v>
      </c>
      <c r="Q7">
        <v>118</v>
      </c>
      <c r="R7">
        <v>153</v>
      </c>
      <c r="S7">
        <v>155</v>
      </c>
      <c r="V7">
        <v>83</v>
      </c>
      <c r="W7">
        <v>124</v>
      </c>
      <c r="X7">
        <v>207</v>
      </c>
    </row>
    <row r="8" spans="1:24">
      <c r="A8" t="s">
        <v>82</v>
      </c>
      <c r="H8">
        <v>2</v>
      </c>
      <c r="J8">
        <v>1</v>
      </c>
      <c r="L8">
        <v>1</v>
      </c>
      <c r="O8">
        <v>1</v>
      </c>
      <c r="W8">
        <v>1</v>
      </c>
    </row>
    <row r="9" spans="1:24">
      <c r="A9" t="s">
        <v>84</v>
      </c>
      <c r="B9">
        <v>140</v>
      </c>
      <c r="C9">
        <v>161</v>
      </c>
      <c r="D9">
        <v>149</v>
      </c>
      <c r="E9">
        <v>156</v>
      </c>
      <c r="H9">
        <v>194</v>
      </c>
      <c r="I9">
        <v>198</v>
      </c>
      <c r="J9">
        <v>182</v>
      </c>
      <c r="K9">
        <v>168</v>
      </c>
      <c r="L9">
        <v>174</v>
      </c>
      <c r="O9">
        <v>187</v>
      </c>
      <c r="Q9">
        <v>201</v>
      </c>
      <c r="R9">
        <v>205</v>
      </c>
      <c r="S9">
        <v>194</v>
      </c>
      <c r="V9">
        <v>167</v>
      </c>
      <c r="W9">
        <v>120</v>
      </c>
      <c r="X9">
        <v>212</v>
      </c>
    </row>
    <row r="10" spans="1:24">
      <c r="A10" t="s">
        <v>86</v>
      </c>
      <c r="C10">
        <v>1</v>
      </c>
    </row>
    <row r="11" spans="1:24">
      <c r="A11" t="s">
        <v>88</v>
      </c>
      <c r="C11">
        <v>538</v>
      </c>
      <c r="D11">
        <v>343</v>
      </c>
      <c r="E11">
        <v>189</v>
      </c>
      <c r="F11">
        <v>142</v>
      </c>
      <c r="G11">
        <v>175</v>
      </c>
      <c r="J11">
        <v>301</v>
      </c>
      <c r="K11">
        <v>322</v>
      </c>
      <c r="L11">
        <v>329</v>
      </c>
      <c r="M11">
        <v>144</v>
      </c>
      <c r="O11">
        <v>275</v>
      </c>
      <c r="P11">
        <v>280</v>
      </c>
      <c r="R11">
        <v>278</v>
      </c>
      <c r="S11">
        <v>207</v>
      </c>
      <c r="V11">
        <v>269</v>
      </c>
      <c r="W11">
        <v>225</v>
      </c>
      <c r="X11">
        <v>156</v>
      </c>
    </row>
    <row r="12" spans="1:24">
      <c r="A12" t="s">
        <v>90</v>
      </c>
      <c r="B12">
        <v>198</v>
      </c>
      <c r="D12">
        <v>149</v>
      </c>
      <c r="E12">
        <v>173</v>
      </c>
      <c r="F12">
        <v>112</v>
      </c>
      <c r="H12">
        <v>157</v>
      </c>
      <c r="I12">
        <v>160</v>
      </c>
      <c r="J12">
        <v>178</v>
      </c>
      <c r="K12">
        <v>159</v>
      </c>
      <c r="L12">
        <v>101</v>
      </c>
      <c r="M12">
        <v>77</v>
      </c>
      <c r="O12">
        <v>140</v>
      </c>
      <c r="P12">
        <v>167</v>
      </c>
      <c r="Q12">
        <v>153</v>
      </c>
      <c r="R12">
        <v>190</v>
      </c>
      <c r="S12">
        <v>113</v>
      </c>
      <c r="V12">
        <v>177</v>
      </c>
      <c r="W12">
        <v>185</v>
      </c>
      <c r="X12">
        <v>186</v>
      </c>
    </row>
    <row r="13" spans="1:24">
      <c r="A13" t="s">
        <v>92</v>
      </c>
      <c r="B13">
        <v>148</v>
      </c>
      <c r="C13">
        <v>156</v>
      </c>
      <c r="D13">
        <v>152</v>
      </c>
      <c r="H13">
        <v>149</v>
      </c>
      <c r="I13">
        <v>154</v>
      </c>
      <c r="J13">
        <v>155</v>
      </c>
      <c r="K13">
        <v>161</v>
      </c>
      <c r="L13">
        <v>161</v>
      </c>
      <c r="O13">
        <v>163</v>
      </c>
      <c r="P13">
        <v>156</v>
      </c>
      <c r="Q13">
        <v>172</v>
      </c>
      <c r="R13">
        <v>166</v>
      </c>
      <c r="S13">
        <v>167</v>
      </c>
      <c r="V13">
        <v>166</v>
      </c>
      <c r="W13">
        <v>176</v>
      </c>
      <c r="X13">
        <v>150</v>
      </c>
    </row>
    <row r="14" spans="1:24">
      <c r="A14" t="s">
        <v>94</v>
      </c>
      <c r="Q14">
        <v>1</v>
      </c>
      <c r="R14">
        <v>1</v>
      </c>
    </row>
    <row r="15" spans="1:24">
      <c r="A15" t="s">
        <v>96</v>
      </c>
      <c r="K15">
        <v>1</v>
      </c>
      <c r="P15">
        <v>1</v>
      </c>
      <c r="Q15">
        <v>1</v>
      </c>
    </row>
    <row r="16" spans="1:24">
      <c r="A16" t="s">
        <v>99</v>
      </c>
      <c r="C16">
        <v>130</v>
      </c>
      <c r="D16">
        <v>101</v>
      </c>
      <c r="E16">
        <v>103</v>
      </c>
      <c r="F16">
        <v>117</v>
      </c>
      <c r="G16">
        <v>140</v>
      </c>
      <c r="J16">
        <v>150</v>
      </c>
      <c r="K16">
        <v>184</v>
      </c>
      <c r="L16">
        <v>181</v>
      </c>
      <c r="M16">
        <v>171</v>
      </c>
      <c r="N16">
        <v>136</v>
      </c>
      <c r="Q16">
        <v>165</v>
      </c>
      <c r="R16">
        <v>200</v>
      </c>
      <c r="S16">
        <v>207</v>
      </c>
      <c r="T16">
        <v>218</v>
      </c>
      <c r="U16">
        <v>249</v>
      </c>
      <c r="X16">
        <v>171</v>
      </c>
    </row>
    <row r="17" spans="1:24">
      <c r="A17" t="s">
        <v>100</v>
      </c>
      <c r="C17">
        <v>1</v>
      </c>
      <c r="K17">
        <v>2</v>
      </c>
      <c r="O17">
        <v>1</v>
      </c>
      <c r="P17">
        <v>1</v>
      </c>
    </row>
    <row r="18" spans="1:24">
      <c r="A18" t="s">
        <v>101</v>
      </c>
      <c r="B18">
        <v>1</v>
      </c>
      <c r="X18">
        <v>1</v>
      </c>
    </row>
    <row r="19" spans="1:24">
      <c r="A19" t="s">
        <v>102</v>
      </c>
      <c r="C19">
        <v>2</v>
      </c>
      <c r="I19">
        <v>1</v>
      </c>
      <c r="K19">
        <v>1</v>
      </c>
      <c r="P19">
        <v>1</v>
      </c>
      <c r="S19">
        <v>3</v>
      </c>
    </row>
    <row r="20" spans="1:24">
      <c r="A20" t="s">
        <v>103</v>
      </c>
      <c r="T20">
        <v>1</v>
      </c>
    </row>
    <row r="21" spans="1:24">
      <c r="A21" t="s">
        <v>104</v>
      </c>
      <c r="B21">
        <v>15</v>
      </c>
      <c r="C21">
        <v>9</v>
      </c>
      <c r="I21">
        <v>9</v>
      </c>
      <c r="J21">
        <v>15</v>
      </c>
      <c r="L21">
        <v>14</v>
      </c>
      <c r="O21">
        <v>9</v>
      </c>
      <c r="P21">
        <v>22</v>
      </c>
      <c r="R21">
        <v>75</v>
      </c>
      <c r="S21">
        <v>19</v>
      </c>
      <c r="T21">
        <v>69</v>
      </c>
      <c r="W21">
        <v>55</v>
      </c>
      <c r="X21">
        <v>15</v>
      </c>
    </row>
    <row r="22" spans="1:24">
      <c r="A22" t="s">
        <v>105</v>
      </c>
      <c r="V22">
        <v>1</v>
      </c>
    </row>
    <row r="23" spans="1:24">
      <c r="A23" t="s">
        <v>106</v>
      </c>
      <c r="B23">
        <v>61</v>
      </c>
      <c r="C23">
        <v>48</v>
      </c>
      <c r="D23">
        <v>103</v>
      </c>
      <c r="E23">
        <v>92</v>
      </c>
      <c r="F23">
        <v>86</v>
      </c>
      <c r="G23">
        <v>92</v>
      </c>
      <c r="H23">
        <v>48</v>
      </c>
      <c r="I23">
        <v>85</v>
      </c>
      <c r="J23">
        <v>76</v>
      </c>
      <c r="K23">
        <v>43</v>
      </c>
      <c r="L23">
        <v>110</v>
      </c>
      <c r="M23">
        <v>135</v>
      </c>
      <c r="N23">
        <v>194</v>
      </c>
      <c r="O23">
        <v>85</v>
      </c>
      <c r="P23">
        <v>88</v>
      </c>
      <c r="Q23">
        <v>62</v>
      </c>
      <c r="R23">
        <v>49</v>
      </c>
      <c r="T23">
        <v>90</v>
      </c>
      <c r="V23">
        <v>147</v>
      </c>
      <c r="W23">
        <v>66</v>
      </c>
      <c r="X23">
        <v>110</v>
      </c>
    </row>
    <row r="24" spans="1:24">
      <c r="A24" t="s">
        <v>107</v>
      </c>
      <c r="H24">
        <v>1</v>
      </c>
      <c r="I24">
        <v>1</v>
      </c>
      <c r="X24">
        <v>1</v>
      </c>
    </row>
    <row r="25" spans="1:24">
      <c r="A25" t="s">
        <v>108</v>
      </c>
      <c r="G25">
        <v>2</v>
      </c>
      <c r="H25">
        <v>2</v>
      </c>
      <c r="R25">
        <v>2</v>
      </c>
    </row>
    <row r="26" spans="1:24">
      <c r="A26" t="s">
        <v>109</v>
      </c>
      <c r="S26">
        <v>1</v>
      </c>
    </row>
    <row r="27" spans="1:24">
      <c r="A27" t="s">
        <v>110</v>
      </c>
      <c r="Q27">
        <v>1</v>
      </c>
      <c r="S27">
        <v>2</v>
      </c>
      <c r="W27">
        <v>2</v>
      </c>
    </row>
    <row r="28" spans="1:24">
      <c r="A28" t="s">
        <v>111</v>
      </c>
      <c r="B28">
        <v>30</v>
      </c>
      <c r="C28">
        <v>46</v>
      </c>
      <c r="D28">
        <v>3</v>
      </c>
      <c r="H28">
        <v>79</v>
      </c>
      <c r="I28">
        <v>15</v>
      </c>
      <c r="J28">
        <v>221</v>
      </c>
      <c r="K28">
        <v>74</v>
      </c>
      <c r="L28">
        <v>26</v>
      </c>
      <c r="O28">
        <v>11</v>
      </c>
      <c r="P28">
        <v>62</v>
      </c>
      <c r="Q28">
        <v>87</v>
      </c>
      <c r="R28">
        <v>256</v>
      </c>
      <c r="S28">
        <v>4</v>
      </c>
      <c r="V28">
        <v>128</v>
      </c>
      <c r="W28">
        <v>18</v>
      </c>
      <c r="X28">
        <v>16</v>
      </c>
    </row>
    <row r="29" spans="1:24">
      <c r="A29" t="s">
        <v>112</v>
      </c>
      <c r="B29">
        <v>2</v>
      </c>
    </row>
    <row r="30" spans="1:24">
      <c r="A30" t="s">
        <v>113</v>
      </c>
      <c r="F30">
        <v>202</v>
      </c>
      <c r="G30">
        <v>121</v>
      </c>
      <c r="M30">
        <v>217</v>
      </c>
      <c r="N30">
        <v>218</v>
      </c>
      <c r="O30">
        <v>333</v>
      </c>
      <c r="T30">
        <v>278</v>
      </c>
      <c r="U30">
        <v>297</v>
      </c>
      <c r="V30">
        <v>245</v>
      </c>
    </row>
    <row r="31" spans="1:24">
      <c r="A31" t="s">
        <v>114</v>
      </c>
      <c r="K31">
        <v>1</v>
      </c>
    </row>
    <row r="32" spans="1:24">
      <c r="A32" t="s">
        <v>115</v>
      </c>
      <c r="B32">
        <v>293</v>
      </c>
      <c r="C32">
        <v>241</v>
      </c>
      <c r="D32">
        <v>281</v>
      </c>
      <c r="E32">
        <v>181</v>
      </c>
      <c r="F32">
        <v>152</v>
      </c>
      <c r="G32">
        <v>88</v>
      </c>
      <c r="H32">
        <v>215</v>
      </c>
      <c r="I32">
        <v>390</v>
      </c>
      <c r="J32">
        <v>251</v>
      </c>
      <c r="K32">
        <v>283</v>
      </c>
      <c r="L32">
        <v>337</v>
      </c>
      <c r="P32">
        <v>258</v>
      </c>
      <c r="Q32">
        <v>170</v>
      </c>
      <c r="R32">
        <v>315</v>
      </c>
      <c r="S32">
        <v>200</v>
      </c>
      <c r="V32">
        <v>249</v>
      </c>
      <c r="W32">
        <v>241</v>
      </c>
      <c r="X32">
        <v>237</v>
      </c>
    </row>
    <row r="33" spans="1:24">
      <c r="A33" t="s">
        <v>116</v>
      </c>
      <c r="H33">
        <v>4</v>
      </c>
      <c r="S33">
        <v>1</v>
      </c>
    </row>
    <row r="34" spans="1:24">
      <c r="A34" t="s">
        <v>31</v>
      </c>
      <c r="F34">
        <v>239</v>
      </c>
      <c r="G34">
        <v>262</v>
      </c>
      <c r="J34">
        <v>122</v>
      </c>
      <c r="K34">
        <v>149</v>
      </c>
      <c r="M34">
        <v>246</v>
      </c>
      <c r="N34">
        <v>241</v>
      </c>
      <c r="Q34">
        <v>113</v>
      </c>
      <c r="R34">
        <v>161</v>
      </c>
      <c r="T34">
        <v>334</v>
      </c>
      <c r="U34">
        <v>271</v>
      </c>
    </row>
    <row r="35" spans="1:24">
      <c r="A35" t="s">
        <v>33</v>
      </c>
      <c r="B35">
        <v>208</v>
      </c>
      <c r="C35">
        <v>238</v>
      </c>
      <c r="D35">
        <v>214</v>
      </c>
      <c r="E35">
        <v>78</v>
      </c>
      <c r="H35">
        <v>301</v>
      </c>
      <c r="I35">
        <v>217</v>
      </c>
      <c r="J35">
        <v>208</v>
      </c>
      <c r="K35">
        <v>258</v>
      </c>
      <c r="O35">
        <v>255</v>
      </c>
      <c r="P35">
        <v>232</v>
      </c>
      <c r="Q35">
        <v>239</v>
      </c>
      <c r="R35">
        <v>233</v>
      </c>
      <c r="S35">
        <v>195</v>
      </c>
      <c r="V35">
        <v>319</v>
      </c>
      <c r="W35">
        <v>382</v>
      </c>
      <c r="X35">
        <v>380</v>
      </c>
    </row>
    <row r="36" spans="1:24">
      <c r="A36" t="s">
        <v>35</v>
      </c>
      <c r="B36">
        <v>170</v>
      </c>
      <c r="C36">
        <v>200</v>
      </c>
      <c r="D36">
        <v>182</v>
      </c>
      <c r="E36">
        <v>78</v>
      </c>
      <c r="H36">
        <v>126</v>
      </c>
      <c r="I36">
        <v>119</v>
      </c>
      <c r="J36">
        <v>151</v>
      </c>
      <c r="K36">
        <v>148</v>
      </c>
      <c r="L36">
        <v>172</v>
      </c>
      <c r="O36">
        <v>166</v>
      </c>
      <c r="P36">
        <v>126</v>
      </c>
      <c r="Q36">
        <v>90</v>
      </c>
      <c r="R36">
        <v>155</v>
      </c>
      <c r="S36">
        <v>167</v>
      </c>
      <c r="V36">
        <v>182</v>
      </c>
      <c r="W36">
        <v>159</v>
      </c>
      <c r="X36">
        <v>101</v>
      </c>
    </row>
    <row r="37" spans="1:24">
      <c r="A37" t="s">
        <v>37</v>
      </c>
      <c r="C37">
        <v>1</v>
      </c>
      <c r="D37">
        <v>2</v>
      </c>
      <c r="H37">
        <v>3</v>
      </c>
      <c r="J37">
        <v>1</v>
      </c>
      <c r="K37">
        <v>3</v>
      </c>
      <c r="O37">
        <v>1</v>
      </c>
      <c r="P37">
        <v>2</v>
      </c>
      <c r="S37">
        <v>1</v>
      </c>
      <c r="W37">
        <v>2</v>
      </c>
      <c r="X37">
        <v>1</v>
      </c>
    </row>
    <row r="38" spans="1:24">
      <c r="A38" t="s">
        <v>39</v>
      </c>
      <c r="B38">
        <v>183</v>
      </c>
      <c r="C38">
        <v>142</v>
      </c>
      <c r="F38">
        <v>124</v>
      </c>
      <c r="G38">
        <v>80</v>
      </c>
      <c r="H38">
        <v>162</v>
      </c>
      <c r="I38">
        <v>143</v>
      </c>
      <c r="J38">
        <v>135</v>
      </c>
      <c r="M38">
        <v>227</v>
      </c>
      <c r="O38">
        <v>347</v>
      </c>
      <c r="P38">
        <v>279</v>
      </c>
      <c r="Q38">
        <v>266</v>
      </c>
      <c r="T38">
        <v>191</v>
      </c>
      <c r="U38">
        <v>354</v>
      </c>
      <c r="V38">
        <v>262</v>
      </c>
      <c r="W38">
        <v>240</v>
      </c>
      <c r="X38">
        <v>276</v>
      </c>
    </row>
    <row r="39" spans="1:24">
      <c r="A39" t="s">
        <v>41</v>
      </c>
      <c r="O39">
        <v>1</v>
      </c>
      <c r="Q39">
        <v>1</v>
      </c>
      <c r="S39">
        <v>2</v>
      </c>
    </row>
    <row r="40" spans="1:24">
      <c r="A40" t="s">
        <v>43</v>
      </c>
      <c r="H40">
        <v>1</v>
      </c>
      <c r="K40">
        <v>1</v>
      </c>
      <c r="V40">
        <v>2</v>
      </c>
    </row>
    <row r="41" spans="1:24">
      <c r="A41" t="s">
        <v>45</v>
      </c>
      <c r="H41">
        <v>2</v>
      </c>
      <c r="I41">
        <v>3</v>
      </c>
      <c r="K41">
        <v>3</v>
      </c>
      <c r="L41">
        <v>1</v>
      </c>
      <c r="O41">
        <v>1</v>
      </c>
      <c r="R41">
        <v>1</v>
      </c>
      <c r="W41">
        <v>1</v>
      </c>
    </row>
    <row r="42" spans="1:24">
      <c r="A42" t="s">
        <v>47</v>
      </c>
      <c r="D42">
        <v>80</v>
      </c>
      <c r="F42">
        <v>158</v>
      </c>
      <c r="G42">
        <v>114</v>
      </c>
      <c r="J42">
        <v>51</v>
      </c>
      <c r="M42">
        <v>168</v>
      </c>
      <c r="N42">
        <v>201</v>
      </c>
      <c r="R42">
        <v>60</v>
      </c>
      <c r="T42">
        <v>200</v>
      </c>
      <c r="U42">
        <v>237</v>
      </c>
      <c r="W42">
        <v>250</v>
      </c>
      <c r="X42">
        <v>251</v>
      </c>
    </row>
    <row r="43" spans="1:24">
      <c r="A43" t="s">
        <v>49</v>
      </c>
      <c r="W43">
        <v>1</v>
      </c>
    </row>
    <row r="44" spans="1:24">
      <c r="A44" t="s">
        <v>51</v>
      </c>
      <c r="B44">
        <v>152</v>
      </c>
      <c r="C44">
        <v>157</v>
      </c>
      <c r="D44">
        <v>84</v>
      </c>
      <c r="E44">
        <v>112</v>
      </c>
      <c r="H44">
        <v>176</v>
      </c>
      <c r="I44">
        <v>243</v>
      </c>
      <c r="J44">
        <v>328</v>
      </c>
      <c r="K44">
        <v>55</v>
      </c>
      <c r="L44">
        <v>305</v>
      </c>
      <c r="O44">
        <v>182</v>
      </c>
      <c r="P44">
        <v>235</v>
      </c>
      <c r="Q44">
        <v>92</v>
      </c>
      <c r="R44">
        <v>227</v>
      </c>
      <c r="S44">
        <v>186</v>
      </c>
      <c r="V44">
        <v>307</v>
      </c>
      <c r="W44">
        <v>433</v>
      </c>
      <c r="X44">
        <v>62</v>
      </c>
    </row>
    <row r="45" spans="1:24">
      <c r="A45" t="s">
        <v>53</v>
      </c>
      <c r="M45">
        <v>114</v>
      </c>
      <c r="N45">
        <v>106</v>
      </c>
      <c r="T45">
        <v>128</v>
      </c>
      <c r="U45">
        <v>177</v>
      </c>
    </row>
    <row r="46" spans="1:24">
      <c r="A46" t="s">
        <v>55</v>
      </c>
      <c r="B46">
        <v>2</v>
      </c>
      <c r="C46">
        <v>2</v>
      </c>
      <c r="D46">
        <v>2</v>
      </c>
      <c r="H46">
        <v>3</v>
      </c>
      <c r="I46">
        <v>3</v>
      </c>
      <c r="K46">
        <v>1</v>
      </c>
      <c r="L46">
        <v>1</v>
      </c>
      <c r="P46">
        <v>1</v>
      </c>
      <c r="Q46">
        <v>1</v>
      </c>
      <c r="R46">
        <v>1</v>
      </c>
      <c r="S46">
        <v>2</v>
      </c>
      <c r="V46">
        <v>8</v>
      </c>
      <c r="X46">
        <v>1</v>
      </c>
    </row>
    <row r="47" spans="1:24">
      <c r="A47" t="s">
        <v>57</v>
      </c>
      <c r="B47">
        <v>98</v>
      </c>
      <c r="F47">
        <v>53</v>
      </c>
      <c r="P47">
        <v>131</v>
      </c>
      <c r="Q47">
        <v>126</v>
      </c>
      <c r="R47">
        <v>104</v>
      </c>
      <c r="T47">
        <v>246</v>
      </c>
      <c r="W47">
        <v>132</v>
      </c>
    </row>
    <row r="48" spans="1:24">
      <c r="A48" t="s">
        <v>117</v>
      </c>
      <c r="N48">
        <v>1</v>
      </c>
    </row>
    <row r="49" spans="1:24">
      <c r="A49" t="s">
        <v>118</v>
      </c>
      <c r="F49">
        <v>142</v>
      </c>
      <c r="G49">
        <v>120</v>
      </c>
      <c r="M49">
        <v>151</v>
      </c>
      <c r="N49">
        <v>144</v>
      </c>
      <c r="T49">
        <v>203</v>
      </c>
      <c r="U49">
        <v>175</v>
      </c>
    </row>
    <row r="50" spans="1:24">
      <c r="A50" t="s">
        <v>119</v>
      </c>
      <c r="B50">
        <v>268</v>
      </c>
      <c r="C50">
        <v>246</v>
      </c>
      <c r="F50">
        <v>231</v>
      </c>
      <c r="H50">
        <v>254</v>
      </c>
      <c r="I50">
        <v>308</v>
      </c>
      <c r="J50">
        <v>205</v>
      </c>
      <c r="K50">
        <v>270</v>
      </c>
      <c r="L50">
        <v>289</v>
      </c>
      <c r="O50">
        <v>243</v>
      </c>
      <c r="P50">
        <v>246</v>
      </c>
      <c r="Q50">
        <v>248</v>
      </c>
      <c r="R50">
        <v>301</v>
      </c>
      <c r="S50">
        <v>306</v>
      </c>
      <c r="V50">
        <v>338</v>
      </c>
      <c r="W50">
        <v>363</v>
      </c>
      <c r="X50">
        <v>277</v>
      </c>
    </row>
    <row r="51" spans="1:24">
      <c r="A51" t="s">
        <v>120</v>
      </c>
      <c r="B51">
        <v>151</v>
      </c>
      <c r="C51">
        <v>144</v>
      </c>
      <c r="D51">
        <v>152</v>
      </c>
      <c r="E51">
        <v>111</v>
      </c>
      <c r="H51">
        <v>156</v>
      </c>
      <c r="I51">
        <v>192</v>
      </c>
      <c r="J51">
        <v>197</v>
      </c>
      <c r="L51">
        <v>129</v>
      </c>
      <c r="O51">
        <v>155</v>
      </c>
      <c r="P51">
        <v>184</v>
      </c>
      <c r="Q51">
        <v>154</v>
      </c>
      <c r="R51">
        <v>167</v>
      </c>
      <c r="S51">
        <v>143</v>
      </c>
      <c r="V51">
        <v>131</v>
      </c>
      <c r="W51">
        <v>141</v>
      </c>
      <c r="X51">
        <v>160</v>
      </c>
    </row>
    <row r="52" spans="1:24">
      <c r="A52" t="s">
        <v>121</v>
      </c>
      <c r="C52">
        <v>31</v>
      </c>
      <c r="D52">
        <v>65</v>
      </c>
      <c r="E52">
        <v>53</v>
      </c>
      <c r="F52">
        <v>34</v>
      </c>
      <c r="G52">
        <v>38</v>
      </c>
      <c r="J52">
        <v>102</v>
      </c>
      <c r="K52">
        <v>111</v>
      </c>
      <c r="L52">
        <v>85</v>
      </c>
      <c r="M52">
        <v>83</v>
      </c>
      <c r="N52">
        <v>43</v>
      </c>
      <c r="Q52">
        <v>30</v>
      </c>
      <c r="R52">
        <v>175</v>
      </c>
      <c r="S52">
        <v>159</v>
      </c>
      <c r="T52">
        <v>228</v>
      </c>
      <c r="U52">
        <v>123</v>
      </c>
      <c r="X52">
        <v>61</v>
      </c>
    </row>
    <row r="53" spans="1:24">
      <c r="A53" t="s">
        <v>122</v>
      </c>
      <c r="Q53">
        <v>1</v>
      </c>
      <c r="T53">
        <v>1</v>
      </c>
    </row>
    <row r="54" spans="1:24">
      <c r="A54" t="s">
        <v>123</v>
      </c>
      <c r="B54">
        <v>70</v>
      </c>
      <c r="C54">
        <v>49</v>
      </c>
      <c r="D54">
        <v>61</v>
      </c>
      <c r="H54">
        <v>121</v>
      </c>
      <c r="I54">
        <v>93</v>
      </c>
      <c r="J54">
        <v>114</v>
      </c>
      <c r="K54">
        <v>125</v>
      </c>
      <c r="O54">
        <v>86</v>
      </c>
      <c r="P54">
        <v>47</v>
      </c>
      <c r="Q54">
        <v>154</v>
      </c>
      <c r="R54">
        <v>83</v>
      </c>
      <c r="V54">
        <v>70</v>
      </c>
      <c r="W54">
        <v>85</v>
      </c>
      <c r="X54">
        <v>60</v>
      </c>
    </row>
    <row r="55" spans="1:24">
      <c r="A55" t="s">
        <v>124</v>
      </c>
      <c r="B55">
        <v>234</v>
      </c>
      <c r="C55">
        <v>256</v>
      </c>
      <c r="D55">
        <v>253</v>
      </c>
      <c r="G55">
        <v>186</v>
      </c>
      <c r="H55">
        <v>224</v>
      </c>
      <c r="I55">
        <v>231</v>
      </c>
      <c r="J55">
        <v>247</v>
      </c>
      <c r="V55">
        <v>214</v>
      </c>
      <c r="W55">
        <v>207</v>
      </c>
      <c r="X55">
        <v>224</v>
      </c>
    </row>
    <row r="56" spans="1:24">
      <c r="A56" t="s">
        <v>125</v>
      </c>
      <c r="C56">
        <v>36</v>
      </c>
      <c r="D56">
        <v>42</v>
      </c>
      <c r="E56">
        <v>186</v>
      </c>
      <c r="F56">
        <v>142</v>
      </c>
      <c r="G56">
        <v>229</v>
      </c>
      <c r="H56">
        <v>123</v>
      </c>
      <c r="I56">
        <v>76</v>
      </c>
      <c r="M56">
        <v>303</v>
      </c>
      <c r="N56">
        <v>224</v>
      </c>
      <c r="P56">
        <v>33</v>
      </c>
      <c r="T56">
        <v>402</v>
      </c>
      <c r="U56">
        <v>299</v>
      </c>
    </row>
    <row r="57" spans="1:24">
      <c r="A57" t="s">
        <v>126</v>
      </c>
      <c r="B57">
        <v>1</v>
      </c>
      <c r="C57">
        <v>1</v>
      </c>
      <c r="D57">
        <v>1</v>
      </c>
      <c r="I57">
        <v>2</v>
      </c>
      <c r="J57">
        <v>2</v>
      </c>
      <c r="K57">
        <v>1</v>
      </c>
      <c r="R57">
        <v>1</v>
      </c>
    </row>
    <row r="58" spans="1:24">
      <c r="A58" t="s">
        <v>127</v>
      </c>
      <c r="R58">
        <v>1</v>
      </c>
      <c r="V58">
        <v>1</v>
      </c>
    </row>
    <row r="59" spans="1:24">
      <c r="A59" t="s">
        <v>128</v>
      </c>
      <c r="T59">
        <v>1</v>
      </c>
      <c r="V59">
        <v>1</v>
      </c>
    </row>
    <row r="60" spans="1:24">
      <c r="A60" t="s">
        <v>129</v>
      </c>
      <c r="B60">
        <v>41</v>
      </c>
      <c r="C60">
        <v>21</v>
      </c>
      <c r="D60">
        <v>29</v>
      </c>
      <c r="E60">
        <v>27</v>
      </c>
      <c r="H60">
        <v>88</v>
      </c>
      <c r="I60">
        <v>61</v>
      </c>
      <c r="J60">
        <v>76</v>
      </c>
      <c r="K60">
        <v>57</v>
      </c>
      <c r="L60">
        <v>68</v>
      </c>
      <c r="O60">
        <v>92</v>
      </c>
      <c r="Q60">
        <v>86</v>
      </c>
      <c r="R60">
        <v>79</v>
      </c>
      <c r="S60">
        <v>74</v>
      </c>
      <c r="T60">
        <v>82</v>
      </c>
      <c r="V60">
        <v>100</v>
      </c>
      <c r="W60">
        <v>84</v>
      </c>
      <c r="X60">
        <v>67</v>
      </c>
    </row>
    <row r="61" spans="1:24">
      <c r="A61" t="s">
        <v>130</v>
      </c>
      <c r="B61">
        <v>101</v>
      </c>
      <c r="C61">
        <v>185</v>
      </c>
      <c r="D61">
        <v>177</v>
      </c>
      <c r="H61">
        <v>206</v>
      </c>
      <c r="I61">
        <v>184</v>
      </c>
      <c r="J61">
        <v>184</v>
      </c>
      <c r="K61">
        <v>151</v>
      </c>
      <c r="L61">
        <v>157</v>
      </c>
      <c r="O61">
        <v>175</v>
      </c>
      <c r="P61">
        <v>187</v>
      </c>
      <c r="Q61">
        <v>183</v>
      </c>
      <c r="R61">
        <v>184</v>
      </c>
      <c r="S61">
        <v>139</v>
      </c>
      <c r="V61">
        <v>173</v>
      </c>
      <c r="W61">
        <v>180</v>
      </c>
      <c r="X61">
        <v>157</v>
      </c>
    </row>
    <row r="62" spans="1:24">
      <c r="A62" t="s">
        <v>131</v>
      </c>
      <c r="B62">
        <v>119</v>
      </c>
      <c r="C62">
        <v>68</v>
      </c>
      <c r="F62">
        <v>82</v>
      </c>
      <c r="G62">
        <v>110</v>
      </c>
      <c r="H62">
        <v>201</v>
      </c>
      <c r="I62">
        <v>127</v>
      </c>
      <c r="L62">
        <v>207</v>
      </c>
      <c r="M62">
        <v>93</v>
      </c>
      <c r="N62">
        <v>128</v>
      </c>
      <c r="O62">
        <v>166</v>
      </c>
      <c r="P62">
        <v>153</v>
      </c>
      <c r="Q62">
        <v>165</v>
      </c>
      <c r="T62">
        <v>256</v>
      </c>
      <c r="U62">
        <v>167</v>
      </c>
      <c r="V62">
        <v>179</v>
      </c>
      <c r="W62">
        <v>174</v>
      </c>
    </row>
    <row r="63" spans="1:24">
      <c r="A63" t="s">
        <v>132</v>
      </c>
      <c r="J63">
        <v>1</v>
      </c>
      <c r="L63">
        <v>2</v>
      </c>
      <c r="Q63">
        <v>1</v>
      </c>
      <c r="V63">
        <v>1</v>
      </c>
      <c r="W63">
        <v>1</v>
      </c>
    </row>
    <row r="64" spans="1:24">
      <c r="A64" t="s">
        <v>133</v>
      </c>
      <c r="D64">
        <v>1</v>
      </c>
      <c r="J64">
        <v>1</v>
      </c>
      <c r="W64">
        <v>1</v>
      </c>
    </row>
    <row r="65" spans="1:24">
      <c r="A65" t="s">
        <v>134</v>
      </c>
      <c r="C65">
        <v>151</v>
      </c>
      <c r="D65">
        <v>146</v>
      </c>
      <c r="E65">
        <v>163</v>
      </c>
      <c r="F65">
        <v>114</v>
      </c>
      <c r="G65">
        <v>117</v>
      </c>
      <c r="J65">
        <v>112</v>
      </c>
      <c r="K65">
        <v>194</v>
      </c>
      <c r="L65">
        <v>156</v>
      </c>
      <c r="M65">
        <v>112</v>
      </c>
      <c r="N65">
        <v>83</v>
      </c>
      <c r="Q65">
        <v>111</v>
      </c>
      <c r="R65">
        <v>193</v>
      </c>
      <c r="S65">
        <v>178</v>
      </c>
      <c r="T65">
        <v>160</v>
      </c>
      <c r="U65">
        <v>156</v>
      </c>
      <c r="X65">
        <v>170</v>
      </c>
    </row>
    <row r="66" spans="1:24">
      <c r="A66" t="s">
        <v>135</v>
      </c>
      <c r="R66">
        <v>1</v>
      </c>
    </row>
    <row r="67" spans="1:24">
      <c r="A67" t="s">
        <v>136</v>
      </c>
      <c r="B67">
        <v>271</v>
      </c>
      <c r="C67">
        <v>267</v>
      </c>
      <c r="D67">
        <v>383</v>
      </c>
      <c r="E67">
        <v>205</v>
      </c>
      <c r="H67">
        <v>286</v>
      </c>
      <c r="I67">
        <v>304</v>
      </c>
      <c r="J67">
        <v>395</v>
      </c>
      <c r="K67">
        <v>372</v>
      </c>
      <c r="L67">
        <v>336</v>
      </c>
      <c r="O67">
        <v>346</v>
      </c>
      <c r="P67">
        <v>267</v>
      </c>
      <c r="Q67">
        <v>269</v>
      </c>
      <c r="R67">
        <v>335</v>
      </c>
      <c r="S67">
        <v>267</v>
      </c>
      <c r="V67">
        <v>329</v>
      </c>
      <c r="W67">
        <v>332</v>
      </c>
      <c r="X67">
        <v>314</v>
      </c>
    </row>
    <row r="68" spans="1:24">
      <c r="A68" t="s">
        <v>137</v>
      </c>
      <c r="B68">
        <v>169</v>
      </c>
      <c r="C68">
        <v>173</v>
      </c>
      <c r="D68">
        <v>43</v>
      </c>
      <c r="E68">
        <v>104</v>
      </c>
      <c r="H68">
        <v>146</v>
      </c>
      <c r="I68">
        <v>179</v>
      </c>
      <c r="K68">
        <v>180</v>
      </c>
      <c r="L68">
        <v>171</v>
      </c>
      <c r="O68">
        <v>175</v>
      </c>
      <c r="P68">
        <v>156</v>
      </c>
      <c r="Q68">
        <v>248</v>
      </c>
      <c r="R68">
        <v>177</v>
      </c>
      <c r="S68">
        <v>197</v>
      </c>
      <c r="V68">
        <v>177</v>
      </c>
      <c r="W68">
        <v>175</v>
      </c>
      <c r="X68">
        <v>154</v>
      </c>
    </row>
    <row r="69" spans="1:24">
      <c r="A69" t="s">
        <v>138</v>
      </c>
      <c r="B69">
        <v>1</v>
      </c>
      <c r="K69">
        <v>2</v>
      </c>
    </row>
    <row r="70" spans="1:24">
      <c r="A70" t="s">
        <v>139</v>
      </c>
      <c r="B70">
        <v>23</v>
      </c>
      <c r="C70">
        <v>109</v>
      </c>
      <c r="D70">
        <v>54</v>
      </c>
      <c r="H70">
        <v>178</v>
      </c>
      <c r="I70">
        <v>219</v>
      </c>
      <c r="J70">
        <v>193</v>
      </c>
      <c r="K70">
        <v>67</v>
      </c>
      <c r="L70">
        <v>102</v>
      </c>
      <c r="O70">
        <v>201</v>
      </c>
      <c r="P70">
        <v>236</v>
      </c>
      <c r="Q70">
        <v>76</v>
      </c>
      <c r="R70">
        <v>187</v>
      </c>
      <c r="S70">
        <v>141</v>
      </c>
      <c r="U70">
        <v>17</v>
      </c>
      <c r="V70">
        <v>152</v>
      </c>
      <c r="W70">
        <v>122</v>
      </c>
      <c r="X70">
        <v>108</v>
      </c>
    </row>
    <row r="71" spans="1:24">
      <c r="A71" t="s">
        <v>140</v>
      </c>
      <c r="V71">
        <v>2</v>
      </c>
    </row>
    <row r="72" spans="1:24">
      <c r="A72" t="s">
        <v>141</v>
      </c>
      <c r="K72">
        <v>1</v>
      </c>
    </row>
    <row r="73" spans="1:24">
      <c r="A73" t="s">
        <v>142</v>
      </c>
      <c r="B73">
        <v>193</v>
      </c>
      <c r="C73">
        <v>182</v>
      </c>
      <c r="D73">
        <v>239</v>
      </c>
      <c r="E73">
        <v>216</v>
      </c>
      <c r="H73">
        <v>192</v>
      </c>
      <c r="I73">
        <v>207</v>
      </c>
      <c r="J73">
        <v>218</v>
      </c>
      <c r="K73">
        <v>232</v>
      </c>
      <c r="L73">
        <v>194</v>
      </c>
      <c r="O73">
        <v>198</v>
      </c>
      <c r="P73">
        <v>183</v>
      </c>
      <c r="Q73">
        <v>209</v>
      </c>
      <c r="R73">
        <v>211</v>
      </c>
      <c r="S73">
        <v>147</v>
      </c>
      <c r="V73">
        <v>180</v>
      </c>
      <c r="W73">
        <v>197</v>
      </c>
      <c r="X73">
        <v>183</v>
      </c>
    </row>
    <row r="74" spans="1:24">
      <c r="A74" t="s">
        <v>143</v>
      </c>
      <c r="P74">
        <v>1</v>
      </c>
      <c r="V74">
        <v>1</v>
      </c>
    </row>
    <row r="75" spans="1:24">
      <c r="A75" t="s">
        <v>144</v>
      </c>
      <c r="D75">
        <v>2</v>
      </c>
      <c r="I75">
        <v>1</v>
      </c>
      <c r="K75">
        <v>2</v>
      </c>
      <c r="O75">
        <v>1</v>
      </c>
      <c r="S75">
        <v>1</v>
      </c>
      <c r="V75">
        <v>1</v>
      </c>
      <c r="W75">
        <v>1</v>
      </c>
    </row>
    <row r="76" spans="1:24">
      <c r="A76" t="s">
        <v>145</v>
      </c>
      <c r="B76">
        <v>3</v>
      </c>
      <c r="C76">
        <v>4</v>
      </c>
      <c r="D76">
        <v>2</v>
      </c>
      <c r="E76">
        <v>9</v>
      </c>
      <c r="H76">
        <v>30</v>
      </c>
      <c r="I76">
        <v>5</v>
      </c>
      <c r="J76">
        <v>22</v>
      </c>
      <c r="K76">
        <v>6</v>
      </c>
      <c r="L76">
        <v>18</v>
      </c>
      <c r="O76">
        <v>9</v>
      </c>
      <c r="P76">
        <v>25</v>
      </c>
      <c r="Q76">
        <v>4</v>
      </c>
      <c r="R76">
        <v>135</v>
      </c>
      <c r="S76">
        <v>13</v>
      </c>
      <c r="W76">
        <v>12</v>
      </c>
      <c r="X76">
        <v>9</v>
      </c>
    </row>
    <row r="77" spans="1:24">
      <c r="A77" t="s">
        <v>146</v>
      </c>
      <c r="F77">
        <v>125</v>
      </c>
      <c r="G77">
        <v>152</v>
      </c>
      <c r="M77">
        <v>98</v>
      </c>
      <c r="N77">
        <v>105</v>
      </c>
      <c r="T77">
        <v>80</v>
      </c>
      <c r="U77">
        <v>88</v>
      </c>
    </row>
    <row r="78" spans="1:24">
      <c r="A78" t="s">
        <v>147</v>
      </c>
      <c r="O78">
        <v>1</v>
      </c>
      <c r="S78">
        <v>1</v>
      </c>
    </row>
    <row r="79" spans="1:24">
      <c r="A79" t="s">
        <v>148</v>
      </c>
      <c r="B79">
        <v>186</v>
      </c>
      <c r="D79">
        <v>158</v>
      </c>
      <c r="H79">
        <v>164</v>
      </c>
      <c r="I79">
        <v>139</v>
      </c>
      <c r="J79">
        <v>257</v>
      </c>
      <c r="K79">
        <v>172</v>
      </c>
      <c r="L79">
        <v>136</v>
      </c>
      <c r="O79">
        <v>178</v>
      </c>
      <c r="P79">
        <v>176</v>
      </c>
      <c r="Q79">
        <v>150</v>
      </c>
      <c r="R79">
        <v>174</v>
      </c>
      <c r="S79">
        <v>123</v>
      </c>
      <c r="V79">
        <v>288</v>
      </c>
      <c r="W79">
        <v>169</v>
      </c>
      <c r="X79">
        <v>132</v>
      </c>
    </row>
    <row r="80" spans="1:24">
      <c r="A80" t="s">
        <v>149</v>
      </c>
      <c r="I80">
        <v>2</v>
      </c>
      <c r="K80">
        <v>1</v>
      </c>
      <c r="Q80">
        <v>1</v>
      </c>
      <c r="R80">
        <v>2</v>
      </c>
    </row>
    <row r="81" spans="1:24">
      <c r="A81" t="s">
        <v>150</v>
      </c>
      <c r="E81">
        <v>1</v>
      </c>
      <c r="H81">
        <v>1</v>
      </c>
      <c r="K81">
        <v>1</v>
      </c>
    </row>
    <row r="82" spans="1:24">
      <c r="A82" t="s">
        <v>151</v>
      </c>
      <c r="F82">
        <v>12</v>
      </c>
      <c r="G82">
        <v>13</v>
      </c>
      <c r="M82">
        <v>111</v>
      </c>
      <c r="N82">
        <v>115</v>
      </c>
      <c r="T82">
        <v>150</v>
      </c>
      <c r="U82">
        <v>142</v>
      </c>
    </row>
    <row r="83" spans="1:24">
      <c r="A83" t="s">
        <v>152</v>
      </c>
      <c r="L83">
        <v>1</v>
      </c>
      <c r="V83">
        <v>1</v>
      </c>
    </row>
    <row r="84" spans="1:24">
      <c r="A84" t="s">
        <v>153</v>
      </c>
      <c r="R84">
        <v>1</v>
      </c>
    </row>
    <row r="85" spans="1:24">
      <c r="A85" t="s">
        <v>154</v>
      </c>
      <c r="C85">
        <v>1</v>
      </c>
    </row>
    <row r="86" spans="1:24">
      <c r="A86" t="s">
        <v>155</v>
      </c>
      <c r="B86">
        <v>60</v>
      </c>
      <c r="C86">
        <v>114</v>
      </c>
      <c r="H86">
        <v>122</v>
      </c>
      <c r="I86">
        <v>112</v>
      </c>
      <c r="J86">
        <v>114</v>
      </c>
      <c r="K86">
        <v>116</v>
      </c>
      <c r="L86">
        <v>118</v>
      </c>
      <c r="O86">
        <v>124</v>
      </c>
      <c r="P86">
        <v>112</v>
      </c>
      <c r="Q86">
        <v>128</v>
      </c>
      <c r="R86">
        <v>70</v>
      </c>
      <c r="S86">
        <v>116</v>
      </c>
      <c r="V86">
        <v>150</v>
      </c>
      <c r="W86">
        <v>130</v>
      </c>
      <c r="X86">
        <v>114</v>
      </c>
    </row>
    <row r="87" spans="1:24">
      <c r="A87" t="s">
        <v>156</v>
      </c>
      <c r="R87">
        <v>2</v>
      </c>
    </row>
    <row r="88" spans="1:24">
      <c r="A88" t="s">
        <v>157</v>
      </c>
      <c r="L88">
        <v>1</v>
      </c>
    </row>
    <row r="89" spans="1:24">
      <c r="A89" t="s">
        <v>158</v>
      </c>
      <c r="B89">
        <v>3</v>
      </c>
      <c r="C89">
        <v>4</v>
      </c>
      <c r="J89">
        <v>2</v>
      </c>
      <c r="K89">
        <v>4</v>
      </c>
      <c r="L89">
        <v>3</v>
      </c>
      <c r="O89">
        <v>2</v>
      </c>
      <c r="Q89">
        <v>4</v>
      </c>
      <c r="R89">
        <v>3</v>
      </c>
      <c r="V89">
        <v>1</v>
      </c>
      <c r="W89">
        <v>1</v>
      </c>
      <c r="X89">
        <v>2</v>
      </c>
    </row>
    <row r="90" spans="1:24">
      <c r="A90" t="s">
        <v>159</v>
      </c>
      <c r="B90">
        <v>1</v>
      </c>
      <c r="L90">
        <v>1</v>
      </c>
      <c r="S90">
        <v>1</v>
      </c>
    </row>
    <row r="91" spans="1:24">
      <c r="A91" t="s">
        <v>160</v>
      </c>
      <c r="H91">
        <v>2</v>
      </c>
      <c r="N91">
        <v>3</v>
      </c>
    </row>
    <row r="92" spans="1:24">
      <c r="A92" t="s">
        <v>161</v>
      </c>
      <c r="B92">
        <v>82</v>
      </c>
      <c r="C92">
        <v>64</v>
      </c>
      <c r="D92">
        <v>4</v>
      </c>
      <c r="H92">
        <v>66</v>
      </c>
      <c r="I92">
        <v>6</v>
      </c>
      <c r="J92">
        <v>104</v>
      </c>
      <c r="Q92">
        <v>84</v>
      </c>
      <c r="R92">
        <v>44</v>
      </c>
      <c r="S92">
        <v>108</v>
      </c>
      <c r="V92">
        <v>112</v>
      </c>
      <c r="W92">
        <v>120</v>
      </c>
      <c r="X92">
        <v>104</v>
      </c>
    </row>
    <row r="93" spans="1:24">
      <c r="A93" t="s">
        <v>162</v>
      </c>
      <c r="P93">
        <v>1</v>
      </c>
      <c r="T93">
        <v>5</v>
      </c>
    </row>
    <row r="94" spans="1:24">
      <c r="A94" t="s">
        <v>163</v>
      </c>
      <c r="P94">
        <v>1</v>
      </c>
      <c r="T94">
        <v>6</v>
      </c>
    </row>
    <row r="95" spans="1:24">
      <c r="A95" t="s">
        <v>164</v>
      </c>
      <c r="K95">
        <v>1</v>
      </c>
      <c r="Q95">
        <v>1</v>
      </c>
      <c r="R95">
        <v>1</v>
      </c>
      <c r="W95">
        <v>1</v>
      </c>
    </row>
    <row r="96" spans="1:24">
      <c r="A96" t="s">
        <v>165</v>
      </c>
      <c r="B96">
        <v>167</v>
      </c>
      <c r="C96">
        <v>162</v>
      </c>
      <c r="D96">
        <v>137</v>
      </c>
      <c r="E96">
        <v>105</v>
      </c>
      <c r="H96">
        <v>172</v>
      </c>
      <c r="I96">
        <v>150</v>
      </c>
      <c r="J96">
        <v>170</v>
      </c>
      <c r="K96">
        <v>147</v>
      </c>
      <c r="L96">
        <v>122</v>
      </c>
      <c r="O96">
        <v>167</v>
      </c>
      <c r="P96">
        <v>161</v>
      </c>
      <c r="Q96">
        <v>153</v>
      </c>
      <c r="S96">
        <v>160</v>
      </c>
      <c r="V96">
        <v>192</v>
      </c>
      <c r="W96">
        <v>149</v>
      </c>
      <c r="X96">
        <v>169</v>
      </c>
    </row>
    <row r="97" spans="1:24">
      <c r="A97" t="s">
        <v>166</v>
      </c>
      <c r="R97">
        <v>1</v>
      </c>
      <c r="W97">
        <v>1</v>
      </c>
    </row>
    <row r="98" spans="1:24">
      <c r="A98" t="s">
        <v>167</v>
      </c>
      <c r="K98">
        <v>1</v>
      </c>
    </row>
    <row r="99" spans="1:24">
      <c r="A99" t="s">
        <v>168</v>
      </c>
      <c r="V99">
        <v>1</v>
      </c>
    </row>
    <row r="100" spans="1:24">
      <c r="A100" t="s">
        <v>169</v>
      </c>
      <c r="J100">
        <v>1</v>
      </c>
      <c r="X100">
        <v>1</v>
      </c>
    </row>
    <row r="101" spans="1:24">
      <c r="A101" t="s">
        <v>170</v>
      </c>
      <c r="J101">
        <v>1</v>
      </c>
      <c r="W101">
        <v>1</v>
      </c>
    </row>
    <row r="102" spans="1:24">
      <c r="A102" t="s">
        <v>171</v>
      </c>
      <c r="B102">
        <v>389</v>
      </c>
      <c r="C102">
        <v>364</v>
      </c>
      <c r="D102">
        <v>373</v>
      </c>
      <c r="E102">
        <v>276</v>
      </c>
      <c r="F102">
        <v>293</v>
      </c>
      <c r="I102">
        <v>419</v>
      </c>
      <c r="J102">
        <v>420</v>
      </c>
      <c r="K102">
        <v>434</v>
      </c>
      <c r="L102">
        <v>185</v>
      </c>
      <c r="M102">
        <v>384</v>
      </c>
      <c r="O102">
        <v>473</v>
      </c>
      <c r="P102">
        <v>457</v>
      </c>
      <c r="Q102">
        <v>272</v>
      </c>
      <c r="W102">
        <v>247</v>
      </c>
      <c r="X102">
        <v>446</v>
      </c>
    </row>
    <row r="103" spans="1:24">
      <c r="A103" t="s">
        <v>172</v>
      </c>
      <c r="F103">
        <v>104</v>
      </c>
      <c r="G103">
        <v>100</v>
      </c>
      <c r="M103">
        <v>200</v>
      </c>
      <c r="N103">
        <v>198</v>
      </c>
      <c r="P103">
        <v>65</v>
      </c>
      <c r="Q103">
        <v>45</v>
      </c>
      <c r="R103">
        <v>43</v>
      </c>
      <c r="T103">
        <v>191</v>
      </c>
      <c r="U103">
        <v>222</v>
      </c>
    </row>
    <row r="104" spans="1:24">
      <c r="A104" t="s">
        <v>173</v>
      </c>
      <c r="B104">
        <v>72</v>
      </c>
      <c r="C104">
        <v>55</v>
      </c>
      <c r="D104">
        <v>21</v>
      </c>
      <c r="H104">
        <v>83</v>
      </c>
      <c r="I104">
        <v>67</v>
      </c>
      <c r="J104">
        <v>61</v>
      </c>
      <c r="K104">
        <v>38</v>
      </c>
      <c r="L104">
        <v>39</v>
      </c>
      <c r="O104">
        <v>30</v>
      </c>
      <c r="P104">
        <v>37</v>
      </c>
      <c r="Q104">
        <v>29</v>
      </c>
      <c r="R104">
        <v>75</v>
      </c>
      <c r="S104">
        <v>87</v>
      </c>
      <c r="V104">
        <v>95</v>
      </c>
      <c r="W104">
        <v>66</v>
      </c>
      <c r="X104">
        <v>51</v>
      </c>
    </row>
    <row r="105" spans="1:24">
      <c r="A105" t="s">
        <v>174</v>
      </c>
      <c r="C105">
        <v>1</v>
      </c>
      <c r="T105">
        <v>1</v>
      </c>
    </row>
    <row r="106" spans="1:24">
      <c r="A106" t="s">
        <v>175</v>
      </c>
      <c r="B106">
        <v>10</v>
      </c>
      <c r="C106">
        <v>5</v>
      </c>
      <c r="D106">
        <v>6</v>
      </c>
      <c r="H106">
        <v>15</v>
      </c>
      <c r="I106">
        <v>4</v>
      </c>
      <c r="J106">
        <v>3</v>
      </c>
      <c r="M106">
        <v>5</v>
      </c>
      <c r="O106">
        <v>3</v>
      </c>
      <c r="Q106">
        <v>1</v>
      </c>
      <c r="R106">
        <v>80</v>
      </c>
      <c r="V106">
        <v>28</v>
      </c>
      <c r="W106">
        <v>3</v>
      </c>
      <c r="X106">
        <v>2</v>
      </c>
    </row>
    <row r="107" spans="1:24">
      <c r="A107" t="s">
        <v>176</v>
      </c>
      <c r="B107">
        <v>2</v>
      </c>
      <c r="F107">
        <v>1</v>
      </c>
      <c r="J107">
        <v>2</v>
      </c>
      <c r="R107">
        <v>2</v>
      </c>
      <c r="T107">
        <v>1</v>
      </c>
    </row>
    <row r="108" spans="1:24">
      <c r="A108" t="s">
        <v>177</v>
      </c>
      <c r="K108">
        <v>2</v>
      </c>
      <c r="X108">
        <v>1</v>
      </c>
    </row>
    <row r="109" spans="1:24">
      <c r="A109" t="s">
        <v>178</v>
      </c>
      <c r="B109">
        <v>268</v>
      </c>
      <c r="C109">
        <v>176</v>
      </c>
      <c r="D109">
        <v>180</v>
      </c>
      <c r="E109">
        <v>124</v>
      </c>
      <c r="H109">
        <v>164</v>
      </c>
      <c r="I109">
        <v>177</v>
      </c>
      <c r="J109">
        <v>356</v>
      </c>
      <c r="K109">
        <v>249</v>
      </c>
      <c r="L109">
        <v>242</v>
      </c>
      <c r="O109">
        <v>214</v>
      </c>
      <c r="P109">
        <v>210</v>
      </c>
      <c r="Q109">
        <v>195</v>
      </c>
      <c r="R109">
        <v>234</v>
      </c>
      <c r="S109">
        <v>172</v>
      </c>
      <c r="V109">
        <v>333</v>
      </c>
      <c r="W109">
        <v>332</v>
      </c>
      <c r="X109">
        <v>176</v>
      </c>
    </row>
    <row r="110" spans="1:24">
      <c r="A110" t="s">
        <v>179</v>
      </c>
      <c r="H110">
        <v>102</v>
      </c>
      <c r="I110">
        <v>114</v>
      </c>
      <c r="J110">
        <v>106</v>
      </c>
      <c r="K110">
        <v>112</v>
      </c>
      <c r="L110">
        <v>4</v>
      </c>
      <c r="M110">
        <v>2</v>
      </c>
      <c r="N110">
        <v>2</v>
      </c>
      <c r="P110">
        <v>102</v>
      </c>
      <c r="Q110">
        <v>132</v>
      </c>
      <c r="R110">
        <v>134</v>
      </c>
      <c r="S110">
        <v>6</v>
      </c>
      <c r="V110">
        <v>2</v>
      </c>
      <c r="W110">
        <v>120</v>
      </c>
    </row>
    <row r="111" spans="1:24">
      <c r="A111" t="s">
        <v>180</v>
      </c>
      <c r="F111">
        <v>159</v>
      </c>
      <c r="G111">
        <v>137</v>
      </c>
      <c r="M111">
        <v>185</v>
      </c>
      <c r="N111">
        <v>221</v>
      </c>
      <c r="T111">
        <v>182</v>
      </c>
      <c r="U111">
        <v>267</v>
      </c>
    </row>
    <row r="112" spans="1:24">
      <c r="A112" t="s">
        <v>181</v>
      </c>
      <c r="B112">
        <v>1</v>
      </c>
      <c r="D112">
        <v>1</v>
      </c>
      <c r="E112">
        <v>3</v>
      </c>
      <c r="G112">
        <v>3</v>
      </c>
      <c r="H112">
        <v>3</v>
      </c>
      <c r="I112">
        <v>4</v>
      </c>
      <c r="J112">
        <v>4</v>
      </c>
      <c r="M112">
        <v>1</v>
      </c>
      <c r="N112">
        <v>5</v>
      </c>
      <c r="P112">
        <v>1</v>
      </c>
      <c r="Q112">
        <v>2</v>
      </c>
      <c r="R112">
        <v>5</v>
      </c>
      <c r="S112">
        <v>1</v>
      </c>
      <c r="T112">
        <v>4</v>
      </c>
      <c r="U112">
        <v>3</v>
      </c>
      <c r="V112">
        <v>2</v>
      </c>
      <c r="W112">
        <v>14</v>
      </c>
      <c r="X112">
        <v>1</v>
      </c>
    </row>
    <row r="113" spans="1:24">
      <c r="A113" t="s">
        <v>182</v>
      </c>
      <c r="D113">
        <v>1</v>
      </c>
      <c r="K113">
        <v>1</v>
      </c>
    </row>
    <row r="114" spans="1:24">
      <c r="A114" t="s">
        <v>183</v>
      </c>
      <c r="B114">
        <v>177</v>
      </c>
      <c r="C114">
        <v>55</v>
      </c>
      <c r="D114">
        <v>219</v>
      </c>
      <c r="H114">
        <v>198</v>
      </c>
      <c r="I114">
        <v>199</v>
      </c>
      <c r="J114">
        <v>189</v>
      </c>
      <c r="K114">
        <v>170</v>
      </c>
      <c r="L114">
        <v>172</v>
      </c>
      <c r="Q114">
        <v>154</v>
      </c>
      <c r="R114">
        <v>183</v>
      </c>
      <c r="V114">
        <v>110</v>
      </c>
      <c r="W114">
        <v>163</v>
      </c>
      <c r="X114">
        <v>147</v>
      </c>
    </row>
    <row r="115" spans="1:24">
      <c r="A115" t="s">
        <v>184</v>
      </c>
      <c r="L115">
        <v>1</v>
      </c>
      <c r="R115">
        <v>1</v>
      </c>
    </row>
    <row r="116" spans="1:24">
      <c r="A116" t="s">
        <v>185</v>
      </c>
      <c r="B116">
        <v>93</v>
      </c>
      <c r="C116">
        <v>105</v>
      </c>
      <c r="D116">
        <v>86</v>
      </c>
      <c r="E116">
        <v>135</v>
      </c>
      <c r="F116">
        <v>116</v>
      </c>
      <c r="H116">
        <v>67</v>
      </c>
      <c r="I116">
        <v>71</v>
      </c>
      <c r="J116">
        <v>85</v>
      </c>
      <c r="K116">
        <v>67</v>
      </c>
      <c r="L116">
        <v>100</v>
      </c>
      <c r="M116">
        <v>109</v>
      </c>
      <c r="N116">
        <v>109</v>
      </c>
      <c r="O116">
        <v>68</v>
      </c>
      <c r="P116">
        <v>84</v>
      </c>
      <c r="Q116">
        <v>91</v>
      </c>
      <c r="R116">
        <v>85</v>
      </c>
      <c r="T116">
        <v>108</v>
      </c>
      <c r="U116">
        <v>120</v>
      </c>
      <c r="V116">
        <v>85</v>
      </c>
      <c r="W116">
        <v>63</v>
      </c>
      <c r="X116">
        <v>73</v>
      </c>
    </row>
    <row r="117" spans="1:24">
      <c r="A117" t="s">
        <v>186</v>
      </c>
      <c r="C117">
        <v>1</v>
      </c>
      <c r="S117">
        <v>1</v>
      </c>
    </row>
    <row r="118" spans="1:24">
      <c r="A118" t="s">
        <v>187</v>
      </c>
      <c r="B118">
        <v>154</v>
      </c>
      <c r="C118">
        <v>157</v>
      </c>
      <c r="D118">
        <v>154</v>
      </c>
      <c r="E118">
        <v>123</v>
      </c>
      <c r="I118">
        <v>156</v>
      </c>
      <c r="J118">
        <v>153</v>
      </c>
      <c r="K118">
        <v>159</v>
      </c>
      <c r="L118">
        <v>161</v>
      </c>
      <c r="O118">
        <v>54</v>
      </c>
      <c r="P118">
        <v>150</v>
      </c>
      <c r="Q118">
        <v>155</v>
      </c>
      <c r="R118">
        <v>143</v>
      </c>
      <c r="S118">
        <v>151</v>
      </c>
      <c r="V118">
        <v>126</v>
      </c>
    </row>
    <row r="119" spans="1:24">
      <c r="A119" t="s">
        <v>188</v>
      </c>
      <c r="B119">
        <v>69</v>
      </c>
      <c r="C119">
        <v>42</v>
      </c>
      <c r="D119">
        <v>53</v>
      </c>
      <c r="E119">
        <v>22</v>
      </c>
      <c r="H119">
        <v>54</v>
      </c>
      <c r="I119">
        <v>52</v>
      </c>
      <c r="J119">
        <v>47</v>
      </c>
      <c r="K119">
        <v>61</v>
      </c>
      <c r="L119">
        <v>50</v>
      </c>
      <c r="P119">
        <v>65</v>
      </c>
      <c r="Q119">
        <v>57</v>
      </c>
      <c r="R119">
        <v>56</v>
      </c>
      <c r="S119">
        <v>43</v>
      </c>
      <c r="V119">
        <v>60</v>
      </c>
      <c r="W119">
        <v>65</v>
      </c>
      <c r="X119">
        <v>53</v>
      </c>
    </row>
    <row r="120" spans="1:24">
      <c r="A120" t="s">
        <v>189</v>
      </c>
      <c r="L120">
        <v>1</v>
      </c>
      <c r="O120">
        <v>1</v>
      </c>
    </row>
    <row r="121" spans="1:24">
      <c r="A121" t="s">
        <v>190</v>
      </c>
      <c r="I121">
        <v>1</v>
      </c>
    </row>
    <row r="122" spans="1:24">
      <c r="A122" t="s">
        <v>191</v>
      </c>
      <c r="C122">
        <v>1</v>
      </c>
    </row>
    <row r="123" spans="1:24">
      <c r="A123" t="s">
        <v>192</v>
      </c>
      <c r="H123">
        <v>2</v>
      </c>
    </row>
    <row r="124" spans="1:24">
      <c r="A124" t="s">
        <v>193</v>
      </c>
      <c r="B124">
        <v>72</v>
      </c>
      <c r="C124">
        <v>102</v>
      </c>
      <c r="D124">
        <v>88</v>
      </c>
      <c r="E124">
        <v>12</v>
      </c>
      <c r="H124">
        <v>130</v>
      </c>
      <c r="I124">
        <v>56</v>
      </c>
      <c r="J124">
        <v>83</v>
      </c>
      <c r="K124">
        <v>82</v>
      </c>
      <c r="L124">
        <v>96</v>
      </c>
      <c r="O124">
        <v>37</v>
      </c>
      <c r="P124">
        <v>80</v>
      </c>
      <c r="Q124">
        <v>114</v>
      </c>
      <c r="R124">
        <v>102</v>
      </c>
      <c r="S124">
        <v>178</v>
      </c>
      <c r="V124">
        <v>128</v>
      </c>
      <c r="W124">
        <v>92</v>
      </c>
      <c r="X124">
        <v>35</v>
      </c>
    </row>
    <row r="125" spans="1:24">
      <c r="A125" t="s">
        <v>194</v>
      </c>
      <c r="B125">
        <v>1</v>
      </c>
      <c r="D125">
        <v>1</v>
      </c>
      <c r="I125">
        <v>1</v>
      </c>
      <c r="J125">
        <v>1</v>
      </c>
      <c r="K125">
        <v>1</v>
      </c>
      <c r="W125">
        <v>3</v>
      </c>
    </row>
    <row r="126" spans="1:24">
      <c r="A126" t="s">
        <v>195</v>
      </c>
      <c r="B126">
        <v>141</v>
      </c>
      <c r="C126">
        <v>140</v>
      </c>
      <c r="D126">
        <v>159</v>
      </c>
      <c r="E126">
        <v>79</v>
      </c>
      <c r="H126">
        <v>141</v>
      </c>
      <c r="I126">
        <v>118</v>
      </c>
      <c r="J126">
        <v>146</v>
      </c>
      <c r="K126">
        <v>182</v>
      </c>
      <c r="L126">
        <v>177</v>
      </c>
      <c r="O126">
        <v>190</v>
      </c>
      <c r="P126">
        <v>176</v>
      </c>
      <c r="Q126">
        <v>184</v>
      </c>
      <c r="R126">
        <v>159</v>
      </c>
      <c r="S126">
        <v>173</v>
      </c>
      <c r="U126">
        <v>69</v>
      </c>
      <c r="V126">
        <v>172</v>
      </c>
      <c r="W126">
        <v>176</v>
      </c>
      <c r="X126">
        <v>162</v>
      </c>
    </row>
    <row r="127" spans="1:24">
      <c r="A127" t="s">
        <v>196</v>
      </c>
      <c r="F127">
        <v>98</v>
      </c>
      <c r="G127">
        <v>118</v>
      </c>
      <c r="M127">
        <v>128</v>
      </c>
      <c r="N127">
        <v>99</v>
      </c>
      <c r="T127">
        <v>207</v>
      </c>
      <c r="U127">
        <v>207</v>
      </c>
      <c r="V127">
        <v>156</v>
      </c>
    </row>
    <row r="128" spans="1:24">
      <c r="A128" t="s">
        <v>197</v>
      </c>
      <c r="J128">
        <v>1</v>
      </c>
      <c r="W128">
        <v>1</v>
      </c>
    </row>
    <row r="129" spans="1:24">
      <c r="A129" t="s">
        <v>198</v>
      </c>
      <c r="B129">
        <v>74</v>
      </c>
      <c r="C129">
        <v>80</v>
      </c>
      <c r="D129">
        <v>172</v>
      </c>
      <c r="E129">
        <v>128</v>
      </c>
      <c r="H129">
        <v>160</v>
      </c>
      <c r="I129">
        <v>174</v>
      </c>
      <c r="J129">
        <v>116</v>
      </c>
      <c r="K129">
        <v>173</v>
      </c>
      <c r="L129">
        <v>140</v>
      </c>
      <c r="O129">
        <v>91</v>
      </c>
      <c r="P129">
        <v>67</v>
      </c>
      <c r="Q129">
        <v>76</v>
      </c>
      <c r="R129">
        <v>76</v>
      </c>
      <c r="S129">
        <v>66</v>
      </c>
      <c r="V129">
        <v>92</v>
      </c>
      <c r="W129">
        <v>95</v>
      </c>
      <c r="X129">
        <v>104</v>
      </c>
    </row>
    <row r="130" spans="1:24">
      <c r="A130" t="s">
        <v>199</v>
      </c>
      <c r="C130">
        <v>2</v>
      </c>
      <c r="H130">
        <v>21</v>
      </c>
      <c r="I130">
        <v>2</v>
      </c>
      <c r="J130">
        <v>1</v>
      </c>
      <c r="M130">
        <v>1</v>
      </c>
      <c r="P130">
        <v>8</v>
      </c>
      <c r="U130">
        <v>57</v>
      </c>
      <c r="X130">
        <v>13</v>
      </c>
    </row>
    <row r="131" spans="1:24">
      <c r="A131" t="s">
        <v>200</v>
      </c>
      <c r="C131">
        <v>86</v>
      </c>
      <c r="J131">
        <v>8</v>
      </c>
      <c r="M131">
        <v>131</v>
      </c>
      <c r="P131">
        <v>100</v>
      </c>
      <c r="S131">
        <v>109</v>
      </c>
      <c r="W131">
        <v>74</v>
      </c>
      <c r="X131">
        <v>51</v>
      </c>
    </row>
    <row r="132" spans="1:24">
      <c r="A132" t="s">
        <v>201</v>
      </c>
      <c r="B132">
        <v>6</v>
      </c>
    </row>
    <row r="133" spans="1:24">
      <c r="A133" t="s">
        <v>202</v>
      </c>
      <c r="W133">
        <v>1</v>
      </c>
    </row>
    <row r="134" spans="1:24">
      <c r="A134" t="s">
        <v>203</v>
      </c>
      <c r="H134">
        <v>1</v>
      </c>
      <c r="K134">
        <v>1</v>
      </c>
      <c r="O134">
        <v>1</v>
      </c>
      <c r="P134">
        <v>2</v>
      </c>
      <c r="R134">
        <v>1</v>
      </c>
      <c r="S134">
        <v>2</v>
      </c>
      <c r="W134">
        <v>3</v>
      </c>
    </row>
    <row r="135" spans="1:24">
      <c r="A135" t="s">
        <v>204</v>
      </c>
      <c r="B135">
        <v>1</v>
      </c>
      <c r="H135">
        <v>1</v>
      </c>
      <c r="J135">
        <v>1</v>
      </c>
      <c r="K135">
        <v>1</v>
      </c>
      <c r="M135">
        <v>3</v>
      </c>
      <c r="P135">
        <v>1</v>
      </c>
      <c r="R135">
        <v>1</v>
      </c>
      <c r="S135">
        <v>1</v>
      </c>
      <c r="V135">
        <v>1</v>
      </c>
      <c r="W135">
        <v>1</v>
      </c>
      <c r="X135">
        <v>1</v>
      </c>
    </row>
    <row r="136" spans="1:24">
      <c r="A136" t="s">
        <v>205</v>
      </c>
      <c r="T136">
        <v>1</v>
      </c>
    </row>
    <row r="137" spans="1:24">
      <c r="A137" t="s">
        <v>206</v>
      </c>
      <c r="D137">
        <v>1</v>
      </c>
    </row>
    <row r="138" spans="1:24">
      <c r="A138" t="s">
        <v>207</v>
      </c>
      <c r="I138">
        <v>1</v>
      </c>
      <c r="J138">
        <v>1</v>
      </c>
      <c r="S138">
        <v>1</v>
      </c>
      <c r="X138">
        <v>1</v>
      </c>
    </row>
    <row r="139" spans="1:24">
      <c r="A139" t="s">
        <v>208</v>
      </c>
      <c r="D139">
        <v>1</v>
      </c>
      <c r="Q139">
        <v>1</v>
      </c>
      <c r="R139">
        <v>1</v>
      </c>
    </row>
    <row r="140" spans="1:24">
      <c r="A140" t="s">
        <v>209</v>
      </c>
      <c r="I140">
        <v>1</v>
      </c>
      <c r="Q140">
        <v>1</v>
      </c>
      <c r="S140">
        <v>1</v>
      </c>
    </row>
    <row r="141" spans="1:24">
      <c r="A141" t="s">
        <v>210</v>
      </c>
      <c r="C141">
        <v>1</v>
      </c>
    </row>
    <row r="142" spans="1:24">
      <c r="A142" t="s">
        <v>211</v>
      </c>
      <c r="C142">
        <v>26</v>
      </c>
      <c r="D142">
        <v>23</v>
      </c>
      <c r="E142">
        <v>47</v>
      </c>
      <c r="F142">
        <v>8</v>
      </c>
      <c r="G142">
        <v>30</v>
      </c>
      <c r="J142">
        <v>21</v>
      </c>
      <c r="K142">
        <v>34</v>
      </c>
      <c r="L142">
        <v>24</v>
      </c>
      <c r="M142">
        <v>30</v>
      </c>
      <c r="N142">
        <v>58</v>
      </c>
      <c r="Q142">
        <v>75</v>
      </c>
      <c r="R142">
        <v>7</v>
      </c>
      <c r="S142">
        <v>53</v>
      </c>
      <c r="T142">
        <v>77</v>
      </c>
      <c r="U142">
        <v>19</v>
      </c>
      <c r="X142">
        <v>36</v>
      </c>
    </row>
    <row r="143" spans="1:24">
      <c r="A143" t="s">
        <v>212</v>
      </c>
      <c r="B143">
        <v>14</v>
      </c>
      <c r="C143">
        <v>122</v>
      </c>
      <c r="D143">
        <v>117</v>
      </c>
      <c r="H143">
        <v>128</v>
      </c>
      <c r="I143">
        <v>130</v>
      </c>
      <c r="J143">
        <v>165</v>
      </c>
      <c r="K143">
        <v>139</v>
      </c>
      <c r="L143">
        <v>125</v>
      </c>
      <c r="O143">
        <v>128</v>
      </c>
      <c r="P143">
        <v>125</v>
      </c>
      <c r="Q143">
        <v>130</v>
      </c>
      <c r="R143">
        <v>104</v>
      </c>
      <c r="S143">
        <v>95</v>
      </c>
      <c r="W143">
        <v>125</v>
      </c>
      <c r="X143">
        <v>104</v>
      </c>
    </row>
    <row r="144" spans="1:24">
      <c r="A144" t="s">
        <v>213</v>
      </c>
      <c r="B144">
        <v>208</v>
      </c>
      <c r="C144">
        <v>175</v>
      </c>
      <c r="D144">
        <v>174</v>
      </c>
      <c r="H144">
        <v>161</v>
      </c>
      <c r="I144">
        <v>203</v>
      </c>
      <c r="J144">
        <v>205</v>
      </c>
      <c r="K144">
        <v>210</v>
      </c>
      <c r="L144">
        <v>174</v>
      </c>
      <c r="O144">
        <v>200</v>
      </c>
      <c r="P144">
        <v>200</v>
      </c>
      <c r="Q144">
        <v>212</v>
      </c>
      <c r="R144">
        <v>211</v>
      </c>
      <c r="S144">
        <v>158</v>
      </c>
      <c r="V144">
        <v>194</v>
      </c>
      <c r="W144">
        <v>162</v>
      </c>
      <c r="X144">
        <v>172</v>
      </c>
    </row>
    <row r="145" spans="1:24">
      <c r="A145" t="s">
        <v>214</v>
      </c>
      <c r="B145">
        <v>137</v>
      </c>
      <c r="C145">
        <v>171</v>
      </c>
      <c r="D145">
        <v>175</v>
      </c>
      <c r="E145">
        <v>161</v>
      </c>
      <c r="H145">
        <v>200</v>
      </c>
      <c r="I145">
        <v>178</v>
      </c>
      <c r="J145">
        <v>220</v>
      </c>
      <c r="K145">
        <v>210</v>
      </c>
      <c r="L145">
        <v>211</v>
      </c>
      <c r="O145">
        <v>178</v>
      </c>
      <c r="P145">
        <v>183</v>
      </c>
      <c r="Q145">
        <v>165</v>
      </c>
      <c r="R145">
        <v>205</v>
      </c>
      <c r="S145">
        <v>194</v>
      </c>
      <c r="V145">
        <v>168</v>
      </c>
      <c r="W145">
        <v>166</v>
      </c>
      <c r="X145">
        <v>190</v>
      </c>
    </row>
    <row r="146" spans="1:24">
      <c r="A146" t="s">
        <v>215</v>
      </c>
      <c r="D146">
        <v>16</v>
      </c>
      <c r="H146">
        <v>3</v>
      </c>
      <c r="J146">
        <v>1</v>
      </c>
      <c r="K146">
        <v>1</v>
      </c>
      <c r="L146">
        <v>6</v>
      </c>
      <c r="Q146">
        <v>1</v>
      </c>
      <c r="R146">
        <v>10</v>
      </c>
      <c r="S146">
        <v>15</v>
      </c>
      <c r="V146">
        <v>5</v>
      </c>
    </row>
  </sheetData>
  <pageMargins left="0.7" right="0.7" top="0.75" bottom="0.75" header="0.3" footer="0.3"/>
  <headerFooter>
    <oddHeader>&amp;R&amp;"Calibri"&amp;14&amp;K000000 Confidential/For Internal USAC Use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Luis - CTR</dc:creator>
  <cp:keywords/>
  <dc:description/>
  <cp:lastModifiedBy/>
  <cp:revision/>
  <dcterms:created xsi:type="dcterms:W3CDTF">2025-07-17T14:10:25Z</dcterms:created>
  <dcterms:modified xsi:type="dcterms:W3CDTF">2025-07-30T00:23:56Z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4a8424-1313-4a54-b4a6-f8a8e9b7ccf7_Enabled">
    <vt:lpwstr>true</vt:lpwstr>
  </property>
  <property fmtid="{D5CDD505-2E9C-101B-9397-08002B2CF9AE}" pid="3" name="MSIP_Label_a14a8424-1313-4a54-b4a6-f8a8e9b7ccf7_SetDate">
    <vt:lpwstr>2025-07-17T14:09:55Z</vt:lpwstr>
  </property>
  <property fmtid="{D5CDD505-2E9C-101B-9397-08002B2CF9AE}" pid="4" name="MSIP_Label_a14a8424-1313-4a54-b4a6-f8a8e9b7ccf7_Method">
    <vt:lpwstr>Standard</vt:lpwstr>
  </property>
  <property fmtid="{D5CDD505-2E9C-101B-9397-08002B2CF9AE}" pid="5" name="MSIP_Label_a14a8424-1313-4a54-b4a6-f8a8e9b7ccf7_Name">
    <vt:lpwstr>USAC - Confidential - Internal USAC Use Only</vt:lpwstr>
  </property>
  <property fmtid="{D5CDD505-2E9C-101B-9397-08002B2CF9AE}" pid="6" name="MSIP_Label_a14a8424-1313-4a54-b4a6-f8a8e9b7ccf7_SiteId">
    <vt:lpwstr>1a823251-47b0-4320-a4f3-7e39bb407718</vt:lpwstr>
  </property>
  <property fmtid="{D5CDD505-2E9C-101B-9397-08002B2CF9AE}" pid="7" name="MSIP_Label_a14a8424-1313-4a54-b4a6-f8a8e9b7ccf7_ActionId">
    <vt:lpwstr>a70518bf-a736-4f0f-af77-62dec7837399</vt:lpwstr>
  </property>
  <property fmtid="{D5CDD505-2E9C-101B-9397-08002B2CF9AE}" pid="8" name="MSIP_Label_a14a8424-1313-4a54-b4a6-f8a8e9b7ccf7_ContentBits">
    <vt:lpwstr>1</vt:lpwstr>
  </property>
  <property fmtid="{D5CDD505-2E9C-101B-9397-08002B2CF9AE}" pid="9" name="MSIP_Label_a14a8424-1313-4a54-b4a6-f8a8e9b7ccf7_Tag">
    <vt:lpwstr>10, 3, 0, 1</vt:lpwstr>
  </property>
</Properties>
</file>