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erapanescu/Documents/Papers/Soil Conditioners/"/>
    </mc:Choice>
  </mc:AlternateContent>
  <xr:revisionPtr revIDLastSave="0" documentId="13_ncr:1_{6A5DFA02-D636-214C-B40C-836C7802A68A}" xr6:coauthVersionLast="36" xr6:coauthVersionMax="36" xr10:uidLastSave="{00000000-0000-0000-0000-000000000000}"/>
  <bookViews>
    <workbookView xWindow="1180" yWindow="1460" windowWidth="27240" windowHeight="16040" activeTab="1" xr2:uid="{CA2D72B9-A7FC-1F40-944C-7E90C94C9DC3}"/>
  </bookViews>
  <sheets>
    <sheet name="Figure 1 Swelling Ratios" sheetId="1" r:id="rId1"/>
    <sheet name="Figure 2 Soil WHC" sheetId="3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5" i="3"/>
  <c r="H5" i="3"/>
  <c r="K5" i="3"/>
  <c r="L5" i="3" s="1"/>
  <c r="N5" i="3"/>
  <c r="O5" i="3" s="1"/>
  <c r="Q5" i="3"/>
  <c r="T5" i="3"/>
  <c r="U5" i="3" s="1"/>
  <c r="W5" i="3"/>
  <c r="X5" i="3" s="1"/>
  <c r="Z5" i="3"/>
  <c r="AA5" i="3" s="1"/>
  <c r="AC5" i="3"/>
  <c r="AF5" i="3"/>
  <c r="AG5" i="3" s="1"/>
  <c r="AI5" i="3"/>
  <c r="AJ5" i="3" s="1"/>
  <c r="F6" i="3"/>
  <c r="H6" i="3"/>
  <c r="I6" i="3" s="1"/>
  <c r="K6" i="3"/>
  <c r="N6" i="3"/>
  <c r="Q6" i="3"/>
  <c r="R6" i="3" s="1"/>
  <c r="T6" i="3"/>
  <c r="U6" i="3" s="1"/>
  <c r="W6" i="3"/>
  <c r="Z6" i="3"/>
  <c r="AC6" i="3"/>
  <c r="AD6" i="3" s="1"/>
  <c r="AF6" i="3"/>
  <c r="AG6" i="3" s="1"/>
  <c r="AI6" i="3"/>
  <c r="H7" i="3"/>
  <c r="I7" i="3" s="1"/>
  <c r="K7" i="3"/>
  <c r="L7" i="3" s="1"/>
  <c r="N7" i="3"/>
  <c r="O7" i="3" s="1"/>
  <c r="Q7" i="3"/>
  <c r="R7" i="3" s="1"/>
  <c r="T7" i="3"/>
  <c r="W7" i="3"/>
  <c r="X7" i="3" s="1"/>
  <c r="Z7" i="3"/>
  <c r="AA7" i="3" s="1"/>
  <c r="AC7" i="3"/>
  <c r="AF7" i="3"/>
  <c r="AG7" i="3" s="1"/>
  <c r="AI7" i="3"/>
  <c r="AJ7" i="3" s="1"/>
  <c r="F10" i="3"/>
  <c r="H10" i="3"/>
  <c r="I10" i="3" s="1"/>
  <c r="K10" i="3"/>
  <c r="N10" i="3"/>
  <c r="Q10" i="3"/>
  <c r="R10" i="3" s="1"/>
  <c r="T10" i="3"/>
  <c r="W10" i="3"/>
  <c r="Z10" i="3"/>
  <c r="AC10" i="3"/>
  <c r="AF10" i="3"/>
  <c r="AG10" i="3" s="1"/>
  <c r="AI10" i="3"/>
  <c r="F11" i="3"/>
  <c r="H11" i="3"/>
  <c r="K11" i="3"/>
  <c r="L11" i="3" s="1"/>
  <c r="N11" i="3"/>
  <c r="O11" i="3" s="1"/>
  <c r="Q11" i="3"/>
  <c r="T11" i="3"/>
  <c r="U11" i="3" s="1"/>
  <c r="W11" i="3"/>
  <c r="X11" i="3" s="1"/>
  <c r="Z11" i="3"/>
  <c r="AA11" i="3" s="1"/>
  <c r="AC11" i="3"/>
  <c r="AF11" i="3"/>
  <c r="AG11" i="3" s="1"/>
  <c r="AI11" i="3"/>
  <c r="AJ11" i="3" s="1"/>
  <c r="F12" i="3"/>
  <c r="H12" i="3"/>
  <c r="I12" i="3" s="1"/>
  <c r="K12" i="3"/>
  <c r="L12" i="3" s="1"/>
  <c r="N12" i="3"/>
  <c r="O12" i="3" s="1"/>
  <c r="Q12" i="3"/>
  <c r="R12" i="3" s="1"/>
  <c r="T12" i="3"/>
  <c r="U12" i="3" s="1"/>
  <c r="W12" i="3"/>
  <c r="X12" i="3" s="1"/>
  <c r="Z12" i="3"/>
  <c r="AA12" i="3" s="1"/>
  <c r="AC12" i="3"/>
  <c r="AD12" i="3" s="1"/>
  <c r="AF12" i="3"/>
  <c r="AG12" i="3" s="1"/>
  <c r="AI12" i="3"/>
  <c r="AJ12" i="3" s="1"/>
  <c r="F15" i="3"/>
  <c r="H15" i="3"/>
  <c r="K15" i="3"/>
  <c r="L15" i="3" s="1"/>
  <c r="N15" i="3"/>
  <c r="O15" i="3" s="1"/>
  <c r="Q15" i="3"/>
  <c r="T15" i="3"/>
  <c r="W15" i="3"/>
  <c r="X15" i="3" s="1"/>
  <c r="Z15" i="3"/>
  <c r="AA15" i="3" s="1"/>
  <c r="AC15" i="3"/>
  <c r="AF15" i="3"/>
  <c r="AG15" i="3" s="1"/>
  <c r="AI15" i="3"/>
  <c r="F16" i="3"/>
  <c r="H16" i="3"/>
  <c r="I16" i="3" s="1"/>
  <c r="K16" i="3"/>
  <c r="L16" i="3" s="1"/>
  <c r="N16" i="3"/>
  <c r="O16" i="3" s="1"/>
  <c r="Q16" i="3"/>
  <c r="R16" i="3" s="1"/>
  <c r="T16" i="3"/>
  <c r="U16" i="3" s="1"/>
  <c r="W16" i="3"/>
  <c r="X16" i="3" s="1"/>
  <c r="Z16" i="3"/>
  <c r="AA16" i="3" s="1"/>
  <c r="AC16" i="3"/>
  <c r="AD16" i="3" s="1"/>
  <c r="AF16" i="3"/>
  <c r="AG16" i="3" s="1"/>
  <c r="AI16" i="3"/>
  <c r="AJ16" i="3" s="1"/>
  <c r="F17" i="3"/>
  <c r="H17" i="3"/>
  <c r="I17" i="3" s="1"/>
  <c r="K17" i="3"/>
  <c r="L17" i="3" s="1"/>
  <c r="N17" i="3"/>
  <c r="O17" i="3" s="1"/>
  <c r="Q17" i="3"/>
  <c r="R17" i="3" s="1"/>
  <c r="T17" i="3"/>
  <c r="U17" i="3" s="1"/>
  <c r="W17" i="3"/>
  <c r="X17" i="3"/>
  <c r="Z17" i="3"/>
  <c r="AA17" i="3" s="1"/>
  <c r="AC17" i="3"/>
  <c r="AD17" i="3" s="1"/>
  <c r="AF17" i="3"/>
  <c r="AG17" i="3" s="1"/>
  <c r="AI17" i="3"/>
  <c r="AJ17" i="3" s="1"/>
  <c r="F20" i="3"/>
  <c r="H20" i="3"/>
  <c r="I20" i="3" s="1"/>
  <c r="K20" i="3"/>
  <c r="L20" i="3" s="1"/>
  <c r="N20" i="3"/>
  <c r="O20" i="3" s="1"/>
  <c r="Q20" i="3"/>
  <c r="T20" i="3"/>
  <c r="W20" i="3"/>
  <c r="X20" i="3" s="1"/>
  <c r="Z20" i="3"/>
  <c r="AA20" i="3" s="1"/>
  <c r="AC20" i="3"/>
  <c r="AD20" i="3" s="1"/>
  <c r="AF20" i="3"/>
  <c r="AG20" i="3" s="1"/>
  <c r="AI20" i="3"/>
  <c r="AJ20" i="3" s="1"/>
  <c r="F21" i="3"/>
  <c r="H21" i="3"/>
  <c r="I21" i="3" s="1"/>
  <c r="K21" i="3"/>
  <c r="L21" i="3" s="1"/>
  <c r="N21" i="3"/>
  <c r="Q21" i="3"/>
  <c r="R21" i="3" s="1"/>
  <c r="T21" i="3"/>
  <c r="U21" i="3" s="1"/>
  <c r="W21" i="3"/>
  <c r="X21" i="3" s="1"/>
  <c r="Z21" i="3"/>
  <c r="AA21" i="3" s="1"/>
  <c r="AC21" i="3"/>
  <c r="AD21" i="3" s="1"/>
  <c r="AF21" i="3"/>
  <c r="AG21" i="3" s="1"/>
  <c r="AI21" i="3"/>
  <c r="AJ21" i="3" s="1"/>
  <c r="F22" i="3"/>
  <c r="H22" i="3"/>
  <c r="I22" i="3" s="1"/>
  <c r="K22" i="3"/>
  <c r="L22" i="3" s="1"/>
  <c r="N22" i="3"/>
  <c r="O22" i="3" s="1"/>
  <c r="Q22" i="3"/>
  <c r="R22" i="3" s="1"/>
  <c r="T22" i="3"/>
  <c r="U22" i="3" s="1"/>
  <c r="W22" i="3"/>
  <c r="X22" i="3" s="1"/>
  <c r="Z22" i="3"/>
  <c r="AA22" i="3" s="1"/>
  <c r="AC22" i="3"/>
  <c r="AD22" i="3" s="1"/>
  <c r="AF22" i="3"/>
  <c r="AG22" i="3" s="1"/>
  <c r="AI22" i="3"/>
  <c r="AJ22" i="3" s="1"/>
  <c r="F25" i="3"/>
  <c r="H25" i="3"/>
  <c r="I25" i="3" s="1"/>
  <c r="K25" i="3"/>
  <c r="L25" i="3" s="1"/>
  <c r="N25" i="3"/>
  <c r="O25" i="3" s="1"/>
  <c r="Q25" i="3"/>
  <c r="R25" i="3" s="1"/>
  <c r="T25" i="3"/>
  <c r="W25" i="3"/>
  <c r="X25" i="3" s="1"/>
  <c r="Z25" i="3"/>
  <c r="AA25" i="3" s="1"/>
  <c r="AC25" i="3"/>
  <c r="AD25" i="3" s="1"/>
  <c r="AF25" i="3"/>
  <c r="AG25" i="3" s="1"/>
  <c r="AI25" i="3"/>
  <c r="F26" i="3"/>
  <c r="H26" i="3"/>
  <c r="I26" i="3" s="1"/>
  <c r="K26" i="3"/>
  <c r="L26" i="3" s="1"/>
  <c r="N26" i="3"/>
  <c r="O26" i="3" s="1"/>
  <c r="Q26" i="3"/>
  <c r="R26" i="3" s="1"/>
  <c r="T26" i="3"/>
  <c r="U26" i="3" s="1"/>
  <c r="W26" i="3"/>
  <c r="Z26" i="3"/>
  <c r="AA26" i="3" s="1"/>
  <c r="AC26" i="3"/>
  <c r="AD26" i="3" s="1"/>
  <c r="AF26" i="3"/>
  <c r="AG26" i="3" s="1"/>
  <c r="AI26" i="3"/>
  <c r="AJ26" i="3" s="1"/>
  <c r="F27" i="3"/>
  <c r="H27" i="3"/>
  <c r="I27" i="3" s="1"/>
  <c r="K27" i="3"/>
  <c r="L27" i="3" s="1"/>
  <c r="N27" i="3"/>
  <c r="O27" i="3" s="1"/>
  <c r="Q27" i="3"/>
  <c r="R27" i="3" s="1"/>
  <c r="T27" i="3"/>
  <c r="U27" i="3" s="1"/>
  <c r="W27" i="3"/>
  <c r="X27" i="3" s="1"/>
  <c r="Z27" i="3"/>
  <c r="AA27" i="3" s="1"/>
  <c r="AC27" i="3"/>
  <c r="AD27" i="3" s="1"/>
  <c r="AF27" i="3"/>
  <c r="AG27" i="3" s="1"/>
  <c r="AI27" i="3"/>
  <c r="AJ27" i="3" s="1"/>
  <c r="K10" i="1"/>
  <c r="K11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H13" i="1" s="1"/>
  <c r="G9" i="1"/>
  <c r="F9" i="1"/>
  <c r="E9" i="1"/>
  <c r="D9" i="1"/>
  <c r="D13" i="1" s="1"/>
  <c r="C9" i="1"/>
  <c r="B9" i="1"/>
  <c r="K29" i="3" l="1"/>
  <c r="AC13" i="3"/>
  <c r="F9" i="3"/>
  <c r="AI19" i="3"/>
  <c r="AG9" i="3"/>
  <c r="N29" i="3"/>
  <c r="AC29" i="3"/>
  <c r="W23" i="3"/>
  <c r="Z19" i="3"/>
  <c r="Q13" i="3"/>
  <c r="AD29" i="3"/>
  <c r="F28" i="3"/>
  <c r="L23" i="3"/>
  <c r="W19" i="3"/>
  <c r="H19" i="3"/>
  <c r="W29" i="3"/>
  <c r="AI29" i="3"/>
  <c r="AI18" i="3"/>
  <c r="X19" i="3"/>
  <c r="T24" i="3"/>
  <c r="T13" i="3"/>
  <c r="F29" i="3"/>
  <c r="Z29" i="3"/>
  <c r="T23" i="3"/>
  <c r="T19" i="3"/>
  <c r="T18" i="3"/>
  <c r="Q9" i="3"/>
  <c r="H8" i="3"/>
  <c r="R29" i="3"/>
  <c r="X26" i="3"/>
  <c r="X28" i="3" s="1"/>
  <c r="T29" i="3"/>
  <c r="N24" i="3"/>
  <c r="K23" i="3"/>
  <c r="AD24" i="3"/>
  <c r="U20" i="3"/>
  <c r="U23" i="3" s="1"/>
  <c r="AF19" i="3"/>
  <c r="AJ15" i="3"/>
  <c r="AJ19" i="3" s="1"/>
  <c r="AD10" i="3"/>
  <c r="U10" i="3"/>
  <c r="U14" i="3" s="1"/>
  <c r="W8" i="3"/>
  <c r="T9" i="3"/>
  <c r="AA18" i="3"/>
  <c r="AA19" i="3"/>
  <c r="AJ24" i="3"/>
  <c r="AF28" i="3"/>
  <c r="H28" i="3"/>
  <c r="H24" i="3"/>
  <c r="F23" i="3"/>
  <c r="K14" i="3"/>
  <c r="Z8" i="3"/>
  <c r="W28" i="3"/>
  <c r="AC24" i="3"/>
  <c r="AI23" i="3"/>
  <c r="AI24" i="3"/>
  <c r="W24" i="3"/>
  <c r="K24" i="3"/>
  <c r="Q23" i="3"/>
  <c r="K19" i="3"/>
  <c r="K18" i="3"/>
  <c r="F14" i="3"/>
  <c r="N23" i="3"/>
  <c r="AC19" i="3"/>
  <c r="Q29" i="3"/>
  <c r="K28" i="3"/>
  <c r="Q28" i="3"/>
  <c r="H13" i="3"/>
  <c r="Z9" i="3"/>
  <c r="AF29" i="3"/>
  <c r="T28" i="3"/>
  <c r="AJ25" i="3"/>
  <c r="U25" i="3"/>
  <c r="U29" i="3" s="1"/>
  <c r="N28" i="3"/>
  <c r="O21" i="3"/>
  <c r="O24" i="3" s="1"/>
  <c r="AA24" i="3"/>
  <c r="N18" i="3"/>
  <c r="T14" i="3"/>
  <c r="AI14" i="3"/>
  <c r="AI8" i="3"/>
  <c r="F8" i="3"/>
  <c r="AG28" i="3"/>
  <c r="AG29" i="3"/>
  <c r="AA29" i="3"/>
  <c r="AA28" i="3"/>
  <c r="I24" i="3"/>
  <c r="L28" i="3"/>
  <c r="L29" i="3"/>
  <c r="AG23" i="3"/>
  <c r="AG24" i="3"/>
  <c r="I29" i="3"/>
  <c r="O29" i="3"/>
  <c r="AG14" i="3"/>
  <c r="AD7" i="3"/>
  <c r="AC9" i="3"/>
  <c r="H29" i="3"/>
  <c r="X24" i="3"/>
  <c r="AF23" i="3"/>
  <c r="O19" i="3"/>
  <c r="R15" i="3"/>
  <c r="Q18" i="3"/>
  <c r="Q19" i="3"/>
  <c r="F18" i="3"/>
  <c r="F19" i="3"/>
  <c r="AF14" i="3"/>
  <c r="AF13" i="3"/>
  <c r="N9" i="3"/>
  <c r="O6" i="3"/>
  <c r="AG8" i="3"/>
  <c r="AD28" i="3"/>
  <c r="Z28" i="3"/>
  <c r="R28" i="3"/>
  <c r="I28" i="3"/>
  <c r="Q24" i="3"/>
  <c r="L24" i="3"/>
  <c r="AJ23" i="3"/>
  <c r="Z23" i="3"/>
  <c r="I23" i="3"/>
  <c r="AC23" i="3"/>
  <c r="N19" i="3"/>
  <c r="Z18" i="3"/>
  <c r="O18" i="3"/>
  <c r="X18" i="3"/>
  <c r="L18" i="3"/>
  <c r="AG13" i="3"/>
  <c r="AF9" i="3"/>
  <c r="U7" i="3"/>
  <c r="U8" i="3" s="1"/>
  <c r="X6" i="3"/>
  <c r="X8" i="3" s="1"/>
  <c r="W9" i="3"/>
  <c r="L6" i="3"/>
  <c r="L8" i="3" s="1"/>
  <c r="K9" i="3"/>
  <c r="K8" i="3"/>
  <c r="AF8" i="3"/>
  <c r="AG18" i="3"/>
  <c r="AG19" i="3"/>
  <c r="Z13" i="3"/>
  <c r="AA10" i="3"/>
  <c r="Z14" i="3"/>
  <c r="N13" i="3"/>
  <c r="AI28" i="3"/>
  <c r="O28" i="3"/>
  <c r="F24" i="3"/>
  <c r="AA23" i="3"/>
  <c r="AJ10" i="3"/>
  <c r="AI13" i="3"/>
  <c r="X10" i="3"/>
  <c r="W13" i="3"/>
  <c r="W14" i="3"/>
  <c r="AC28" i="3"/>
  <c r="AF24" i="3"/>
  <c r="Z24" i="3"/>
  <c r="AD23" i="3"/>
  <c r="X23" i="3"/>
  <c r="R20" i="3"/>
  <c r="H23" i="3"/>
  <c r="L19" i="3"/>
  <c r="W18" i="3"/>
  <c r="N14" i="3"/>
  <c r="O10" i="3"/>
  <c r="H9" i="3"/>
  <c r="N8" i="3"/>
  <c r="AF18" i="3"/>
  <c r="U15" i="3"/>
  <c r="F13" i="3"/>
  <c r="AD11" i="3"/>
  <c r="AC14" i="3"/>
  <c r="I11" i="3"/>
  <c r="H14" i="3"/>
  <c r="L10" i="3"/>
  <c r="K13" i="3"/>
  <c r="AA6" i="3"/>
  <c r="AD5" i="3"/>
  <c r="AC8" i="3"/>
  <c r="T8" i="3"/>
  <c r="I5" i="3"/>
  <c r="AJ18" i="3"/>
  <c r="AD15" i="3"/>
  <c r="AC18" i="3"/>
  <c r="I15" i="3"/>
  <c r="H18" i="3"/>
  <c r="R11" i="3"/>
  <c r="Q14" i="3"/>
  <c r="AJ6" i="3"/>
  <c r="AJ8" i="3" s="1"/>
  <c r="AI9" i="3"/>
  <c r="R5" i="3"/>
  <c r="Q8" i="3"/>
  <c r="E13" i="1"/>
  <c r="I13" i="1"/>
  <c r="B12" i="1"/>
  <c r="F12" i="1"/>
  <c r="J12" i="1"/>
  <c r="C12" i="1"/>
  <c r="G12" i="1"/>
  <c r="K12" i="1"/>
  <c r="D12" i="1"/>
  <c r="H12" i="1"/>
  <c r="B13" i="1"/>
  <c r="F13" i="1"/>
  <c r="J13" i="1"/>
  <c r="E12" i="1"/>
  <c r="I12" i="1"/>
  <c r="C13" i="1"/>
  <c r="G13" i="1"/>
  <c r="K13" i="1"/>
  <c r="U13" i="3" l="1"/>
  <c r="U28" i="3"/>
  <c r="X29" i="3"/>
  <c r="U24" i="3"/>
  <c r="O23" i="3"/>
  <c r="AD13" i="3"/>
  <c r="AJ29" i="3"/>
  <c r="I13" i="3"/>
  <c r="AJ28" i="3"/>
  <c r="I9" i="3"/>
  <c r="I8" i="3"/>
  <c r="L14" i="3"/>
  <c r="L13" i="3"/>
  <c r="U18" i="3"/>
  <c r="U19" i="3"/>
  <c r="O13" i="3"/>
  <c r="O14" i="3"/>
  <c r="R24" i="3"/>
  <c r="R23" i="3"/>
  <c r="X9" i="3"/>
  <c r="R19" i="3"/>
  <c r="R18" i="3"/>
  <c r="R14" i="3"/>
  <c r="AD18" i="3"/>
  <c r="AD19" i="3"/>
  <c r="AA9" i="3"/>
  <c r="AA8" i="3"/>
  <c r="R13" i="3"/>
  <c r="AD14" i="3"/>
  <c r="AJ14" i="3"/>
  <c r="AJ13" i="3"/>
  <c r="AA13" i="3"/>
  <c r="AA14" i="3"/>
  <c r="AJ9" i="3"/>
  <c r="R9" i="3"/>
  <c r="R8" i="3"/>
  <c r="I19" i="3"/>
  <c r="I18" i="3"/>
  <c r="AD9" i="3"/>
  <c r="AD8" i="3"/>
  <c r="I14" i="3"/>
  <c r="X14" i="3"/>
  <c r="X13" i="3"/>
  <c r="L9" i="3"/>
  <c r="O9" i="3"/>
  <c r="O8" i="3"/>
  <c r="U9" i="3"/>
</calcChain>
</file>

<file path=xl/sharedStrings.xml><?xml version="1.0" encoding="utf-8"?>
<sst xmlns="http://schemas.openxmlformats.org/spreadsheetml/2006/main" count="110" uniqueCount="54">
  <si>
    <t>dry weight (mg)</t>
  </si>
  <si>
    <t>Hydrogel 1</t>
  </si>
  <si>
    <t>Hydrogel 2</t>
  </si>
  <si>
    <t>Hydrogel 3</t>
  </si>
  <si>
    <t>QM 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</si>
  <si>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</si>
  <si>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</si>
  <si>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</si>
  <si>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</si>
  <si>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</si>
  <si>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</si>
  <si>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</si>
  <si>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</si>
  <si>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</si>
  <si>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Measurement 1</t>
  </si>
  <si>
    <t>Measurement 2</t>
  </si>
  <si>
    <t>Measurement 3</t>
  </si>
  <si>
    <t>swollen weight (mg)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</si>
  <si>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</si>
  <si>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</si>
  <si>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</si>
  <si>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</si>
  <si>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</si>
  <si>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</si>
  <si>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</si>
  <si>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average</t>
  </si>
  <si>
    <t>standard deviation</t>
  </si>
  <si>
    <t>**</t>
  </si>
  <si>
    <t>Control</t>
  </si>
  <si>
    <t>Terra-sorb</t>
  </si>
  <si>
    <t>Trehalose</t>
  </si>
  <si>
    <t>% weight vs control</t>
  </si>
  <si>
    <t>Sample-Pot</t>
  </si>
  <si>
    <t>Sample Weight (g)</t>
  </si>
  <si>
    <t>% water</t>
  </si>
  <si>
    <t>water</t>
  </si>
  <si>
    <t>Saturated (g)</t>
  </si>
  <si>
    <t>Dry Soil + Gel - Pot(g)</t>
  </si>
  <si>
    <t>Pot+Soil (g)</t>
  </si>
  <si>
    <t>Pot(g)</t>
  </si>
  <si>
    <t>Gel wt%</t>
  </si>
  <si>
    <t>Gel Type</t>
  </si>
  <si>
    <t>08.23.20</t>
  </si>
  <si>
    <t>Day 0</t>
  </si>
  <si>
    <t>Day 2</t>
  </si>
  <si>
    <t>Day 4</t>
  </si>
  <si>
    <t>Day 6</t>
  </si>
  <si>
    <t>Day 8</t>
  </si>
  <si>
    <t>Day 9</t>
  </si>
  <si>
    <t>Day 10</t>
  </si>
  <si>
    <t>Day 12</t>
  </si>
  <si>
    <t>Day 14</t>
  </si>
  <si>
    <t>Day 16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</si>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</sst>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Alignment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0" fontId="7" fillId="0" borderId="1" xfId="1" applyFont="1" applyBorder="1" applyAlignment="1"/>
    <xf numFmtId="0" fontId="7" fillId="0" borderId="2" xfId="1" applyFont="1" applyBorder="1" applyAlignment="1"/>
    <xf numFmtId="0" fontId="6" fillId="0" borderId="2" xfId="1" applyFont="1" applyBorder="1" applyAlignment="1"/>
    <xf numFmtId="0" fontId="2" fillId="2" borderId="2" xfId="1" applyFont="1" applyFill="1" applyBorder="1" applyAlignment="1"/>
    <xf numFmtId="0" fontId="2" fillId="0" borderId="2" xfId="1" applyFont="1" applyBorder="1" applyAlignment="1"/>
    <xf numFmtId="0" fontId="2" fillId="0" borderId="5" xfId="1" applyFont="1" applyBorder="1" applyAlignment="1"/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Fill="1" applyAlignment="1"/>
    <xf numFmtId="0" fontId="3" fillId="0" borderId="0" xfId="1" applyFont="1" applyFill="1" applyAlignment="1"/>
    <xf numFmtId="0" fontId="2" fillId="0" borderId="0" xfId="1" applyFont="1" applyFill="1" applyAlignment="1"/>
    <xf numFmtId="0" fontId="2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3E7D0A84-DEA2-2447-91BD-E8343D7F7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erapanescu/Documents/Maynard%20lab%20folder%20from%20old%20computer/Experiments/Notebook%203/PP-3-104_swelling%20expt%20trehalose%20ge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erapanescu/Documents/Maynard%20lab%20folder%20from%20old%20computer/Experiments/Notebook%204/mesotrione%20thiole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A16" t="str">
            <v>DCM/hexanes (2-249)</v>
          </cell>
        </row>
        <row r="19">
          <cell r="B19">
            <v>16.495266018357295</v>
          </cell>
          <cell r="C19">
            <v>18.6982138726664</v>
          </cell>
          <cell r="D19">
            <v>16.20979199887665</v>
          </cell>
          <cell r="E19">
            <v>15.893140513826275</v>
          </cell>
          <cell r="F19">
            <v>21.538824012270023</v>
          </cell>
          <cell r="G19">
            <v>20.525544186086915</v>
          </cell>
          <cell r="H19">
            <v>19.043565526602986</v>
          </cell>
          <cell r="I19">
            <v>17.01554486480271</v>
          </cell>
          <cell r="J19">
            <v>14.768886282419013</v>
          </cell>
          <cell r="K19">
            <v>17.560566516990452</v>
          </cell>
        </row>
        <row r="20">
          <cell r="B20">
            <v>0.75645522998349901</v>
          </cell>
          <cell r="C20">
            <v>1.7417220834312375</v>
          </cell>
          <cell r="D20">
            <v>0.68016858834042837</v>
          </cell>
          <cell r="E20">
            <v>2.2640726687457842</v>
          </cell>
          <cell r="F20">
            <v>1.5029618202788511</v>
          </cell>
          <cell r="G20">
            <v>1.3644524964196831</v>
          </cell>
          <cell r="H20">
            <v>2.2254602037271241</v>
          </cell>
          <cell r="I20">
            <v>0.39010655566361457</v>
          </cell>
          <cell r="J20">
            <v>0.47382341907410597</v>
          </cell>
          <cell r="K20">
            <v>1.6159099345436272</v>
          </cell>
        </row>
        <row r="25">
          <cell r="A25" t="str">
            <v>Ethyl acetate/toluene (3-92)</v>
          </cell>
        </row>
        <row r="28">
          <cell r="B28">
            <v>16.329680896658978</v>
          </cell>
          <cell r="C28">
            <v>17.530048775254176</v>
          </cell>
          <cell r="D28">
            <v>16.440762809578377</v>
          </cell>
          <cell r="E28">
            <v>17.070007849153559</v>
          </cell>
          <cell r="F28">
            <v>16.821070505558723</v>
          </cell>
          <cell r="G28">
            <v>17.233648302600376</v>
          </cell>
          <cell r="H28">
            <v>15.702966316133001</v>
          </cell>
          <cell r="I28">
            <v>15.850627229782262</v>
          </cell>
          <cell r="J28">
            <v>15.301828721762517</v>
          </cell>
          <cell r="K28">
            <v>14.89745786777746</v>
          </cell>
        </row>
        <row r="29">
          <cell r="B29">
            <v>2.9282332789144503</v>
          </cell>
          <cell r="C29">
            <v>0.87996217439764246</v>
          </cell>
          <cell r="D29">
            <v>0.88269540779456523</v>
          </cell>
          <cell r="E29">
            <v>1.3912931265360993</v>
          </cell>
          <cell r="F29">
            <v>0.72370552803008747</v>
          </cell>
          <cell r="G29">
            <v>0.47238390555543713</v>
          </cell>
          <cell r="H29">
            <v>0.81090865967020764</v>
          </cell>
          <cell r="I29">
            <v>0.16430386799549301</v>
          </cell>
          <cell r="J29">
            <v>1.226446203820269</v>
          </cell>
          <cell r="K29">
            <v>1.1326542059520239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Patent"/>
      <sheetName val="Sheet1"/>
      <sheetName val="PEG-SH conj PP-4-15"/>
      <sheetName val="PP-4-18 release of 4-15"/>
      <sheetName val="peg conj PP-4-16"/>
      <sheetName val="PP-4-20"/>
      <sheetName val="PP-4-21"/>
      <sheetName val="PP-4-23"/>
      <sheetName val="PP-4-27"/>
      <sheetName val="PP-4-33"/>
      <sheetName val="PP-4-34"/>
      <sheetName val="PP-4-36"/>
      <sheetName val="PP-4-37"/>
      <sheetName val="PP-4-39"/>
      <sheetName val="Redo PP-4-39"/>
      <sheetName val="PP-4-40"/>
      <sheetName val="PP-4-41"/>
      <sheetName val="PP-4-42"/>
      <sheetName val="PP-4-43"/>
      <sheetName val="Std Curve pH 5 H2O ACN"/>
      <sheetName val="PP-4-45"/>
      <sheetName val="PP-4-46"/>
      <sheetName val="PP-4-50"/>
      <sheetName val="PP-4-51"/>
      <sheetName val="Sheet2"/>
      <sheetName val="PP-4-55"/>
      <sheetName val="PP-4-57"/>
      <sheetName val="PP-4-58"/>
      <sheetName val="PP-4-61"/>
      <sheetName val="Meso-Br"/>
      <sheetName val="Cu Cat"/>
      <sheetName val="Mercaptophenol PEG"/>
      <sheetName val="PP-4-68"/>
      <sheetName val="PP-4-70"/>
      <sheetName val="PP-4-73"/>
      <sheetName val="PP-4-75"/>
      <sheetName val="PP-4-79"/>
      <sheetName val="PP-4-81"/>
      <sheetName val="PP-4-85"/>
      <sheetName val="PP-4-86"/>
      <sheetName val="PP-4-88"/>
      <sheetName val="PP-4-90"/>
      <sheetName val="Release buffers"/>
      <sheetName val="PP-4-93 Solubility tests"/>
      <sheetName val="PP-4-92"/>
      <sheetName val="PP-4-94"/>
      <sheetName val="PP-4-95"/>
      <sheetName val="PP-4-96"/>
      <sheetName val="PP-4-97"/>
      <sheetName val="PP-4-98 Soil Column"/>
      <sheetName val="PP-4-100"/>
      <sheetName val="PP-4-104"/>
      <sheetName val="PP-4-101 PEG alkyne"/>
      <sheetName val="PP-4-102"/>
      <sheetName val="PP-4-105 Ether"/>
      <sheetName val="PP-4-103 Soil Column"/>
      <sheetName val="PP-4-106 PhenylEster SoilColumn"/>
      <sheetName val="PP-4-110 Soil Column"/>
      <sheetName val="PP-4-111 Soil Column"/>
      <sheetName val="PP-4-154 meso soil col"/>
      <sheetName val="PP-4-167 meso soil col"/>
      <sheetName val="PP-4-112 phenylester soil"/>
      <sheetName val="PP-4-113 thiophenol soil"/>
      <sheetName val="PP-4-114 azide alkyne"/>
      <sheetName val="PP-4-115 thiophenol soil"/>
      <sheetName val="PP-4-119"/>
      <sheetName val="PP-4-118 Solubility Thiophenol"/>
      <sheetName val="PP-4-121 phenylester soil"/>
      <sheetName val="PP-4-126 phenyl ester soil col"/>
      <sheetName val="PP-4-145 phenyl ester soil"/>
      <sheetName val="PP-4-130 phenylester soil"/>
      <sheetName val="Phenylester soil column combo"/>
      <sheetName val="PP-4-164 gel soil column"/>
      <sheetName val="PP-4-122"/>
      <sheetName val="PP-4-123"/>
      <sheetName val="PP-4-124"/>
      <sheetName val="PP-4-125 phenyl ester release"/>
      <sheetName val="PP-4-135 pH 9 release phester"/>
      <sheetName val="PP-4-159 ph 9 phester"/>
      <sheetName val="PP-4-137 pH 7 release phester"/>
      <sheetName val="PP-4-165 use this pH 7 PE"/>
      <sheetName val="PP-4-166 pH 9 release"/>
      <sheetName val="PP-4-128 thiophenol release"/>
      <sheetName val="PP-4-129 ethanethiol release"/>
      <sheetName val="PP-4-132 disulfide formation"/>
      <sheetName val="PP-4-131 pH 7 phenylester"/>
      <sheetName val="PP-4-132"/>
      <sheetName val="PP-4-133"/>
      <sheetName val="PP-4-134 thiophenol soil column"/>
      <sheetName val="PP-4-140 thiophenol soil column"/>
      <sheetName val="PP-4-161 thiophenol soil col"/>
      <sheetName val="thiophenol combined"/>
      <sheetName val="PP-4-169 ethanethiol soil col"/>
      <sheetName val="PP-4-171 ethanethiol soil col"/>
      <sheetName val="PP-4-173 ethanethiol soil col"/>
      <sheetName val="unnecessary"/>
      <sheetName val="PP-4-146"/>
      <sheetName val="PP-4-150"/>
      <sheetName val="PP-4-151"/>
      <sheetName val="PP-4-155"/>
      <sheetName val="PP-4-157"/>
      <sheetName val="PP-4-162"/>
      <sheetName val="amide synth"/>
      <sheetName val="PP-4-1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2">
          <cell r="J42">
            <v>0</v>
          </cell>
        </row>
        <row r="43">
          <cell r="J43">
            <v>13.061547645405689</v>
          </cell>
        </row>
        <row r="44">
          <cell r="J44">
            <v>9.767581926545855</v>
          </cell>
        </row>
        <row r="45">
          <cell r="J45">
            <v>10.207344340095974</v>
          </cell>
        </row>
        <row r="46">
          <cell r="J46">
            <v>10.55631497182338</v>
          </cell>
        </row>
        <row r="47">
          <cell r="J47">
            <v>12.662203472105697</v>
          </cell>
        </row>
        <row r="48">
          <cell r="J48">
            <v>13.305395892161012</v>
          </cell>
        </row>
        <row r="49">
          <cell r="J49">
            <v>13.888051483187063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3">
          <cell r="E3">
            <v>0</v>
          </cell>
        </row>
        <row r="4">
          <cell r="E4">
            <v>0.24935787140841087</v>
          </cell>
        </row>
        <row r="5">
          <cell r="E5">
            <v>0.6145704932715208</v>
          </cell>
        </row>
        <row r="6">
          <cell r="E6">
            <v>2.4718849913038707</v>
          </cell>
        </row>
        <row r="7">
          <cell r="E7">
            <v>0.82822732738864202</v>
          </cell>
        </row>
        <row r="8">
          <cell r="E8">
            <v>2.0201895469815039</v>
          </cell>
        </row>
        <row r="9">
          <cell r="E9">
            <v>2.6515877389028675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E715-64CA-9644-9E22-23997859BEBA}">
  <dimension ref="A1:X15"/>
  <sheetViews>
    <sheetView workbookViewId="0">
      <selection activeCell="G26" sqref="G26"/>
    </sheetView>
  </sheetViews>
  <sheetFormatPr baseColWidth="10" defaultRowHeight="16"/>
  <cols>
    <col min="2" max="2" width="14.5" bestFit="1" customWidth="1"/>
    <col min="3" max="3" width="22.1640625" customWidth="1"/>
    <col min="4" max="4" width="14.33203125" bestFit="1" customWidth="1"/>
    <col min="5" max="5" width="18.33203125" bestFit="1" customWidth="1"/>
    <col min="6" max="6" width="14.33203125" bestFit="1" customWidth="1"/>
    <col min="7" max="7" width="18.33203125" bestFit="1" customWidth="1"/>
    <col min="8" max="8" width="12.6640625" bestFit="1" customWidth="1"/>
    <col min="9" max="9" width="18.33203125" bestFit="1" customWidth="1"/>
    <col min="10" max="10" width="14.33203125" bestFit="1" customWidth="1"/>
    <col min="11" max="11" width="18.33203125" bestFit="1" customWidth="1"/>
    <col min="12" max="12" width="14.33203125" bestFit="1" customWidth="1"/>
    <col min="13" max="13" width="18.33203125" bestFit="1" customWidth="1"/>
    <col min="14" max="14" width="14.33203125" bestFit="1" customWidth="1"/>
    <col min="15" max="15" width="18.33203125" bestFit="1" customWidth="1"/>
    <col min="16" max="16" width="14.33203125" bestFit="1" customWidth="1"/>
    <col min="17" max="17" width="18.33203125" bestFit="1" customWidth="1"/>
    <col min="18" max="18" width="14.33203125" bestFit="1" customWidth="1"/>
    <col min="19" max="19" width="18.33203125" bestFit="1" customWidth="1"/>
    <col min="20" max="20" width="14.33203125" bestFit="1" customWidth="1"/>
    <col min="21" max="21" width="18.33203125" bestFit="1" customWidth="1"/>
    <col min="22" max="22" width="14.33203125" bestFit="1" customWidth="1"/>
  </cols>
  <sheetData>
    <row r="1" spans="1:24">
      <c r="C1" s="4" t="s">
        <v>14</v>
      </c>
      <c r="D1" s="4"/>
      <c r="E1" s="4" t="s">
        <v>15</v>
      </c>
      <c r="F1" s="4"/>
      <c r="G1" s="5" t="s">
        <v>16</v>
      </c>
      <c r="H1" s="5"/>
      <c r="I1" s="5" t="s">
        <v>18</v>
      </c>
      <c r="J1" s="5"/>
      <c r="K1" s="5" t="s">
        <v>19</v>
      </c>
      <c r="L1" s="5"/>
      <c r="M1" s="5" t="s">
        <v>20</v>
      </c>
      <c r="N1" s="5"/>
      <c r="O1" s="5" t="s">
        <v>21</v>
      </c>
      <c r="P1" s="5"/>
      <c r="Q1" s="5" t="s">
        <v>22</v>
      </c>
      <c r="R1" s="5"/>
      <c r="S1" s="5" t="s">
        <v>23</v>
      </c>
      <c r="T1" s="5"/>
      <c r="U1" s="5" t="s">
        <v>24</v>
      </c>
      <c r="V1" s="5"/>
      <c r="W1" s="1"/>
      <c r="X1" s="1"/>
    </row>
    <row r="2" spans="1:24">
      <c r="B2" s="1" t="s">
        <v>0</v>
      </c>
      <c r="C2" s="1" t="s">
        <v>17</v>
      </c>
      <c r="D2" s="1" t="s">
        <v>0</v>
      </c>
      <c r="E2" s="1" t="s">
        <v>17</v>
      </c>
      <c r="F2" s="1" t="s">
        <v>0</v>
      </c>
      <c r="G2" s="1" t="s">
        <v>17</v>
      </c>
      <c r="H2" s="1" t="s">
        <v>0</v>
      </c>
      <c r="I2" s="1" t="s">
        <v>17</v>
      </c>
      <c r="J2" s="1" t="s">
        <v>0</v>
      </c>
      <c r="K2" s="1" t="s">
        <v>17</v>
      </c>
      <c r="L2" s="1" t="s">
        <v>0</v>
      </c>
      <c r="M2" s="1" t="s">
        <v>17</v>
      </c>
      <c r="N2" s="1" t="s">
        <v>0</v>
      </c>
      <c r="O2" s="1" t="s">
        <v>17</v>
      </c>
      <c r="P2" s="1" t="s">
        <v>0</v>
      </c>
      <c r="Q2" s="1" t="s">
        <v>17</v>
      </c>
      <c r="R2" s="1" t="s">
        <v>0</v>
      </c>
      <c r="S2" s="1" t="s">
        <v>17</v>
      </c>
      <c r="T2" s="1" t="s">
        <v>0</v>
      </c>
      <c r="U2" s="1" t="s">
        <v>17</v>
      </c>
      <c r="V2" s="6" t="s">
        <v>0</v>
      </c>
      <c r="W2" s="6"/>
    </row>
    <row r="3" spans="1:24">
      <c r="A3" s="2" t="s">
        <v>1</v>
      </c>
      <c r="B3" s="1">
        <v>8.65</v>
      </c>
      <c r="C3" s="1">
        <v>179.12</v>
      </c>
      <c r="D3" s="1">
        <v>7.32</v>
      </c>
      <c r="E3" s="1">
        <v>134.97999999999999</v>
      </c>
      <c r="F3" s="1">
        <v>138.28</v>
      </c>
      <c r="G3" s="1">
        <v>7</v>
      </c>
      <c r="H3" s="1">
        <v>124.47</v>
      </c>
      <c r="I3" s="1">
        <v>6.37</v>
      </c>
      <c r="J3" s="1">
        <v>117.15</v>
      </c>
      <c r="K3" s="1">
        <v>106.13</v>
      </c>
      <c r="L3" s="1">
        <v>5.75</v>
      </c>
      <c r="M3" s="1">
        <v>97.83</v>
      </c>
      <c r="N3" s="1">
        <v>5.37</v>
      </c>
      <c r="O3" s="1">
        <v>85.61</v>
      </c>
      <c r="P3" s="1">
        <v>4.91</v>
      </c>
      <c r="Q3" s="1">
        <v>78.319999999999993</v>
      </c>
      <c r="R3" s="1">
        <v>4.7</v>
      </c>
      <c r="S3" s="1">
        <v>77.72</v>
      </c>
      <c r="T3" s="1">
        <v>4.54</v>
      </c>
      <c r="U3" s="1">
        <v>64.489999999999995</v>
      </c>
      <c r="V3" s="1">
        <v>4.37</v>
      </c>
    </row>
    <row r="4" spans="1:24">
      <c r="A4" t="s">
        <v>2</v>
      </c>
      <c r="B4" s="1">
        <v>12.37</v>
      </c>
      <c r="C4" s="1">
        <v>195.1</v>
      </c>
      <c r="D4" s="1">
        <v>10.79</v>
      </c>
      <c r="E4" s="1">
        <v>196.45</v>
      </c>
      <c r="F4" s="1">
        <v>206.87</v>
      </c>
      <c r="G4" s="1">
        <v>10.65</v>
      </c>
      <c r="H4" s="1">
        <v>175.07</v>
      </c>
      <c r="I4" s="1">
        <v>9.64</v>
      </c>
      <c r="J4" s="1">
        <v>185.79</v>
      </c>
      <c r="K4" s="1">
        <v>136.1</v>
      </c>
      <c r="L4" s="1">
        <v>7.99</v>
      </c>
      <c r="M4" s="1">
        <v>141.85</v>
      </c>
      <c r="N4" s="1">
        <v>7.58</v>
      </c>
      <c r="O4" s="1">
        <v>102.9</v>
      </c>
      <c r="P4" s="1">
        <v>6.11</v>
      </c>
      <c r="Q4" s="1">
        <v>87.24</v>
      </c>
      <c r="R4" s="1">
        <v>5.14</v>
      </c>
      <c r="S4" s="1">
        <v>74</v>
      </c>
      <c r="T4" s="1">
        <v>4.38</v>
      </c>
      <c r="U4" s="1">
        <v>60.26</v>
      </c>
      <c r="V4" s="1">
        <v>3.54</v>
      </c>
    </row>
    <row r="5" spans="1:24">
      <c r="A5" t="s">
        <v>3</v>
      </c>
      <c r="B5" s="1">
        <v>11.58</v>
      </c>
      <c r="C5" s="1">
        <v>179.6</v>
      </c>
      <c r="D5" s="1">
        <v>9.98</v>
      </c>
      <c r="E5" s="1">
        <v>166.31</v>
      </c>
      <c r="F5" s="1">
        <v>174.92</v>
      </c>
      <c r="G5" s="1">
        <v>8.89</v>
      </c>
      <c r="H5" s="1">
        <v>160.93</v>
      </c>
      <c r="I5" s="1">
        <v>8.5299999999999994</v>
      </c>
      <c r="J5" s="1">
        <v>141.13999999999999</v>
      </c>
      <c r="K5" s="1">
        <v>128.5</v>
      </c>
      <c r="L5" s="1">
        <v>7.15</v>
      </c>
      <c r="M5" s="1">
        <v>117.1</v>
      </c>
      <c r="N5" s="1">
        <v>6.59</v>
      </c>
      <c r="O5" s="1">
        <v>86.6</v>
      </c>
      <c r="P5" s="1">
        <v>5.47</v>
      </c>
      <c r="Q5" s="1">
        <v>81.87</v>
      </c>
      <c r="R5" s="1">
        <v>4.84</v>
      </c>
      <c r="S5" s="1">
        <v>61.8</v>
      </c>
      <c r="T5" s="1">
        <v>4.1500000000000004</v>
      </c>
      <c r="U5" s="1">
        <v>49.01</v>
      </c>
      <c r="V5" s="1">
        <v>3.08</v>
      </c>
    </row>
    <row r="8" spans="1:24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24">
      <c r="A9" s="2" t="s">
        <v>1</v>
      </c>
      <c r="B9" s="3">
        <f>(C3-B3)/B3</f>
        <v>19.707514450867052</v>
      </c>
      <c r="C9" s="3">
        <f>(F3-D3)/D3</f>
        <v>17.89071038251366</v>
      </c>
      <c r="D9" s="3">
        <f>(H3-G3)/G3</f>
        <v>16.78142857142857</v>
      </c>
      <c r="E9" s="3">
        <f>(J3-I3)/I3</f>
        <v>17.390894819466247</v>
      </c>
      <c r="F9" s="3">
        <f>(K3-L3)/L3</f>
        <v>17.457391304347826</v>
      </c>
      <c r="G9" s="3">
        <f>(M3-N3)/N3</f>
        <v>17.217877094972067</v>
      </c>
      <c r="H9" s="3">
        <f>(O3-P3)/P3</f>
        <v>16.435845213849287</v>
      </c>
      <c r="I9" s="3">
        <f>(Q3-R3)/R3</f>
        <v>15.66382978723404</v>
      </c>
      <c r="J9" s="3">
        <f>(S3-T3)/T3</f>
        <v>16.118942731277532</v>
      </c>
      <c r="K9" s="3">
        <f>(U3-V3)/V3</f>
        <v>13.757437070938215</v>
      </c>
    </row>
    <row r="10" spans="1:24">
      <c r="A10" t="s">
        <v>2</v>
      </c>
      <c r="B10" s="3">
        <f>(C4-B4)/B4</f>
        <v>14.772029102667744</v>
      </c>
      <c r="C10" s="3">
        <f>(F4-D4)/D4</f>
        <v>18.172381835032439</v>
      </c>
      <c r="D10" s="3">
        <f>(H4-G4)/G4</f>
        <v>15.438497652582157</v>
      </c>
      <c r="E10" s="3">
        <f>(J4-I4)/I4</f>
        <v>18.272821576763484</v>
      </c>
      <c r="F10" s="3">
        <f>(K4-L4)/L4</f>
        <v>16.033792240300372</v>
      </c>
      <c r="G10" s="3">
        <f>(M4-N4)/N4</f>
        <v>17.713720316622688</v>
      </c>
      <c r="H10" s="3">
        <f>(O4-P4)/P4</f>
        <v>15.841243862520459</v>
      </c>
      <c r="I10" s="3">
        <f>(Q4-R4)/R4</f>
        <v>15.972762645914397</v>
      </c>
      <c r="J10" s="3">
        <f>(S4-T4)/T4</f>
        <v>15.894977168949772</v>
      </c>
      <c r="K10" s="3">
        <f>(U4-V4)/V4</f>
        <v>16.022598870056498</v>
      </c>
    </row>
    <row r="11" spans="1:24">
      <c r="A11" t="s">
        <v>3</v>
      </c>
      <c r="B11" s="3">
        <f>(C5-B5)/B5</f>
        <v>14.509499136442139</v>
      </c>
      <c r="C11" s="3">
        <f>(F5-D5)/D5</f>
        <v>16.527054108216433</v>
      </c>
      <c r="D11" s="3">
        <f>(H5-G5)/G5</f>
        <v>17.102362204724411</v>
      </c>
      <c r="E11" s="3">
        <f>(J5-I5)/I5</f>
        <v>15.546307151230948</v>
      </c>
      <c r="F11" s="3">
        <f>(K5-L5)/L5</f>
        <v>16.97202797202797</v>
      </c>
      <c r="G11" s="3">
        <f>(M5-N5)/N5</f>
        <v>16.769347496206372</v>
      </c>
      <c r="H11" s="3">
        <f>(O5-P5)/P5</f>
        <v>14.83180987202925</v>
      </c>
      <c r="I11" s="3">
        <f>(Q5-R5)/R5</f>
        <v>15.915289256198347</v>
      </c>
      <c r="J11" s="3">
        <f>(S5-T5)/T5</f>
        <v>13.89156626506024</v>
      </c>
      <c r="K11" s="3">
        <f>(U5-V5)/V5</f>
        <v>14.912337662337661</v>
      </c>
    </row>
    <row r="12" spans="1:24">
      <c r="A12" t="s">
        <v>25</v>
      </c>
      <c r="B12" s="3">
        <f t="shared" ref="B12:G12" si="0">AVERAGE(B9:B11)</f>
        <v>16.329680896658978</v>
      </c>
      <c r="C12" s="3">
        <f t="shared" si="0"/>
        <v>17.530048775254176</v>
      </c>
      <c r="D12" s="3">
        <f t="shared" si="0"/>
        <v>16.440762809578377</v>
      </c>
      <c r="E12" s="3">
        <f t="shared" si="0"/>
        <v>17.070007849153559</v>
      </c>
      <c r="F12" s="3">
        <f t="shared" si="0"/>
        <v>16.821070505558723</v>
      </c>
      <c r="G12" s="3">
        <f t="shared" si="0"/>
        <v>17.233648302600376</v>
      </c>
      <c r="H12" s="3">
        <f>AVERAGE(H9:H11)</f>
        <v>15.702966316133001</v>
      </c>
      <c r="I12" s="3">
        <f>AVERAGE(I9:I11)</f>
        <v>15.850627229782262</v>
      </c>
      <c r="J12" s="3">
        <f>AVERAGE(J9:J11)</f>
        <v>15.301828721762517</v>
      </c>
      <c r="K12" s="3">
        <f>AVERAGE(K9:K11)</f>
        <v>14.89745786777746</v>
      </c>
    </row>
    <row r="13" spans="1:24">
      <c r="A13" t="s">
        <v>26</v>
      </c>
      <c r="B13" s="3">
        <f t="shared" ref="B13:G13" si="1">STDEV(B9:B11)</f>
        <v>2.9282332789144503</v>
      </c>
      <c r="C13" s="3">
        <f t="shared" si="1"/>
        <v>0.87996217439764246</v>
      </c>
      <c r="D13" s="3">
        <f t="shared" si="1"/>
        <v>0.88269540779456523</v>
      </c>
      <c r="E13" s="3">
        <f t="shared" si="1"/>
        <v>1.3912931265360993</v>
      </c>
      <c r="F13" s="3">
        <f t="shared" si="1"/>
        <v>0.72370552803008747</v>
      </c>
      <c r="G13" s="3">
        <f t="shared" si="1"/>
        <v>0.47238390555543713</v>
      </c>
      <c r="H13" s="3">
        <f>STDEV(H9:H11)</f>
        <v>0.81090865967020764</v>
      </c>
      <c r="I13" s="3">
        <f>STDEV(I9:I11)</f>
        <v>0.16430386799549301</v>
      </c>
      <c r="J13" s="3">
        <f>STDEV(J9:J11)</f>
        <v>1.226446203820269</v>
      </c>
      <c r="K13" s="3">
        <f>STDEV(K9:K11)</f>
        <v>1.1326542059520239</v>
      </c>
    </row>
    <row r="14" spans="1:24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24"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10">
    <mergeCell ref="U1:V1"/>
    <mergeCell ref="I1:J1"/>
    <mergeCell ref="K1:L1"/>
    <mergeCell ref="M1:N1"/>
    <mergeCell ref="O1:P1"/>
    <mergeCell ref="Q1:R1"/>
    <mergeCell ref="S1:T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6D5C-A354-404C-95F1-4391B7DF084B}">
  <dimension ref="A3:AJ58"/>
  <sheetViews>
    <sheetView tabSelected="1" zoomScale="66" zoomScaleNormal="192" workbookViewId="0">
      <selection activeCell="J32" sqref="J32"/>
    </sheetView>
  </sheetViews>
  <sheetFormatPr baseColWidth="10" defaultRowHeight="13"/>
  <cols>
    <col min="1" max="1" width="16.83203125" style="7" bestFit="1" customWidth="1"/>
    <col min="2" max="2" width="7.5" style="7" bestFit="1" customWidth="1"/>
    <col min="3" max="3" width="15.5" style="7" bestFit="1" customWidth="1"/>
    <col min="4" max="4" width="12" style="7" bestFit="1" customWidth="1"/>
    <col min="5" max="5" width="10.1640625" style="7" bestFit="1" customWidth="1"/>
    <col min="6" max="6" width="18" style="7" bestFit="1" customWidth="1"/>
    <col min="7" max="7" width="11.33203125" style="7" bestFit="1" customWidth="1"/>
    <col min="8" max="8" width="12.1640625" style="7" bestFit="1" customWidth="1"/>
    <col min="9" max="9" width="12.1640625" style="7" customWidth="1"/>
    <col min="10" max="10" width="15.33203125" style="7" bestFit="1" customWidth="1"/>
    <col min="11" max="11" width="12.1640625" style="7" bestFit="1" customWidth="1"/>
    <col min="12" max="12" width="16" style="7" bestFit="1" customWidth="1"/>
    <col min="13" max="13" width="15.33203125" style="7" bestFit="1" customWidth="1"/>
    <col min="14" max="14" width="16" style="7" bestFit="1" customWidth="1"/>
    <col min="15" max="15" width="16.5" style="7" bestFit="1" customWidth="1"/>
    <col min="16" max="16" width="15.33203125" style="7" bestFit="1" customWidth="1"/>
    <col min="17" max="17" width="10.83203125" style="7"/>
    <col min="18" max="18" width="16.5" style="7" bestFit="1" customWidth="1"/>
    <col min="19" max="19" width="15.33203125" style="7" bestFit="1" customWidth="1"/>
    <col min="20" max="20" width="10.83203125" style="7"/>
    <col min="21" max="21" width="16.5" style="7" bestFit="1" customWidth="1"/>
    <col min="22" max="22" width="15.33203125" style="7" bestFit="1" customWidth="1"/>
    <col min="23" max="23" width="10.83203125" style="7"/>
    <col min="24" max="24" width="16.5" style="7" bestFit="1" customWidth="1"/>
    <col min="25" max="25" width="15.33203125" style="7" bestFit="1" customWidth="1"/>
    <col min="26" max="26" width="10.83203125" style="7"/>
    <col min="27" max="27" width="16.5" style="7" bestFit="1" customWidth="1"/>
    <col min="28" max="28" width="15.33203125" style="7" bestFit="1" customWidth="1"/>
    <col min="29" max="32" width="10.83203125" style="7"/>
    <col min="33" max="33" width="16.5" style="7" bestFit="1" customWidth="1"/>
    <col min="34" max="34" width="15.33203125" style="7" bestFit="1" customWidth="1"/>
    <col min="35" max="35" width="10.83203125" style="7"/>
    <col min="36" max="36" width="16.5" style="7" bestFit="1" customWidth="1"/>
    <col min="37" max="16384" width="10.83203125" style="7"/>
  </cols>
  <sheetData>
    <row r="3" spans="1:36">
      <c r="A3" s="16"/>
      <c r="B3" s="16"/>
      <c r="C3" s="16"/>
      <c r="D3" s="16"/>
      <c r="E3" s="16"/>
      <c r="F3" s="25" t="s">
        <v>42</v>
      </c>
      <c r="G3" s="24" t="s">
        <v>43</v>
      </c>
      <c r="H3" s="23"/>
      <c r="I3" s="22"/>
      <c r="J3" s="21" t="s">
        <v>44</v>
      </c>
      <c r="K3" s="21"/>
      <c r="L3" s="21"/>
      <c r="M3" s="21" t="s">
        <v>45</v>
      </c>
      <c r="N3" s="21"/>
      <c r="O3" s="21"/>
      <c r="P3" s="21" t="s">
        <v>46</v>
      </c>
      <c r="Q3" s="21"/>
      <c r="R3" s="21"/>
      <c r="S3" s="21" t="s">
        <v>47</v>
      </c>
      <c r="T3" s="21"/>
      <c r="U3" s="21"/>
      <c r="V3" s="21" t="s">
        <v>48</v>
      </c>
      <c r="W3" s="21"/>
      <c r="X3" s="21"/>
      <c r="Y3" s="21" t="s">
        <v>49</v>
      </c>
      <c r="Z3" s="21"/>
      <c r="AA3" s="21"/>
      <c r="AB3" s="21" t="s">
        <v>50</v>
      </c>
      <c r="AC3" s="21"/>
      <c r="AD3" s="21"/>
      <c r="AE3" s="21" t="s">
        <v>51</v>
      </c>
      <c r="AF3" s="21"/>
      <c r="AG3" s="21"/>
      <c r="AH3" s="21" t="s">
        <v>52</v>
      </c>
      <c r="AI3" s="21"/>
      <c r="AJ3" s="21"/>
    </row>
    <row r="4" spans="1:36">
      <c r="A4" s="16" t="s">
        <v>41</v>
      </c>
      <c r="B4" s="16" t="s">
        <v>40</v>
      </c>
      <c r="C4" s="16" t="s">
        <v>53</v>
      </c>
      <c r="D4" s="15" t="s">
        <v>39</v>
      </c>
      <c r="E4" s="15" t="s">
        <v>38</v>
      </c>
      <c r="F4" s="14" t="s">
        <v>37</v>
      </c>
      <c r="G4" s="15" t="s">
        <v>36</v>
      </c>
      <c r="H4" s="16" t="s">
        <v>35</v>
      </c>
      <c r="I4" s="14" t="s">
        <v>34</v>
      </c>
      <c r="J4" s="15" t="s">
        <v>33</v>
      </c>
      <c r="K4" s="16" t="s">
        <v>32</v>
      </c>
      <c r="L4" s="14" t="s">
        <v>31</v>
      </c>
      <c r="M4" s="15" t="s">
        <v>33</v>
      </c>
      <c r="N4" s="16" t="s">
        <v>32</v>
      </c>
      <c r="O4" s="14" t="s">
        <v>31</v>
      </c>
      <c r="P4" s="15" t="s">
        <v>33</v>
      </c>
      <c r="Q4" s="16" t="s">
        <v>32</v>
      </c>
      <c r="R4" s="14" t="s">
        <v>31</v>
      </c>
      <c r="S4" s="15" t="s">
        <v>33</v>
      </c>
      <c r="T4" s="16" t="s">
        <v>32</v>
      </c>
      <c r="U4" s="14" t="s">
        <v>31</v>
      </c>
      <c r="V4" s="15" t="s">
        <v>33</v>
      </c>
      <c r="W4" s="16" t="s">
        <v>32</v>
      </c>
      <c r="X4" s="14" t="s">
        <v>31</v>
      </c>
      <c r="Y4" s="15" t="s">
        <v>33</v>
      </c>
      <c r="Z4" s="16" t="s">
        <v>32</v>
      </c>
      <c r="AA4" s="14" t="s">
        <v>31</v>
      </c>
      <c r="AB4" s="15" t="s">
        <v>33</v>
      </c>
      <c r="AC4" s="16" t="s">
        <v>32</v>
      </c>
      <c r="AD4" s="14" t="s">
        <v>31</v>
      </c>
      <c r="AE4" s="15" t="s">
        <v>33</v>
      </c>
      <c r="AF4" s="16" t="s">
        <v>32</v>
      </c>
      <c r="AG4" s="14" t="s">
        <v>31</v>
      </c>
      <c r="AH4" s="15" t="s">
        <v>33</v>
      </c>
      <c r="AI4" s="16" t="s">
        <v>32</v>
      </c>
      <c r="AJ4" s="14" t="s">
        <v>31</v>
      </c>
    </row>
    <row r="5" spans="1:36">
      <c r="A5" s="19" t="s">
        <v>30</v>
      </c>
      <c r="B5" s="19">
        <v>0.4</v>
      </c>
      <c r="C5" s="29">
        <v>1</v>
      </c>
      <c r="D5" s="15">
        <v>8.49</v>
      </c>
      <c r="E5" s="15">
        <v>108.8</v>
      </c>
      <c r="F5" s="14">
        <f>E5-D5</f>
        <v>100.31</v>
      </c>
      <c r="G5" s="15">
        <v>203.04</v>
      </c>
      <c r="H5" s="14">
        <f>G5-E5</f>
        <v>94.24</v>
      </c>
      <c r="I5" s="16">
        <f>100*(H5/E5)</f>
        <v>86.617647058823522</v>
      </c>
      <c r="J5" s="15">
        <v>184.91</v>
      </c>
      <c r="K5" s="14">
        <f>J5-E5</f>
        <v>76.11</v>
      </c>
      <c r="L5" s="17">
        <f>100*(K5/$E5)</f>
        <v>69.954044117647058</v>
      </c>
      <c r="M5" s="15">
        <v>165.67</v>
      </c>
      <c r="N5" s="14">
        <f>M5-E5</f>
        <v>56.86999999999999</v>
      </c>
      <c r="O5" s="17">
        <f>100*(N5/$E5)</f>
        <v>52.270220588235283</v>
      </c>
      <c r="P5" s="15">
        <v>148.15</v>
      </c>
      <c r="Q5" s="14">
        <f>P5-E5</f>
        <v>39.350000000000009</v>
      </c>
      <c r="R5" s="17">
        <f>100*(Q5/$E5)</f>
        <v>36.16727941176471</v>
      </c>
      <c r="S5" s="15">
        <v>131.63999999999999</v>
      </c>
      <c r="T5" s="14">
        <f>S5-$E5</f>
        <v>22.839999999999989</v>
      </c>
      <c r="U5" s="17">
        <f>100*(T5/$E5)</f>
        <v>20.992647058823518</v>
      </c>
      <c r="V5" s="15">
        <v>191.46</v>
      </c>
      <c r="W5" s="14">
        <f>V5-$E5</f>
        <v>82.660000000000011</v>
      </c>
      <c r="X5" s="17">
        <f>100*(W5/$E5)</f>
        <v>75.974264705882362</v>
      </c>
      <c r="Y5" s="15">
        <v>190.61</v>
      </c>
      <c r="Z5" s="14">
        <f>Y5-$E5</f>
        <v>81.810000000000016</v>
      </c>
      <c r="AA5" s="17">
        <f>100*(Z5/$E5)</f>
        <v>75.193014705882362</v>
      </c>
      <c r="AB5" s="15">
        <v>172.36</v>
      </c>
      <c r="AC5" s="14">
        <f>AB5-$E5</f>
        <v>63.560000000000016</v>
      </c>
      <c r="AD5" s="17">
        <f>100*(AC5/$E5)</f>
        <v>58.41911764705884</v>
      </c>
      <c r="AE5" s="15">
        <v>147</v>
      </c>
      <c r="AF5" s="14">
        <f>AE5-$E5</f>
        <v>38.200000000000003</v>
      </c>
      <c r="AG5" s="17">
        <f>100*(AF5/$E5)</f>
        <v>35.110294117647065</v>
      </c>
      <c r="AH5" s="15">
        <v>125.12</v>
      </c>
      <c r="AI5" s="14">
        <f>AH5-$E5</f>
        <v>16.320000000000007</v>
      </c>
      <c r="AJ5" s="17">
        <f>100*(AI5/$E5)</f>
        <v>15.000000000000007</v>
      </c>
    </row>
    <row r="6" spans="1:36">
      <c r="A6" s="18"/>
      <c r="B6" s="18"/>
      <c r="C6" s="29">
        <v>2</v>
      </c>
      <c r="D6" s="15">
        <v>7.8</v>
      </c>
      <c r="E6" s="15">
        <v>108.19</v>
      </c>
      <c r="F6" s="14">
        <f>E6-D6</f>
        <v>100.39</v>
      </c>
      <c r="G6" s="15">
        <v>199.14</v>
      </c>
      <c r="H6" s="14">
        <f>G6-E6</f>
        <v>90.949999999999989</v>
      </c>
      <c r="I6" s="16">
        <f>100*(H6/E6)</f>
        <v>84.065070708937967</v>
      </c>
      <c r="J6" s="15">
        <v>184.82</v>
      </c>
      <c r="K6" s="14">
        <f>J6-E6</f>
        <v>76.63</v>
      </c>
      <c r="L6" s="17">
        <f>100*(K6/$E6)</f>
        <v>70.829096959053516</v>
      </c>
      <c r="M6" s="15">
        <v>164.86</v>
      </c>
      <c r="N6" s="14">
        <f>M6-E6</f>
        <v>56.670000000000016</v>
      </c>
      <c r="O6" s="17">
        <f>100*(N6/$E6)</f>
        <v>52.380072095387767</v>
      </c>
      <c r="P6" s="15">
        <v>147.75</v>
      </c>
      <c r="Q6" s="14">
        <f>P6-E6</f>
        <v>39.56</v>
      </c>
      <c r="R6" s="17">
        <f>100*(Q6/$E6)</f>
        <v>36.565301783898704</v>
      </c>
      <c r="S6" s="15">
        <v>130.94</v>
      </c>
      <c r="T6" s="14">
        <f>S6-$E6</f>
        <v>22.75</v>
      </c>
      <c r="U6" s="17">
        <f>100*(T6/$E6)</f>
        <v>21.027821425270357</v>
      </c>
      <c r="V6" s="15">
        <v>194.07</v>
      </c>
      <c r="W6" s="14">
        <f>V6-$E6</f>
        <v>85.88</v>
      </c>
      <c r="X6" s="17">
        <f>100*(W6/$E6)</f>
        <v>79.378870505592019</v>
      </c>
      <c r="Y6" s="15">
        <v>189.5</v>
      </c>
      <c r="Z6" s="14">
        <f>Y6-$E6</f>
        <v>81.31</v>
      </c>
      <c r="AA6" s="17">
        <f>100*(Z6/$E6)</f>
        <v>75.154820223680559</v>
      </c>
      <c r="AB6" s="15">
        <v>167.47</v>
      </c>
      <c r="AC6" s="14">
        <f>AB6-$E6</f>
        <v>59.28</v>
      </c>
      <c r="AD6" s="17">
        <f>100*(AC6/$E6)</f>
        <v>54.792494685275905</v>
      </c>
      <c r="AE6" s="15">
        <v>142.19</v>
      </c>
      <c r="AF6" s="14">
        <f>AE6-$E6</f>
        <v>34</v>
      </c>
      <c r="AG6" s="17">
        <f>100*(AF6/$E6)</f>
        <v>31.426194657546908</v>
      </c>
      <c r="AH6" s="15">
        <v>121.1</v>
      </c>
      <c r="AI6" s="14">
        <f>AH6-$E6</f>
        <v>12.909999999999997</v>
      </c>
      <c r="AJ6" s="17">
        <f>100*(AI6/$E6)</f>
        <v>11.932710971439132</v>
      </c>
    </row>
    <row r="7" spans="1:36">
      <c r="A7" s="18"/>
      <c r="B7" s="18"/>
      <c r="C7" s="29">
        <v>3</v>
      </c>
      <c r="D7" s="15">
        <v>7.77</v>
      </c>
      <c r="E7" s="15">
        <v>108.18</v>
      </c>
      <c r="F7" s="14">
        <f>E7-D7</f>
        <v>100.41000000000001</v>
      </c>
      <c r="G7" s="15">
        <v>199.74</v>
      </c>
      <c r="H7" s="14">
        <f>G7-E7</f>
        <v>91.56</v>
      </c>
      <c r="I7" s="16">
        <f>100*(H7/E7)</f>
        <v>84.63671658347198</v>
      </c>
      <c r="J7" s="15">
        <v>184.07</v>
      </c>
      <c r="K7" s="14">
        <f>J7-E7</f>
        <v>75.889999999999986</v>
      </c>
      <c r="L7" s="17">
        <f>100*(K7/$E7)</f>
        <v>70.151599186540935</v>
      </c>
      <c r="M7" s="15">
        <v>164.88</v>
      </c>
      <c r="N7" s="14">
        <f>M7-E7</f>
        <v>56.699999999999989</v>
      </c>
      <c r="O7" s="17">
        <f>100*(N7/$E7)</f>
        <v>52.412645590682182</v>
      </c>
      <c r="P7" s="15">
        <v>148.26</v>
      </c>
      <c r="Q7" s="14">
        <f>P7-E7</f>
        <v>40.079999999999984</v>
      </c>
      <c r="R7" s="17">
        <f>100*(Q7/$E7)</f>
        <v>37.049362174154169</v>
      </c>
      <c r="S7" s="15">
        <v>131.94</v>
      </c>
      <c r="T7" s="14">
        <f>S7-$E7</f>
        <v>23.759999999999991</v>
      </c>
      <c r="U7" s="17">
        <f>100*(T7/$E7)</f>
        <v>21.963394342762054</v>
      </c>
      <c r="V7" s="15">
        <v>188.58</v>
      </c>
      <c r="W7" s="14">
        <f>V7-$E7</f>
        <v>80.400000000000006</v>
      </c>
      <c r="X7" s="17">
        <f>100*(W7/$E7)</f>
        <v>74.320576816417088</v>
      </c>
      <c r="Y7" s="15">
        <v>188.09</v>
      </c>
      <c r="Z7" s="14">
        <f>Y7-$E7</f>
        <v>79.91</v>
      </c>
      <c r="AA7" s="17">
        <f>100*(Z7/$E7)</f>
        <v>73.867628027361803</v>
      </c>
      <c r="AB7" s="15">
        <v>170.54</v>
      </c>
      <c r="AC7" s="14">
        <f>AB7-$E7</f>
        <v>62.359999999999985</v>
      </c>
      <c r="AD7" s="17">
        <f>100*(AC7/$E7)</f>
        <v>57.64466629691254</v>
      </c>
      <c r="AE7" s="15">
        <v>147.07</v>
      </c>
      <c r="AF7" s="14">
        <f>AE7-$E7</f>
        <v>38.889999999999986</v>
      </c>
      <c r="AG7" s="17">
        <f>100*(AF7/$E7)</f>
        <v>35.949343686448501</v>
      </c>
      <c r="AH7" s="15">
        <v>125.48</v>
      </c>
      <c r="AI7" s="14">
        <f>AH7-$E7</f>
        <v>17.299999999999997</v>
      </c>
      <c r="AJ7" s="17">
        <f>100*(AI7/$E7)</f>
        <v>15.991865409502676</v>
      </c>
    </row>
    <row r="8" spans="1:36">
      <c r="A8" s="18"/>
      <c r="B8" s="18"/>
      <c r="C8" s="29" t="s">
        <v>25</v>
      </c>
      <c r="D8" s="15"/>
      <c r="E8" s="15"/>
      <c r="F8" s="14">
        <f>AVERAGE(F5:F7)</f>
        <v>100.37</v>
      </c>
      <c r="G8" s="15"/>
      <c r="H8" s="14">
        <f>AVERAGE(H5:H7)</f>
        <v>92.25</v>
      </c>
      <c r="I8" s="13">
        <f>AVERAGE(I5:I7)</f>
        <v>85.106478117077828</v>
      </c>
      <c r="J8" s="15"/>
      <c r="K8" s="14">
        <f>AVERAGE(K5:K7)</f>
        <v>76.209999999999994</v>
      </c>
      <c r="L8" s="13">
        <f>AVERAGE(L5:L7)</f>
        <v>70.311580087747174</v>
      </c>
      <c r="M8" s="15"/>
      <c r="N8" s="14">
        <f>AVERAGE(N5:N7)</f>
        <v>56.74666666666667</v>
      </c>
      <c r="O8" s="13">
        <f>AVERAGE(O5:O7)</f>
        <v>52.354312758101742</v>
      </c>
      <c r="P8" s="15"/>
      <c r="Q8" s="14">
        <f>AVERAGE(Q5:Q7)</f>
        <v>39.663333333333334</v>
      </c>
      <c r="R8" s="13">
        <f>AVERAGE(R5:R7)</f>
        <v>36.593981123272528</v>
      </c>
      <c r="S8" s="15"/>
      <c r="T8" s="14">
        <f>AVERAGE(T5:T7)</f>
        <v>23.11666666666666</v>
      </c>
      <c r="U8" s="13">
        <f>AVERAGE(U5:U7)</f>
        <v>21.327954275618641</v>
      </c>
      <c r="V8" s="15"/>
      <c r="W8" s="14">
        <f>AVERAGE(W5:W7)</f>
        <v>82.98</v>
      </c>
      <c r="X8" s="13">
        <f>AVERAGE(X5:X7)</f>
        <v>76.557904009297161</v>
      </c>
      <c r="Y8" s="15"/>
      <c r="Z8" s="14">
        <f>AVERAGE(Z5:Z7)</f>
        <v>81.010000000000005</v>
      </c>
      <c r="AA8" s="13">
        <f>AVERAGE(AA5:AA7)</f>
        <v>74.738487652308237</v>
      </c>
      <c r="AB8" s="15"/>
      <c r="AC8" s="14">
        <f>AVERAGE(AC5:AC7)</f>
        <v>61.733333333333327</v>
      </c>
      <c r="AD8" s="13">
        <f>AVERAGE(AD5:AD7)</f>
        <v>56.952092876415755</v>
      </c>
      <c r="AE8" s="15"/>
      <c r="AF8" s="14">
        <f>AVERAGE(AF5:AF7)</f>
        <v>37.029999999999994</v>
      </c>
      <c r="AG8" s="13">
        <f>AVERAGE(AG5:AG7)</f>
        <v>34.161944153880825</v>
      </c>
      <c r="AH8" s="15"/>
      <c r="AI8" s="14">
        <f>AVERAGE(AI5:AI7)</f>
        <v>15.51</v>
      </c>
      <c r="AJ8" s="13">
        <f>AVERAGE(AJ5:AJ7)</f>
        <v>14.308192126980606</v>
      </c>
    </row>
    <row r="9" spans="1:36">
      <c r="A9" s="18"/>
      <c r="B9" s="20"/>
      <c r="C9" s="29" t="s">
        <v>26</v>
      </c>
      <c r="D9" s="15"/>
      <c r="E9" s="15"/>
      <c r="F9" s="14">
        <f>STDEV(F5:F7)</f>
        <v>5.2915026221294716E-2</v>
      </c>
      <c r="G9" s="15"/>
      <c r="H9" s="14">
        <f>STDEV(H5:H7)</f>
        <v>1.7501714201757503</v>
      </c>
      <c r="I9" s="13">
        <f>STDEV(I5:I7)</f>
        <v>1.3395590428721502</v>
      </c>
      <c r="J9" s="15"/>
      <c r="K9" s="14">
        <f>STDEV(K5:K7)</f>
        <v>0.38000000000000334</v>
      </c>
      <c r="L9" s="13">
        <f>STDEV(L5:L7)</f>
        <v>0.45893875994128891</v>
      </c>
      <c r="M9" s="15"/>
      <c r="N9" s="14">
        <f>STDEV(N5:N7)</f>
        <v>0.10785793124908086</v>
      </c>
      <c r="O9" s="13">
        <f>STDEV(O5:O7)</f>
        <v>7.4624914898183459E-2</v>
      </c>
      <c r="P9" s="15"/>
      <c r="Q9" s="14">
        <f>STDEV(Q5:Q7)</f>
        <v>0.37581023580169259</v>
      </c>
      <c r="R9" s="13">
        <f>STDEV(R5:R7)</f>
        <v>0.44174017058259912</v>
      </c>
      <c r="S9" s="15"/>
      <c r="T9" s="14">
        <f>STDEV(T5:T7)</f>
        <v>0.55895736271502006</v>
      </c>
      <c r="U9" s="13">
        <f>STDEV(U5:U7)</f>
        <v>0.55058820202775072</v>
      </c>
      <c r="V9" s="15"/>
      <c r="W9" s="14">
        <f>STDEV(W5:W7)</f>
        <v>2.7539789396435057</v>
      </c>
      <c r="X9" s="13">
        <f>STDEV(X5:X7)</f>
        <v>2.5791587560393823</v>
      </c>
      <c r="Y9" s="15"/>
      <c r="Z9" s="14">
        <f>STDEV(Z5:Z7)</f>
        <v>0.98488578017961947</v>
      </c>
      <c r="AA9" s="13">
        <f>STDEV(AA5:AA7)</f>
        <v>0.75442830632807933</v>
      </c>
      <c r="AB9" s="15"/>
      <c r="AC9" s="14">
        <f>STDEV(AC5:AC7)</f>
        <v>2.2077439465058788</v>
      </c>
      <c r="AD9" s="13">
        <f>STDEV(AD5:AD7)</f>
        <v>1.909932455302219</v>
      </c>
      <c r="AE9" s="15"/>
      <c r="AF9" s="14">
        <f>STDEV(AF5:AF7)</f>
        <v>2.6466393785327043</v>
      </c>
      <c r="AG9" s="13">
        <f>STDEV(AG5:AG7)</f>
        <v>2.4060849994846247</v>
      </c>
      <c r="AH9" s="15"/>
      <c r="AI9" s="14">
        <f>STDEV(AI5:AI7)</f>
        <v>2.3043654224102639</v>
      </c>
      <c r="AJ9" s="13">
        <f>STDEV(AJ5:AJ7)</f>
        <v>2.1161597973431658</v>
      </c>
    </row>
    <row r="10" spans="1:36">
      <c r="A10" s="18"/>
      <c r="B10" s="18">
        <v>0.8</v>
      </c>
      <c r="C10" s="29">
        <v>1</v>
      </c>
      <c r="D10" s="15">
        <v>7.53</v>
      </c>
      <c r="E10" s="15">
        <v>108.65</v>
      </c>
      <c r="F10" s="14">
        <f>E10-D10</f>
        <v>101.12</v>
      </c>
      <c r="G10" s="15">
        <v>207.03</v>
      </c>
      <c r="H10" s="14">
        <f>G10-E10</f>
        <v>98.38</v>
      </c>
      <c r="I10" s="16">
        <f>100*(H10/E10)</f>
        <v>90.547630004601913</v>
      </c>
      <c r="J10" s="15">
        <v>190.96</v>
      </c>
      <c r="K10" s="14">
        <f>J10-E10</f>
        <v>82.31</v>
      </c>
      <c r="L10" s="17">
        <f>100*(K10/$E10)</f>
        <v>75.75701794753796</v>
      </c>
      <c r="M10" s="15">
        <v>171.82</v>
      </c>
      <c r="N10" s="14">
        <f>M10-E10</f>
        <v>63.169999999999987</v>
      </c>
      <c r="O10" s="17">
        <f>100*(N10/$E10)</f>
        <v>58.140819144040478</v>
      </c>
      <c r="P10" s="15">
        <v>155.82</v>
      </c>
      <c r="Q10" s="14">
        <f>P10-E10</f>
        <v>47.169999999999987</v>
      </c>
      <c r="R10" s="17">
        <f>100*(Q10/$E10)</f>
        <v>43.414634146341449</v>
      </c>
      <c r="S10" s="15">
        <v>139.47999999999999</v>
      </c>
      <c r="T10" s="14">
        <f>S10-E10</f>
        <v>30.829999999999984</v>
      </c>
      <c r="U10" s="17">
        <f>100*(T10/$E10)</f>
        <v>28.375517717441305</v>
      </c>
      <c r="V10" s="15">
        <v>196.42</v>
      </c>
      <c r="W10" s="14">
        <f>V10-$E10</f>
        <v>87.769999999999982</v>
      </c>
      <c r="X10" s="17">
        <f>100*(W10/$E10)</f>
        <v>80.782328578002733</v>
      </c>
      <c r="Y10" s="15">
        <v>195.91</v>
      </c>
      <c r="Z10" s="14">
        <f>Y10-$E10</f>
        <v>87.259999999999991</v>
      </c>
      <c r="AA10" s="17">
        <f>100*(Z10/$E10)</f>
        <v>80.312931431201093</v>
      </c>
      <c r="AB10" s="15">
        <v>178.71</v>
      </c>
      <c r="AC10" s="14">
        <f>AB10-$E10</f>
        <v>70.06</v>
      </c>
      <c r="AD10" s="17">
        <f>100*(AC10/$E10)</f>
        <v>64.48228255867464</v>
      </c>
      <c r="AE10" s="15">
        <v>155.66</v>
      </c>
      <c r="AF10" s="14">
        <f>AE10-$E10</f>
        <v>47.009999999999991</v>
      </c>
      <c r="AG10" s="17">
        <f>100*(AF10/$E10)</f>
        <v>43.267372296364464</v>
      </c>
      <c r="AH10" s="15">
        <v>134.55000000000001</v>
      </c>
      <c r="AI10" s="14">
        <f>AH10-$E10</f>
        <v>25.900000000000006</v>
      </c>
      <c r="AJ10" s="17">
        <f>100*(AI10/$E10)</f>
        <v>23.838011965025316</v>
      </c>
    </row>
    <row r="11" spans="1:36">
      <c r="A11" s="18"/>
      <c r="B11" s="18"/>
      <c r="C11" s="29">
        <v>2</v>
      </c>
      <c r="D11" s="15">
        <v>7.13</v>
      </c>
      <c r="E11" s="15">
        <v>108.59</v>
      </c>
      <c r="F11" s="14">
        <f>E11-D11</f>
        <v>101.46000000000001</v>
      </c>
      <c r="G11" s="15">
        <v>204.87</v>
      </c>
      <c r="H11" s="14">
        <f>G11-E11</f>
        <v>96.28</v>
      </c>
      <c r="I11" s="16">
        <f>100*(H11/E11)</f>
        <v>88.66378119532186</v>
      </c>
      <c r="J11" s="15">
        <v>189.46</v>
      </c>
      <c r="K11" s="14">
        <f>J11-E11</f>
        <v>80.87</v>
      </c>
      <c r="L11" s="17">
        <f>100*(K11/$E11)</f>
        <v>74.472787549498108</v>
      </c>
      <c r="M11" s="15">
        <v>169.52</v>
      </c>
      <c r="N11" s="14">
        <f>M11-E11</f>
        <v>60.930000000000007</v>
      </c>
      <c r="O11" s="17">
        <f>100*(N11/$E11)</f>
        <v>56.110139055161625</v>
      </c>
      <c r="P11" s="15">
        <v>153.28</v>
      </c>
      <c r="Q11" s="14">
        <f>P11-E11</f>
        <v>44.69</v>
      </c>
      <c r="R11" s="17">
        <f>100*(Q11/$E11)</f>
        <v>41.154802467998891</v>
      </c>
      <c r="S11" s="15">
        <v>135.97999999999999</v>
      </c>
      <c r="T11" s="14">
        <f>S11-E11</f>
        <v>27.389999999999986</v>
      </c>
      <c r="U11" s="17">
        <f>100*(T11/$E11)</f>
        <v>25.223317064186375</v>
      </c>
      <c r="V11" s="15">
        <v>197.76</v>
      </c>
      <c r="W11" s="14">
        <f>V11-$E11</f>
        <v>89.169999999999987</v>
      </c>
      <c r="X11" s="17">
        <f>100*(W11/$E11)</f>
        <v>82.116216962887904</v>
      </c>
      <c r="Y11" s="15">
        <v>194.28</v>
      </c>
      <c r="Z11" s="14">
        <f>Y11-$E11</f>
        <v>85.69</v>
      </c>
      <c r="AA11" s="17">
        <f>100*(Z11/$E11)</f>
        <v>78.911501979924481</v>
      </c>
      <c r="AB11" s="15">
        <v>173.54</v>
      </c>
      <c r="AC11" s="14">
        <f>AB11-$E11</f>
        <v>64.949999999999989</v>
      </c>
      <c r="AD11" s="17">
        <f>100*(AC11/$E11)</f>
        <v>59.812137397550401</v>
      </c>
      <c r="AE11" s="15">
        <v>150.03</v>
      </c>
      <c r="AF11" s="14">
        <f>AE11-$E11</f>
        <v>41.44</v>
      </c>
      <c r="AG11" s="17">
        <f>100*(AF11/$E11)</f>
        <v>38.161893360346255</v>
      </c>
      <c r="AH11" s="15">
        <v>127.97</v>
      </c>
      <c r="AI11" s="14">
        <f>AH11-$E11</f>
        <v>19.379999999999995</v>
      </c>
      <c r="AJ11" s="17">
        <f>100*(AI11/$E11)</f>
        <v>17.846947232710189</v>
      </c>
    </row>
    <row r="12" spans="1:36">
      <c r="A12" s="18"/>
      <c r="B12" s="18"/>
      <c r="C12" s="29">
        <v>3</v>
      </c>
      <c r="D12" s="15">
        <v>7.02</v>
      </c>
      <c r="E12" s="15">
        <v>108.55</v>
      </c>
      <c r="F12" s="14">
        <f>E12-D12</f>
        <v>101.53</v>
      </c>
      <c r="G12" s="15">
        <v>208.54</v>
      </c>
      <c r="H12" s="14">
        <f>G12-E12</f>
        <v>99.99</v>
      </c>
      <c r="I12" s="16">
        <f>100*(H12/E12)</f>
        <v>92.114233072316893</v>
      </c>
      <c r="J12" s="15">
        <v>190.79</v>
      </c>
      <c r="K12" s="14">
        <f>J12-E12</f>
        <v>82.24</v>
      </c>
      <c r="L12" s="17">
        <f>100*(K12/$E12)</f>
        <v>75.762321510824506</v>
      </c>
      <c r="M12" s="15">
        <v>171.16</v>
      </c>
      <c r="N12" s="14">
        <f>M12-E12</f>
        <v>62.61</v>
      </c>
      <c r="O12" s="17">
        <f>100*(N12/$E12)</f>
        <v>57.678489175495159</v>
      </c>
      <c r="P12" s="15">
        <v>154.21</v>
      </c>
      <c r="Q12" s="14">
        <f>P12-E12</f>
        <v>45.660000000000011</v>
      </c>
      <c r="R12" s="17">
        <f>100*(Q12/$E12)</f>
        <v>42.063565177337644</v>
      </c>
      <c r="S12" s="15">
        <v>137.06</v>
      </c>
      <c r="T12" s="14">
        <f>S12-E12</f>
        <v>28.510000000000005</v>
      </c>
      <c r="U12" s="17">
        <f>100*(T12/$E12)</f>
        <v>26.264394288346388</v>
      </c>
      <c r="V12" s="15">
        <v>198.52</v>
      </c>
      <c r="W12" s="14">
        <f>V12-$E12</f>
        <v>89.970000000000013</v>
      </c>
      <c r="X12" s="17">
        <f>100*(W12/$E12)</f>
        <v>82.883463841547695</v>
      </c>
      <c r="Y12" s="15">
        <v>193.48</v>
      </c>
      <c r="Z12" s="14">
        <f>Y12-$E12</f>
        <v>84.929999999999993</v>
      </c>
      <c r="AA12" s="17">
        <f>100*(Z12/$E12)</f>
        <v>78.240442192537998</v>
      </c>
      <c r="AB12" s="15">
        <v>172.35</v>
      </c>
      <c r="AC12" s="14">
        <f>AB12-$E12</f>
        <v>63.8</v>
      </c>
      <c r="AD12" s="17">
        <f>100*(AC12/$E12)</f>
        <v>58.774758175955775</v>
      </c>
      <c r="AE12" s="15">
        <v>147.59</v>
      </c>
      <c r="AF12" s="14">
        <f>AE12-$E12</f>
        <v>39.040000000000006</v>
      </c>
      <c r="AG12" s="17">
        <f>100*(AF12/$E12)</f>
        <v>35.964993090741601</v>
      </c>
      <c r="AH12" s="15">
        <v>125.6</v>
      </c>
      <c r="AI12" s="14">
        <f>AH12-$E12</f>
        <v>17.049999999999997</v>
      </c>
      <c r="AJ12" s="17">
        <f>100*(AI12/$E12)</f>
        <v>15.707047443574387</v>
      </c>
    </row>
    <row r="13" spans="1:36">
      <c r="A13" s="18"/>
      <c r="B13" s="18"/>
      <c r="C13" s="29" t="s">
        <v>25</v>
      </c>
      <c r="D13" s="15"/>
      <c r="E13" s="15"/>
      <c r="F13" s="14">
        <f>AVERAGE(F10:F12)</f>
        <v>101.37</v>
      </c>
      <c r="G13" s="15"/>
      <c r="H13" s="14">
        <f>AVERAGE(H10:H12)</f>
        <v>98.216666666666654</v>
      </c>
      <c r="I13" s="13">
        <f>AVERAGE(I10:I12)</f>
        <v>90.441881424080222</v>
      </c>
      <c r="J13" s="15"/>
      <c r="K13" s="14">
        <f>AVERAGE(K10:K12)</f>
        <v>81.806666666666672</v>
      </c>
      <c r="L13" s="13">
        <f>AVERAGE(L10:L12)</f>
        <v>75.330709002620196</v>
      </c>
      <c r="M13" s="15"/>
      <c r="N13" s="14">
        <f>AVERAGE(N10:N12)</f>
        <v>62.236666666666657</v>
      </c>
      <c r="O13" s="13">
        <f>AVERAGE(O10:O12)</f>
        <v>57.309815791565747</v>
      </c>
      <c r="P13" s="15"/>
      <c r="Q13" s="14">
        <f>AVERAGE(Q10:Q12)</f>
        <v>45.839999999999996</v>
      </c>
      <c r="R13" s="13">
        <f>AVERAGE(R10:R12)</f>
        <v>42.21100059722599</v>
      </c>
      <c r="S13" s="15"/>
      <c r="T13" s="14">
        <f>AVERAGE(T10:T12)</f>
        <v>28.909999999999993</v>
      </c>
      <c r="U13" s="13">
        <f>AVERAGE(U10:U12)</f>
        <v>26.621076356658023</v>
      </c>
      <c r="V13" s="15"/>
      <c r="W13" s="14">
        <f>AVERAGE(W10:W12)</f>
        <v>88.969999999999985</v>
      </c>
      <c r="X13" s="13">
        <f>AVERAGE(X10:X12)</f>
        <v>81.927336460812782</v>
      </c>
      <c r="Y13" s="15"/>
      <c r="Z13" s="14">
        <f>AVERAGE(Z10:Z12)</f>
        <v>85.96</v>
      </c>
      <c r="AA13" s="13">
        <f>AVERAGE(AA10:AA12)</f>
        <v>79.154958534554524</v>
      </c>
      <c r="AB13" s="15"/>
      <c r="AC13" s="14">
        <f>AVERAGE(AC10:AC12)</f>
        <v>66.27</v>
      </c>
      <c r="AD13" s="13">
        <f>AVERAGE(AD10:AD12)</f>
        <v>61.023059377393601</v>
      </c>
      <c r="AE13" s="15"/>
      <c r="AF13" s="14">
        <f>AVERAGE(AF10:AF12)</f>
        <v>42.496666666666663</v>
      </c>
      <c r="AG13" s="13">
        <f>AVERAGE(AG10:AG12)</f>
        <v>39.131419582484106</v>
      </c>
      <c r="AH13" s="15"/>
      <c r="AI13" s="14">
        <f>AVERAGE(AI10:AI12)</f>
        <v>20.776666666666667</v>
      </c>
      <c r="AJ13" s="13">
        <f>AVERAGE(AJ10:AJ12)</f>
        <v>19.130668880436634</v>
      </c>
    </row>
    <row r="14" spans="1:36">
      <c r="A14" s="20"/>
      <c r="B14" s="20"/>
      <c r="C14" s="29" t="s">
        <v>26</v>
      </c>
      <c r="D14" s="15"/>
      <c r="E14" s="15"/>
      <c r="F14" s="14">
        <f>STDEV(F10:F12)</f>
        <v>0.21931712199461253</v>
      </c>
      <c r="G14" s="15"/>
      <c r="H14" s="14">
        <f>STDEV(H10:H12)</f>
        <v>1.8603852647592438</v>
      </c>
      <c r="I14" s="13">
        <f>STDEV(I10:I12)</f>
        <v>1.7276549454611587</v>
      </c>
      <c r="J14" s="15"/>
      <c r="K14" s="14">
        <f>STDEV(K10:K12)</f>
        <v>0.81193185264117329</v>
      </c>
      <c r="L14" s="13">
        <f>STDEV(L10:L12)</f>
        <v>0.74298650508687869</v>
      </c>
      <c r="M14" s="15"/>
      <c r="N14" s="14">
        <f>STDEV(N10:N12)</f>
        <v>1.1657329597010253</v>
      </c>
      <c r="O14" s="13">
        <f>STDEV(O10:O12)</f>
        <v>1.0643568263771908</v>
      </c>
      <c r="P14" s="15"/>
      <c r="Q14" s="14">
        <f>STDEV(Q10:Q12)</f>
        <v>1.249759976955569</v>
      </c>
      <c r="R14" s="13">
        <f>STDEV(R10:R12)</f>
        <v>1.1371071655250333</v>
      </c>
      <c r="S14" s="15"/>
      <c r="T14" s="14">
        <f>STDEV(T10:T12)</f>
        <v>1.7545369759569014</v>
      </c>
      <c r="U14" s="13">
        <f>STDEV(U10:U12)</f>
        <v>1.6060849333041205</v>
      </c>
      <c r="V14" s="15"/>
      <c r="W14" s="14">
        <f>STDEV(W10:W12)</f>
        <v>1.1135528725660189</v>
      </c>
      <c r="X14" s="13">
        <f>STDEV(X10:X12)</f>
        <v>1.0632258612242991</v>
      </c>
      <c r="Y14" s="15"/>
      <c r="Z14" s="14">
        <f>STDEV(Z10:Z12)</f>
        <v>1.1882339836917628</v>
      </c>
      <c r="AA14" s="13">
        <f>STDEV(AA10:AA12)</f>
        <v>1.0574763503680982</v>
      </c>
      <c r="AB14" s="15"/>
      <c r="AC14" s="14">
        <f>STDEV(AC10:AC12)</f>
        <v>3.332221481234408</v>
      </c>
      <c r="AD14" s="13">
        <f>STDEV(AD10:AD12)</f>
        <v>3.0403466374384238</v>
      </c>
      <c r="AE14" s="15"/>
      <c r="AF14" s="14">
        <f>STDEV(AF10:AF12)</f>
        <v>4.0887202561844793</v>
      </c>
      <c r="AG14" s="13">
        <f>STDEV(AG10:AG12)</f>
        <v>3.7464878669545918</v>
      </c>
      <c r="AH14" s="15"/>
      <c r="AI14" s="14">
        <f>STDEV(AI10:AI12)</f>
        <v>4.5873340115292818</v>
      </c>
      <c r="AJ14" s="13">
        <f>STDEV(AJ10:AJ12)</f>
        <v>4.2147481495226273</v>
      </c>
    </row>
    <row r="15" spans="1:36">
      <c r="A15" s="19" t="s">
        <v>29</v>
      </c>
      <c r="B15" s="19">
        <v>0.4</v>
      </c>
      <c r="C15" s="29">
        <v>1</v>
      </c>
      <c r="D15" s="15">
        <v>7.33</v>
      </c>
      <c r="E15" s="15">
        <v>107.38</v>
      </c>
      <c r="F15" s="14">
        <f>E15-D15</f>
        <v>100.05</v>
      </c>
      <c r="G15" s="15">
        <v>227.32</v>
      </c>
      <c r="H15" s="14">
        <f>G15-E15</f>
        <v>119.94</v>
      </c>
      <c r="I15" s="16">
        <f>100*(H15/E15)</f>
        <v>111.69677779847271</v>
      </c>
      <c r="J15" s="15">
        <v>201.7</v>
      </c>
      <c r="K15" s="14">
        <f>J15-E15</f>
        <v>94.32</v>
      </c>
      <c r="L15" s="17">
        <f>100*(K15/$E15)</f>
        <v>87.837586142670887</v>
      </c>
      <c r="M15" s="15">
        <v>178.63</v>
      </c>
      <c r="N15" s="14">
        <f>M15-E15</f>
        <v>71.25</v>
      </c>
      <c r="O15" s="17">
        <f>100*(N15/$E15)</f>
        <v>66.353138387036694</v>
      </c>
      <c r="P15" s="15">
        <v>161.41</v>
      </c>
      <c r="Q15" s="14">
        <f>P15-E15</f>
        <v>54.03</v>
      </c>
      <c r="R15" s="17">
        <f>100*(Q15/$E15)</f>
        <v>50.316632520022353</v>
      </c>
      <c r="S15" s="15">
        <v>144.65</v>
      </c>
      <c r="T15" s="14">
        <f>S15-E15</f>
        <v>37.27000000000001</v>
      </c>
      <c r="U15" s="17">
        <f>100*(T15/$E15)</f>
        <v>34.70851182715591</v>
      </c>
      <c r="V15" s="15">
        <v>210.9</v>
      </c>
      <c r="W15" s="14">
        <f>V15-$E15</f>
        <v>103.52000000000001</v>
      </c>
      <c r="X15" s="17">
        <f>100*(W15/$E15)</f>
        <v>96.405289625628626</v>
      </c>
      <c r="Y15" s="15">
        <v>207.84</v>
      </c>
      <c r="Z15" s="14">
        <f>Y15-$E15</f>
        <v>100.46000000000001</v>
      </c>
      <c r="AA15" s="17">
        <f>100*(Z15/$E15)</f>
        <v>93.555596945427467</v>
      </c>
      <c r="AB15" s="15">
        <v>187.75</v>
      </c>
      <c r="AC15" s="14">
        <f>AB15-$E15</f>
        <v>80.37</v>
      </c>
      <c r="AD15" s="17">
        <f>100*(AC15/$E15)</f>
        <v>74.846340100577393</v>
      </c>
      <c r="AE15" s="15">
        <v>161.55000000000001</v>
      </c>
      <c r="AF15" s="14">
        <f>AE15-$E15</f>
        <v>54.170000000000016</v>
      </c>
      <c r="AG15" s="17">
        <f>100*(AF15/$E15)</f>
        <v>50.447010616502162</v>
      </c>
      <c r="AH15" s="15">
        <v>137.91</v>
      </c>
      <c r="AI15" s="14">
        <f>AH15-$E15</f>
        <v>30.53</v>
      </c>
      <c r="AJ15" s="17">
        <f>100*(AI15/$E15)</f>
        <v>28.431737753771653</v>
      </c>
    </row>
    <row r="16" spans="1:36">
      <c r="A16" s="18"/>
      <c r="B16" s="18"/>
      <c r="C16" s="29">
        <v>2</v>
      </c>
      <c r="D16" s="15">
        <v>7.67</v>
      </c>
      <c r="E16" s="15">
        <v>107.73</v>
      </c>
      <c r="F16" s="14">
        <f>E16-D16</f>
        <v>100.06</v>
      </c>
      <c r="G16" s="15">
        <v>229.89</v>
      </c>
      <c r="H16" s="14">
        <f>G16-E16</f>
        <v>122.15999999999998</v>
      </c>
      <c r="I16" s="16">
        <f>100*(H16/E16)</f>
        <v>113.39459760512389</v>
      </c>
      <c r="J16" s="15">
        <v>202.24</v>
      </c>
      <c r="K16" s="14">
        <f>J16-E16</f>
        <v>94.51</v>
      </c>
      <c r="L16" s="17">
        <f>100*(K16/$E16)</f>
        <v>87.728580711036855</v>
      </c>
      <c r="M16" s="15">
        <v>180.82</v>
      </c>
      <c r="N16" s="14">
        <f>M16-E16</f>
        <v>73.089999999999989</v>
      </c>
      <c r="O16" s="17">
        <f>100*(N16/$E16)</f>
        <v>67.84553977536433</v>
      </c>
      <c r="P16" s="15">
        <v>164.39</v>
      </c>
      <c r="Q16" s="14">
        <f>P16-E16</f>
        <v>56.659999999999982</v>
      </c>
      <c r="R16" s="17">
        <f>100*(Q16/$E16)</f>
        <v>52.594449085677141</v>
      </c>
      <c r="S16" s="15">
        <v>147.36000000000001</v>
      </c>
      <c r="T16" s="14">
        <f>S16-E16</f>
        <v>39.63000000000001</v>
      </c>
      <c r="U16" s="17">
        <f>100*(T16/$E16)</f>
        <v>36.786410470621007</v>
      </c>
      <c r="V16" s="15">
        <v>211.09</v>
      </c>
      <c r="W16" s="14">
        <f>V16-$E16</f>
        <v>103.36</v>
      </c>
      <c r="X16" s="17">
        <f>100*(W16/$E16)</f>
        <v>95.943562610229264</v>
      </c>
      <c r="Y16" s="15">
        <v>208.17</v>
      </c>
      <c r="Z16" s="14">
        <f>Y16-$E16</f>
        <v>100.43999999999998</v>
      </c>
      <c r="AA16" s="17">
        <f>100*(Z16/$E16)</f>
        <v>93.233082706766908</v>
      </c>
      <c r="AB16" s="15">
        <v>189.21</v>
      </c>
      <c r="AC16" s="14">
        <f>AB16-$E16</f>
        <v>81.48</v>
      </c>
      <c r="AD16" s="17">
        <f>100*(AC16/$E16)</f>
        <v>75.633528265107202</v>
      </c>
      <c r="AE16" s="15">
        <v>164.3</v>
      </c>
      <c r="AF16" s="14">
        <f>AE16-$E16</f>
        <v>56.570000000000007</v>
      </c>
      <c r="AG16" s="17">
        <f>100*(AF16/$E16)</f>
        <v>52.510906896871809</v>
      </c>
      <c r="AH16" s="15">
        <v>140.30000000000001</v>
      </c>
      <c r="AI16" s="14">
        <f>AH16-$E16</f>
        <v>32.570000000000007</v>
      </c>
      <c r="AJ16" s="17">
        <f>100*(AI16/$E16)</f>
        <v>30.232989882112694</v>
      </c>
    </row>
    <row r="17" spans="1:36">
      <c r="A17" s="18"/>
      <c r="B17" s="18"/>
      <c r="C17" s="29">
        <v>3</v>
      </c>
      <c r="D17" s="15">
        <v>7.35</v>
      </c>
      <c r="E17" s="15">
        <v>107.5</v>
      </c>
      <c r="F17" s="14">
        <f>E17-D17</f>
        <v>100.15</v>
      </c>
      <c r="G17" s="15">
        <v>223.42</v>
      </c>
      <c r="H17" s="14">
        <f>G17-E17</f>
        <v>115.91999999999999</v>
      </c>
      <c r="I17" s="16">
        <f>100*(H17/E17)</f>
        <v>107.83255813953487</v>
      </c>
      <c r="J17" s="15">
        <v>199.24</v>
      </c>
      <c r="K17" s="14">
        <f>J17-E17</f>
        <v>91.740000000000009</v>
      </c>
      <c r="L17" s="17">
        <f>100*(K17/$E17)</f>
        <v>85.33953488372093</v>
      </c>
      <c r="M17" s="15">
        <v>177.36</v>
      </c>
      <c r="N17" s="14">
        <f>M17-E17</f>
        <v>69.860000000000014</v>
      </c>
      <c r="O17" s="17">
        <f>100*(N17/$E17)</f>
        <v>64.986046511627919</v>
      </c>
      <c r="P17" s="15">
        <v>159.88</v>
      </c>
      <c r="Q17" s="14">
        <f>P17-E17</f>
        <v>52.379999999999995</v>
      </c>
      <c r="R17" s="17">
        <f>100*(Q17/$E17)</f>
        <v>48.725581395348833</v>
      </c>
      <c r="S17" s="15">
        <v>142.66999999999999</v>
      </c>
      <c r="T17" s="14">
        <f>S17-E17</f>
        <v>35.169999999999987</v>
      </c>
      <c r="U17" s="17">
        <f>100*(T17/$E17)</f>
        <v>32.716279069767431</v>
      </c>
      <c r="V17" s="15">
        <v>209.99</v>
      </c>
      <c r="W17" s="14">
        <f>V17-$E17</f>
        <v>102.49000000000001</v>
      </c>
      <c r="X17" s="17">
        <f>100*(W17/$E17)</f>
        <v>95.33953488372093</v>
      </c>
      <c r="Y17" s="15">
        <v>208.65</v>
      </c>
      <c r="Z17" s="14">
        <f>Y17-$E17</f>
        <v>101.15</v>
      </c>
      <c r="AA17" s="17">
        <f>100*(Z17/$E17)</f>
        <v>94.093023255813961</v>
      </c>
      <c r="AB17" s="15">
        <v>189.01</v>
      </c>
      <c r="AC17" s="14">
        <f>AB17-$E17</f>
        <v>81.509999999999991</v>
      </c>
      <c r="AD17" s="17">
        <f>100*(AC17/$E17)</f>
        <v>75.82325581395348</v>
      </c>
      <c r="AE17" s="15">
        <v>164.06</v>
      </c>
      <c r="AF17" s="14">
        <f>AE17-$E17</f>
        <v>56.56</v>
      </c>
      <c r="AG17" s="17">
        <f>100*(AF17/$E17)</f>
        <v>52.613953488372104</v>
      </c>
      <c r="AH17" s="15">
        <v>142.19</v>
      </c>
      <c r="AI17" s="14">
        <f>AH17-$E17</f>
        <v>34.69</v>
      </c>
      <c r="AJ17" s="17">
        <f>100*(AI17/$E17)</f>
        <v>32.269767441860466</v>
      </c>
    </row>
    <row r="18" spans="1:36">
      <c r="A18" s="18"/>
      <c r="B18" s="18"/>
      <c r="C18" s="29" t="s">
        <v>25</v>
      </c>
      <c r="D18" s="15"/>
      <c r="E18" s="15"/>
      <c r="F18" s="14">
        <f>AVERAGE(F15:F17)</f>
        <v>100.08666666666666</v>
      </c>
      <c r="G18" s="15"/>
      <c r="H18" s="14">
        <f>AVERAGE(H15:H17)</f>
        <v>119.33999999999999</v>
      </c>
      <c r="I18" s="13">
        <f>AVERAGE(I15:I17)</f>
        <v>110.97464451437715</v>
      </c>
      <c r="J18" s="15"/>
      <c r="K18" s="14">
        <f>AVERAGE(K15:K17)</f>
        <v>93.523333333333326</v>
      </c>
      <c r="L18" s="13">
        <f>AVERAGE(L15:L17)</f>
        <v>86.968567245809552</v>
      </c>
      <c r="M18" s="15"/>
      <c r="N18" s="14">
        <f>AVERAGE(N15:N17)</f>
        <v>71.399999999999991</v>
      </c>
      <c r="O18" s="13">
        <f>AVERAGE(O15:O17)</f>
        <v>66.394908224676314</v>
      </c>
      <c r="P18" s="15"/>
      <c r="Q18" s="14">
        <f>AVERAGE(Q15:Q17)</f>
        <v>54.356666666666662</v>
      </c>
      <c r="R18" s="13">
        <f>AVERAGE(R15:R17)</f>
        <v>50.54555433368278</v>
      </c>
      <c r="S18" s="15"/>
      <c r="T18" s="14">
        <f>AVERAGE(T15:T17)</f>
        <v>37.356666666666669</v>
      </c>
      <c r="U18" s="13">
        <f>AVERAGE(U15:U17)</f>
        <v>34.737067122514787</v>
      </c>
      <c r="V18" s="15"/>
      <c r="W18" s="14">
        <f>AVERAGE(W15:W17)</f>
        <v>103.12333333333333</v>
      </c>
      <c r="X18" s="13">
        <f>AVERAGE(X15:X17)</f>
        <v>95.896129039859602</v>
      </c>
      <c r="Y18" s="15"/>
      <c r="Z18" s="14">
        <f>AVERAGE(Z15:Z17)</f>
        <v>100.68333333333332</v>
      </c>
      <c r="AA18" s="13">
        <f>AVERAGE(AA15:AA17)</f>
        <v>93.627234302669464</v>
      </c>
      <c r="AB18" s="15"/>
      <c r="AC18" s="14">
        <f>AVERAGE(AC15:AC17)</f>
        <v>81.12</v>
      </c>
      <c r="AD18" s="13">
        <f>AVERAGE(AD15:AD17)</f>
        <v>75.434374726546025</v>
      </c>
      <c r="AE18" s="15"/>
      <c r="AF18" s="14">
        <f>AVERAGE(AF15:AF17)</f>
        <v>55.766666666666673</v>
      </c>
      <c r="AG18" s="13">
        <f>AVERAGE(AG15:AG17)</f>
        <v>51.857290333915358</v>
      </c>
      <c r="AH18" s="15"/>
      <c r="AI18" s="14">
        <f>AVERAGE(AI15:AI17)</f>
        <v>32.596666666666671</v>
      </c>
      <c r="AJ18" s="13">
        <f>AVERAGE(AJ15:AJ17)</f>
        <v>30.311498359248272</v>
      </c>
    </row>
    <row r="19" spans="1:36">
      <c r="A19" s="18"/>
      <c r="B19" s="20"/>
      <c r="C19" s="29" t="s">
        <v>26</v>
      </c>
      <c r="D19" s="15"/>
      <c r="E19" s="15"/>
      <c r="F19" s="14">
        <f>STDEV(F15:F17)</f>
        <v>5.5075705472864687E-2</v>
      </c>
      <c r="G19" s="15"/>
      <c r="H19" s="14">
        <f>STDEV(H15:H17)</f>
        <v>3.1629732847433272</v>
      </c>
      <c r="I19" s="13">
        <f>STDEV(I15:I17)</f>
        <v>2.850469805872609</v>
      </c>
      <c r="J19" s="15"/>
      <c r="K19" s="14">
        <f>STDEV(K15:K17)</f>
        <v>1.547331035471504</v>
      </c>
      <c r="L19" s="13">
        <f>STDEV(L15:L17)</f>
        <v>1.4118358167933232</v>
      </c>
      <c r="M19" s="15"/>
      <c r="N19" s="14">
        <f>STDEV(N15:N17)</f>
        <v>1.6202160349780399</v>
      </c>
      <c r="O19" s="13">
        <f>STDEV(O15:O17)</f>
        <v>1.4302041710332158</v>
      </c>
      <c r="P19" s="15"/>
      <c r="Q19" s="14">
        <f>STDEV(Q15:Q17)</f>
        <v>2.1586183852949326</v>
      </c>
      <c r="R19" s="13">
        <f>STDEV(R15:R17)</f>
        <v>1.9445663266892588</v>
      </c>
      <c r="S19" s="15"/>
      <c r="T19" s="14">
        <f>STDEV(T15:T17)</f>
        <v>2.2312627217191126</v>
      </c>
      <c r="U19" s="13">
        <f>STDEV(U15:U17)</f>
        <v>2.035215948916318</v>
      </c>
      <c r="V19" s="15"/>
      <c r="W19" s="14">
        <f>STDEV(W15:W17)</f>
        <v>0.55428632793289379</v>
      </c>
      <c r="X19" s="13">
        <f>STDEV(X15:X17)</f>
        <v>0.53445837085145842</v>
      </c>
      <c r="Y19" s="15"/>
      <c r="Z19" s="14">
        <f>STDEV(Z15:Z17)</f>
        <v>0.4042688874169495</v>
      </c>
      <c r="AA19" s="13">
        <f>STDEV(AA15:AA17)</f>
        <v>0.43442303137414096</v>
      </c>
      <c r="AB19" s="15"/>
      <c r="AC19" s="14">
        <f>STDEV(AC15:AC17)</f>
        <v>0.64969223483122718</v>
      </c>
      <c r="AD19" s="13">
        <f>STDEV(AD15:AD17)</f>
        <v>0.51801320128096728</v>
      </c>
      <c r="AE19" s="15"/>
      <c r="AF19" s="14">
        <f>STDEV(AF15:AF17)</f>
        <v>1.3827629346107437</v>
      </c>
      <c r="AG19" s="13">
        <f>STDEV(AG15:AG17)</f>
        <v>1.222424357993263</v>
      </c>
      <c r="AH19" s="15"/>
      <c r="AI19" s="14">
        <f>STDEV(AI15:AI17)</f>
        <v>2.0801282011773519</v>
      </c>
      <c r="AJ19" s="13">
        <f>STDEV(AJ15:AJ17)</f>
        <v>1.9202189087183235</v>
      </c>
    </row>
    <row r="20" spans="1:36">
      <c r="A20" s="18"/>
      <c r="B20" s="18">
        <v>0.8</v>
      </c>
      <c r="C20" s="29">
        <v>1</v>
      </c>
      <c r="D20" s="15">
        <v>7.39</v>
      </c>
      <c r="E20" s="15">
        <v>107.89</v>
      </c>
      <c r="F20" s="14">
        <f>E20-D20</f>
        <v>100.5</v>
      </c>
      <c r="G20" s="15">
        <v>287.08</v>
      </c>
      <c r="H20" s="14">
        <f>G20-E20</f>
        <v>179.19</v>
      </c>
      <c r="I20" s="16">
        <f>100*(H20/E20)</f>
        <v>166.0858281583094</v>
      </c>
      <c r="J20" s="15">
        <v>246.41</v>
      </c>
      <c r="K20" s="14">
        <f>J20-E20</f>
        <v>138.51999999999998</v>
      </c>
      <c r="L20" s="17">
        <f>100*(K20/$E20)</f>
        <v>128.39002687922883</v>
      </c>
      <c r="M20" s="15">
        <v>224.51</v>
      </c>
      <c r="N20" s="14">
        <f>M20-E20</f>
        <v>116.61999999999999</v>
      </c>
      <c r="O20" s="17">
        <f>100*(N20/$E20)</f>
        <v>108.09157475206229</v>
      </c>
      <c r="P20" s="15">
        <v>205.67</v>
      </c>
      <c r="Q20" s="14">
        <f>P20-E20</f>
        <v>97.779999999999987</v>
      </c>
      <c r="R20" s="17">
        <f>100*(Q20/$E20)</f>
        <v>90.62934470293817</v>
      </c>
      <c r="S20" s="15">
        <v>187.3</v>
      </c>
      <c r="T20" s="14">
        <f>S20-E20</f>
        <v>79.410000000000011</v>
      </c>
      <c r="U20" s="17">
        <f>100*(T20/$E20)</f>
        <v>73.602743535082041</v>
      </c>
      <c r="V20" s="15">
        <v>257.89999999999998</v>
      </c>
      <c r="W20" s="14">
        <f>V20-$E20</f>
        <v>150.01</v>
      </c>
      <c r="X20" s="17">
        <f>100*(W20/$E20)</f>
        <v>139.0397627212902</v>
      </c>
      <c r="Y20" s="15">
        <v>253.36</v>
      </c>
      <c r="Z20" s="14">
        <f>Y20-$E20</f>
        <v>145.47000000000003</v>
      </c>
      <c r="AA20" s="17">
        <f>100*(Z20/$E20)</f>
        <v>134.83177310223377</v>
      </c>
      <c r="AB20" s="15">
        <v>232.1</v>
      </c>
      <c r="AC20" s="14">
        <f>AB20-$E20</f>
        <v>124.21</v>
      </c>
      <c r="AD20" s="17">
        <f>100*(AC20/$E20)</f>
        <v>115.12651774955972</v>
      </c>
      <c r="AE20" s="15">
        <v>205.3</v>
      </c>
      <c r="AF20" s="14">
        <f>AE20-$E20</f>
        <v>97.410000000000011</v>
      </c>
      <c r="AG20" s="17">
        <f>100*(AF20/$E20)</f>
        <v>90.286402817684689</v>
      </c>
      <c r="AH20" s="15">
        <v>180.45</v>
      </c>
      <c r="AI20" s="14">
        <f>AH20-$E20</f>
        <v>72.559999999999988</v>
      </c>
      <c r="AJ20" s="17">
        <f>100*(AI20/$E20)</f>
        <v>67.253684308091565</v>
      </c>
    </row>
    <row r="21" spans="1:36">
      <c r="A21" s="18"/>
      <c r="B21" s="18"/>
      <c r="C21" s="29">
        <v>2</v>
      </c>
      <c r="D21" s="15">
        <v>7.6</v>
      </c>
      <c r="E21" s="15">
        <v>108.05</v>
      </c>
      <c r="F21" s="14">
        <f>E21-D21</f>
        <v>100.45</v>
      </c>
      <c r="G21" s="15">
        <v>275.66000000000003</v>
      </c>
      <c r="H21" s="14">
        <f>G21-E21</f>
        <v>167.61</v>
      </c>
      <c r="I21" s="16">
        <f>100*(H21/E21)</f>
        <v>155.12262841277189</v>
      </c>
      <c r="J21" s="15">
        <v>240.6</v>
      </c>
      <c r="K21" s="14">
        <f>J21-E21</f>
        <v>132.55000000000001</v>
      </c>
      <c r="L21" s="17">
        <f>100*(K21/$E21)</f>
        <v>122.67468764460898</v>
      </c>
      <c r="M21" s="15">
        <v>220.18</v>
      </c>
      <c r="N21" s="14">
        <f>M21-E21</f>
        <v>112.13000000000001</v>
      </c>
      <c r="O21" s="17">
        <f>100*(N21/$E21)</f>
        <v>103.77602961591856</v>
      </c>
      <c r="P21" s="15">
        <v>201.58</v>
      </c>
      <c r="Q21" s="14">
        <f>P21-E21</f>
        <v>93.530000000000015</v>
      </c>
      <c r="R21" s="17">
        <f>100*(Q21/$E21)</f>
        <v>86.561776955113388</v>
      </c>
      <c r="S21" s="15">
        <v>183.58</v>
      </c>
      <c r="T21" s="14">
        <f>S21-E21</f>
        <v>75.530000000000015</v>
      </c>
      <c r="U21" s="17">
        <f>100*(T21/$E21)</f>
        <v>69.90282276723741</v>
      </c>
      <c r="V21" s="15">
        <v>244.76</v>
      </c>
      <c r="W21" s="14">
        <f>V21-$E21</f>
        <v>136.70999999999998</v>
      </c>
      <c r="X21" s="17">
        <f>100*(W21/$E21)</f>
        <v>126.52475705691808</v>
      </c>
      <c r="Y21" s="15">
        <v>238.76</v>
      </c>
      <c r="Z21" s="14">
        <f>Y21-$E21</f>
        <v>130.70999999999998</v>
      </c>
      <c r="AA21" s="17">
        <f>100*(Z21/$E21)</f>
        <v>120.97177232762608</v>
      </c>
      <c r="AB21" s="15">
        <v>215.08</v>
      </c>
      <c r="AC21" s="14">
        <f>AB21-$E21</f>
        <v>107.03000000000002</v>
      </c>
      <c r="AD21" s="17">
        <f>100*(AC21/$E21)</f>
        <v>99.055992596020388</v>
      </c>
      <c r="AE21" s="15">
        <v>185.74</v>
      </c>
      <c r="AF21" s="14">
        <f>AE21-$E21</f>
        <v>77.690000000000012</v>
      </c>
      <c r="AG21" s="17">
        <f>100*(AF21/$E21)</f>
        <v>71.901897269782523</v>
      </c>
      <c r="AH21" s="15">
        <v>16037</v>
      </c>
      <c r="AI21" s="14">
        <f>AH21-$E21</f>
        <v>15928.95</v>
      </c>
      <c r="AJ21" s="17">
        <f>100*(AI21/$E21)</f>
        <v>14742.20268394262</v>
      </c>
    </row>
    <row r="22" spans="1:36">
      <c r="A22" s="18"/>
      <c r="B22" s="18"/>
      <c r="C22" s="29">
        <v>3</v>
      </c>
      <c r="D22" s="15">
        <v>7.39</v>
      </c>
      <c r="E22" s="15">
        <v>107.92</v>
      </c>
      <c r="F22" s="14">
        <f>E22-D22</f>
        <v>100.53</v>
      </c>
      <c r="G22" s="15">
        <v>266.89999999999998</v>
      </c>
      <c r="H22" s="14">
        <f>G22-E22</f>
        <v>158.97999999999996</v>
      </c>
      <c r="I22" s="16">
        <f>100*(H22/E22)</f>
        <v>147.31282431430685</v>
      </c>
      <c r="J22" s="15">
        <v>232.43</v>
      </c>
      <c r="K22" s="14">
        <f>J22-E22</f>
        <v>124.51</v>
      </c>
      <c r="L22" s="17">
        <f>100*(K22/$E22)</f>
        <v>115.3724981467754</v>
      </c>
      <c r="M22" s="15">
        <v>211.77</v>
      </c>
      <c r="N22" s="14">
        <f>M22-E22</f>
        <v>103.85000000000001</v>
      </c>
      <c r="O22" s="17">
        <f>100*(N22/$E22)</f>
        <v>96.228687916975545</v>
      </c>
      <c r="P22" s="15">
        <v>192.42</v>
      </c>
      <c r="Q22" s="14">
        <f>P22-E22</f>
        <v>84.499999999999986</v>
      </c>
      <c r="R22" s="17">
        <f>100*(Q22/$E22)</f>
        <v>78.298739807264624</v>
      </c>
      <c r="S22" s="15">
        <v>173.27</v>
      </c>
      <c r="T22" s="14">
        <f>S22-E22</f>
        <v>65.350000000000009</v>
      </c>
      <c r="U22" s="17">
        <f>100*(T22/$E22)</f>
        <v>60.554114158636033</v>
      </c>
      <c r="V22" s="15">
        <v>242.3</v>
      </c>
      <c r="W22" s="14">
        <f>V22-$E22</f>
        <v>134.38</v>
      </c>
      <c r="X22" s="17">
        <f>100*(W22/$E22)</f>
        <v>124.51816160118605</v>
      </c>
      <c r="Y22" s="15">
        <v>236.36</v>
      </c>
      <c r="Z22" s="14">
        <f>Y22-$E22</f>
        <v>128.44</v>
      </c>
      <c r="AA22" s="17">
        <f>100*(Z22/$E22)</f>
        <v>119.01408450704226</v>
      </c>
      <c r="AB22" s="15">
        <v>212.28</v>
      </c>
      <c r="AC22" s="14">
        <f>AB22-$E22</f>
        <v>104.36</v>
      </c>
      <c r="AD22" s="17">
        <f>100*(AC22/$E22)</f>
        <v>96.701260192735361</v>
      </c>
      <c r="AE22" s="15">
        <v>184.93</v>
      </c>
      <c r="AF22" s="14">
        <f>AE22-$E22</f>
        <v>77.010000000000005</v>
      </c>
      <c r="AG22" s="17">
        <f>100*(AF22/$E22)</f>
        <v>71.358413639733143</v>
      </c>
      <c r="AH22" s="15">
        <v>158.37</v>
      </c>
      <c r="AI22" s="14">
        <f>AH22-$E22</f>
        <v>50.45</v>
      </c>
      <c r="AJ22" s="17">
        <f>100*(AI22/$E22)</f>
        <v>46.747590808005931</v>
      </c>
    </row>
    <row r="23" spans="1:36">
      <c r="A23" s="18"/>
      <c r="B23" s="18"/>
      <c r="C23" s="29" t="s">
        <v>25</v>
      </c>
      <c r="D23" s="15"/>
      <c r="E23" s="15"/>
      <c r="F23" s="14">
        <f>AVERAGE(F20:F22)</f>
        <v>100.49333333333334</v>
      </c>
      <c r="G23" s="15"/>
      <c r="H23" s="14">
        <f>AVERAGE(H20:H22)</f>
        <v>168.59333333333333</v>
      </c>
      <c r="I23" s="13">
        <f>AVERAGE(I20:I22)</f>
        <v>156.17376029512937</v>
      </c>
      <c r="J23" s="15"/>
      <c r="K23" s="14">
        <f>AVERAGE(K20:K22)</f>
        <v>131.85999999999999</v>
      </c>
      <c r="L23" s="13">
        <f>AVERAGE(L20:L22)</f>
        <v>122.14573755687108</v>
      </c>
      <c r="M23" s="15"/>
      <c r="N23" s="14">
        <f>AVERAGE(N20:N22)</f>
        <v>110.86666666666667</v>
      </c>
      <c r="O23" s="13">
        <f>AVERAGE(O20:O22)</f>
        <v>102.69876409498546</v>
      </c>
      <c r="P23" s="15"/>
      <c r="Q23" s="14">
        <f>AVERAGE(Q20:Q22)</f>
        <v>91.936666666666667</v>
      </c>
      <c r="R23" s="13">
        <f>AVERAGE(R20:R22)</f>
        <v>85.16328715510538</v>
      </c>
      <c r="S23" s="15"/>
      <c r="T23" s="14">
        <f>AVERAGE(T20:T22)</f>
        <v>73.430000000000007</v>
      </c>
      <c r="U23" s="13">
        <f>AVERAGE(U20:U22)</f>
        <v>68.019893486985154</v>
      </c>
      <c r="V23" s="15"/>
      <c r="W23" s="14">
        <f>AVERAGE(W20:W22)</f>
        <v>140.36666666666665</v>
      </c>
      <c r="X23" s="13">
        <f>AVERAGE(X20:X22)</f>
        <v>130.02756045979811</v>
      </c>
      <c r="Y23" s="15"/>
      <c r="Z23" s="14">
        <f>AVERAGE(Z20:Z22)</f>
        <v>134.87333333333333</v>
      </c>
      <c r="AA23" s="13">
        <f>AVERAGE(AA20:AA22)</f>
        <v>124.93920997896737</v>
      </c>
      <c r="AB23" s="15"/>
      <c r="AC23" s="14">
        <f>AVERAGE(AC20:AC22)</f>
        <v>111.86666666666667</v>
      </c>
      <c r="AD23" s="13">
        <f>AVERAGE(AD20:AD22)</f>
        <v>103.62792351277183</v>
      </c>
      <c r="AE23" s="15"/>
      <c r="AF23" s="14">
        <f>AVERAGE(AF20:AF22)</f>
        <v>84.036666666666676</v>
      </c>
      <c r="AG23" s="13">
        <f>AVERAGE(AG20:AG22)</f>
        <v>77.848904575733457</v>
      </c>
      <c r="AH23" s="15"/>
      <c r="AI23" s="14">
        <f>AVERAGE(AI20:AI22)</f>
        <v>5350.6533333333336</v>
      </c>
      <c r="AJ23" s="13">
        <f>AVERAGE(AJ20:AJ22)</f>
        <v>4952.0679863529049</v>
      </c>
    </row>
    <row r="24" spans="1:36">
      <c r="A24" s="20"/>
      <c r="B24" s="20"/>
      <c r="C24" s="29" t="s">
        <v>26</v>
      </c>
      <c r="D24" s="15"/>
      <c r="E24" s="15"/>
      <c r="F24" s="14">
        <f>STDEV(F20:F22)</f>
        <v>4.0414518843272795E-2</v>
      </c>
      <c r="G24" s="15"/>
      <c r="H24" s="14">
        <f>STDEV(H20:H22)</f>
        <v>10.140820150921407</v>
      </c>
      <c r="I24" s="13">
        <f>STDEV(I20:I22)</f>
        <v>9.4305395925850863</v>
      </c>
      <c r="J24" s="15"/>
      <c r="K24" s="14">
        <f>STDEV(K20:K22)</f>
        <v>7.0304409534537626</v>
      </c>
      <c r="L24" s="13">
        <f>STDEV(L20:L22)</f>
        <v>6.5248643450688757</v>
      </c>
      <c r="M24" s="15"/>
      <c r="N24" s="14">
        <f>STDEV(N20:N22)</f>
        <v>6.4780578365227051</v>
      </c>
      <c r="O24" s="13">
        <f>STDEV(O20:O22)</f>
        <v>6.0043648096582221</v>
      </c>
      <c r="P24" s="15"/>
      <c r="Q24" s="14">
        <f>STDEV(Q20:Q22)</f>
        <v>6.7818606099899599</v>
      </c>
      <c r="R24" s="13">
        <f>STDEV(R20:R22)</f>
        <v>6.2831349312144251</v>
      </c>
      <c r="S24" s="15"/>
      <c r="T24" s="14">
        <f>STDEV(T20:T22)</f>
        <v>7.2614323655873863</v>
      </c>
      <c r="U24" s="13">
        <f>STDEV(U20:U22)</f>
        <v>6.7250092309814615</v>
      </c>
      <c r="V24" s="15"/>
      <c r="W24" s="14">
        <f>STDEV(W20:W22)</f>
        <v>8.4322377417464551</v>
      </c>
      <c r="X24" s="13">
        <f>STDEV(X20:X22)</f>
        <v>7.8690182699161078</v>
      </c>
      <c r="Y24" s="15"/>
      <c r="Z24" s="14">
        <f>STDEV(Z20:Z22)</f>
        <v>9.2469039863801843</v>
      </c>
      <c r="AA24" s="13">
        <f>STDEV(AA20:AA22)</f>
        <v>8.6229484088433033</v>
      </c>
      <c r="AB24" s="15"/>
      <c r="AC24" s="14">
        <f>STDEV(AC20:AC22)</f>
        <v>10.772679951308922</v>
      </c>
      <c r="AD24" s="13">
        <f>STDEV(AD20:AD22)</f>
        <v>10.027434529304545</v>
      </c>
      <c r="AE24" s="15"/>
      <c r="AF24" s="14">
        <f>STDEV(AF20:AF22)</f>
        <v>11.586635980013051</v>
      </c>
      <c r="AG24" s="13">
        <f>STDEV(AG20:AG22)</f>
        <v>10.77461672185774</v>
      </c>
      <c r="AH24" s="15"/>
      <c r="AI24" s="14">
        <f>STDEV(AI20:AI22)</f>
        <v>9161.0803123339847</v>
      </c>
      <c r="AJ24" s="13">
        <f>STDEV(AJ20:AJ22)</f>
        <v>8478.5115540807165</v>
      </c>
    </row>
    <row r="25" spans="1:36">
      <c r="A25" s="19" t="s">
        <v>28</v>
      </c>
      <c r="B25" s="19">
        <v>0</v>
      </c>
      <c r="C25" s="29">
        <v>1</v>
      </c>
      <c r="D25" s="15">
        <v>7.82</v>
      </c>
      <c r="E25" s="15">
        <v>107.88</v>
      </c>
      <c r="F25" s="14">
        <f>E25-D25</f>
        <v>100.06</v>
      </c>
      <c r="G25" s="15">
        <v>194.78</v>
      </c>
      <c r="H25" s="14">
        <f>G25-E25</f>
        <v>86.9</v>
      </c>
      <c r="I25" s="16">
        <f>100*(H25/E25)</f>
        <v>80.55246570263256</v>
      </c>
      <c r="J25" s="15">
        <v>176.81</v>
      </c>
      <c r="K25" s="14">
        <f>J25-E25</f>
        <v>68.930000000000007</v>
      </c>
      <c r="L25" s="17">
        <f>100*(K25/$E25)</f>
        <v>63.895068594734909</v>
      </c>
      <c r="M25" s="15">
        <v>157.69</v>
      </c>
      <c r="N25" s="14">
        <f>M25-E25</f>
        <v>49.81</v>
      </c>
      <c r="O25" s="17">
        <f>100*(N25/$E25)</f>
        <v>46.171672228401931</v>
      </c>
      <c r="P25" s="15">
        <v>140.69</v>
      </c>
      <c r="Q25" s="14">
        <f>P25-E25</f>
        <v>32.81</v>
      </c>
      <c r="R25" s="17">
        <f>100*(Q25/$E25)</f>
        <v>30.413422321097521</v>
      </c>
      <c r="S25" s="15">
        <v>124.31</v>
      </c>
      <c r="T25" s="14">
        <f>S25-E25</f>
        <v>16.430000000000007</v>
      </c>
      <c r="U25" s="17">
        <f>100*(T25/$E25)</f>
        <v>15.229885057471272</v>
      </c>
      <c r="V25" s="15">
        <v>185.28</v>
      </c>
      <c r="W25" s="14">
        <f>V25-$E25</f>
        <v>77.400000000000006</v>
      </c>
      <c r="X25" s="17">
        <f>100*(W25/$E25)</f>
        <v>71.7463848720801</v>
      </c>
      <c r="Y25" s="15">
        <v>178.98</v>
      </c>
      <c r="Z25" s="14">
        <f>Y25-$E25</f>
        <v>71.099999999999994</v>
      </c>
      <c r="AA25" s="17">
        <f>100*(Z25/$E25)</f>
        <v>65.906562847608456</v>
      </c>
      <c r="AB25" s="15">
        <v>158.66999999999999</v>
      </c>
      <c r="AC25" s="14">
        <f>AB25-$E25</f>
        <v>50.789999999999992</v>
      </c>
      <c r="AD25" s="17">
        <f>100*(AC25/$E25)</f>
        <v>47.080088987764178</v>
      </c>
      <c r="AE25" s="15">
        <v>133.68</v>
      </c>
      <c r="AF25" s="14">
        <f>AE25-$E25</f>
        <v>25.800000000000011</v>
      </c>
      <c r="AG25" s="17">
        <f>100*(AF25/$E25)</f>
        <v>23.915461624026708</v>
      </c>
      <c r="AH25" s="15">
        <v>113.27</v>
      </c>
      <c r="AI25" s="14">
        <f>AH25-$E25</f>
        <v>5.3900000000000006</v>
      </c>
      <c r="AJ25" s="17">
        <f>100*(AI25/$E25)</f>
        <v>4.9962921764923998</v>
      </c>
    </row>
    <row r="26" spans="1:36">
      <c r="A26" s="18"/>
      <c r="B26" s="18"/>
      <c r="C26" s="29">
        <v>2</v>
      </c>
      <c r="D26" s="15">
        <v>7.44</v>
      </c>
      <c r="E26" s="15">
        <v>107.98</v>
      </c>
      <c r="F26" s="14">
        <f>E26-D26</f>
        <v>100.54</v>
      </c>
      <c r="G26" s="15">
        <v>195.56</v>
      </c>
      <c r="H26" s="14">
        <f>G26-E26</f>
        <v>87.58</v>
      </c>
      <c r="I26" s="16">
        <f>100*(H26/E26)</f>
        <v>81.107612520837193</v>
      </c>
      <c r="J26" s="15">
        <v>178.29</v>
      </c>
      <c r="K26" s="14">
        <f>J26-E26</f>
        <v>70.309999999999988</v>
      </c>
      <c r="L26" s="17">
        <f>100*(K26/$E26)</f>
        <v>65.113909983330231</v>
      </c>
      <c r="M26" s="15">
        <v>160.12</v>
      </c>
      <c r="N26" s="14">
        <f>M26-E26</f>
        <v>52.14</v>
      </c>
      <c r="O26" s="17">
        <f>100*(N26/$E26)</f>
        <v>48.286719762919056</v>
      </c>
      <c r="P26" s="15">
        <v>143.58000000000001</v>
      </c>
      <c r="Q26" s="14">
        <f>P26-E26</f>
        <v>35.600000000000009</v>
      </c>
      <c r="R26" s="17">
        <f>100*(Q26/$E26)</f>
        <v>32.969068345990003</v>
      </c>
      <c r="S26" s="15">
        <v>128.09</v>
      </c>
      <c r="T26" s="14">
        <f>S26-E26</f>
        <v>20.11</v>
      </c>
      <c r="U26" s="17">
        <f>100*(T26/$E26)</f>
        <v>18.623819225782551</v>
      </c>
      <c r="V26" s="15">
        <v>185.38</v>
      </c>
      <c r="W26" s="14">
        <f>V26-$E26</f>
        <v>77.399999999999991</v>
      </c>
      <c r="X26" s="17">
        <f>100*(W26/$E26)</f>
        <v>71.679940729764752</v>
      </c>
      <c r="Y26" s="15">
        <v>180.27</v>
      </c>
      <c r="Z26" s="14">
        <f>Y26-$E26</f>
        <v>72.290000000000006</v>
      </c>
      <c r="AA26" s="17">
        <f>100*(Z26/$E26)</f>
        <v>66.947582885719584</v>
      </c>
      <c r="AB26" s="15">
        <v>160.72</v>
      </c>
      <c r="AC26" s="14">
        <f>AB26-$E26</f>
        <v>52.739999999999995</v>
      </c>
      <c r="AD26" s="17">
        <f>100*(AC26/$E26)</f>
        <v>48.84237821818855</v>
      </c>
      <c r="AE26" s="15">
        <v>136.61000000000001</v>
      </c>
      <c r="AF26" s="14">
        <f>AE26-$E26</f>
        <v>28.63000000000001</v>
      </c>
      <c r="AG26" s="17">
        <f>100*(AF26/$E26)</f>
        <v>26.514169290609381</v>
      </c>
      <c r="AH26" s="15">
        <v>119.62</v>
      </c>
      <c r="AI26" s="14">
        <f>AH26-$E26</f>
        <v>11.64</v>
      </c>
      <c r="AJ26" s="17">
        <f>100*(AI26/$E26)</f>
        <v>10.77977403222819</v>
      </c>
    </row>
    <row r="27" spans="1:36">
      <c r="A27" s="18"/>
      <c r="B27" s="18"/>
      <c r="C27" s="29">
        <v>3</v>
      </c>
      <c r="D27" s="15">
        <v>6.9</v>
      </c>
      <c r="E27" s="15">
        <v>107.72</v>
      </c>
      <c r="F27" s="14">
        <f>E27-D27</f>
        <v>100.82</v>
      </c>
      <c r="G27" s="15">
        <v>194.06</v>
      </c>
      <c r="H27" s="14">
        <f>G27-E27</f>
        <v>86.34</v>
      </c>
      <c r="I27" s="16">
        <f>100*(H27/E27)</f>
        <v>80.152246565168966</v>
      </c>
      <c r="J27" s="15">
        <v>175.87</v>
      </c>
      <c r="K27" s="14">
        <f>J27-E27</f>
        <v>68.150000000000006</v>
      </c>
      <c r="L27" s="17">
        <f>100*(K27/$E27)</f>
        <v>63.265874489417016</v>
      </c>
      <c r="M27" s="15">
        <v>155.6</v>
      </c>
      <c r="N27" s="14">
        <f>M27-E27</f>
        <v>47.879999999999995</v>
      </c>
      <c r="O27" s="17">
        <f>100*(N27/$E27)</f>
        <v>44.448570367619752</v>
      </c>
      <c r="P27" s="15">
        <v>138.11000000000001</v>
      </c>
      <c r="Q27" s="14">
        <f>P27-E27</f>
        <v>30.390000000000015</v>
      </c>
      <c r="R27" s="17">
        <f>100*(Q27/$E27)</f>
        <v>28.212031191979221</v>
      </c>
      <c r="S27" s="15">
        <v>121.71</v>
      </c>
      <c r="T27" s="14">
        <f>S27-E27</f>
        <v>13.989999999999995</v>
      </c>
      <c r="U27" s="17">
        <f>100*(T27/$E27)</f>
        <v>12.987374675083545</v>
      </c>
      <c r="V27" s="15">
        <v>184.28</v>
      </c>
      <c r="W27" s="14">
        <f>V27-$E27</f>
        <v>76.56</v>
      </c>
      <c r="X27" s="17">
        <f>100*(W27/$E27)</f>
        <v>71.073152617898259</v>
      </c>
      <c r="Y27" s="15">
        <v>180.94</v>
      </c>
      <c r="Z27" s="14">
        <f>Y27-$E27</f>
        <v>73.22</v>
      </c>
      <c r="AA27" s="17">
        <f>100*(Z27/$E27)</f>
        <v>67.972521351652432</v>
      </c>
      <c r="AB27" s="15">
        <v>158.78</v>
      </c>
      <c r="AC27" s="14">
        <f>AB27-$E27</f>
        <v>51.06</v>
      </c>
      <c r="AD27" s="17">
        <f>100*(AC27/$E27)</f>
        <v>47.400668399554405</v>
      </c>
      <c r="AE27" s="15">
        <v>133.66</v>
      </c>
      <c r="AF27" s="14">
        <f>AE27-$E27</f>
        <v>25.939999999999998</v>
      </c>
      <c r="AG27" s="17">
        <f>100*(AF27/$E27)</f>
        <v>24.080950612699588</v>
      </c>
      <c r="AH27" s="15">
        <v>113.32</v>
      </c>
      <c r="AI27" s="14">
        <f>AH27-$E27</f>
        <v>5.5999999999999943</v>
      </c>
      <c r="AJ27" s="17">
        <f>100*(AI27/$E27)</f>
        <v>5.1986632008911942</v>
      </c>
    </row>
    <row r="28" spans="1:36">
      <c r="A28" s="18"/>
      <c r="B28" s="18"/>
      <c r="C28" s="29" t="s">
        <v>25</v>
      </c>
      <c r="D28" s="15"/>
      <c r="E28" s="15"/>
      <c r="F28" s="14">
        <f>AVERAGE(F25:F27)</f>
        <v>100.47333333333334</v>
      </c>
      <c r="G28" s="15"/>
      <c r="H28" s="14">
        <f>AVERAGE(H25:H27)</f>
        <v>86.940000000000012</v>
      </c>
      <c r="I28" s="13">
        <f>AVERAGE(I25:I27)</f>
        <v>80.604108262879564</v>
      </c>
      <c r="J28" s="15"/>
      <c r="K28" s="14">
        <f>AVERAGE(K25:K27)</f>
        <v>69.13000000000001</v>
      </c>
      <c r="L28" s="13">
        <f>AVERAGE(L25:L27)</f>
        <v>64.091617689160714</v>
      </c>
      <c r="M28" s="15"/>
      <c r="N28" s="14">
        <f>AVERAGE(N25:N27)</f>
        <v>49.943333333333328</v>
      </c>
      <c r="O28" s="13">
        <f>AVERAGE(O25:O27)</f>
        <v>46.30232078631358</v>
      </c>
      <c r="P28" s="15"/>
      <c r="Q28" s="14">
        <f>AVERAGE(Q25:Q27)</f>
        <v>32.933333333333344</v>
      </c>
      <c r="R28" s="13">
        <f>AVERAGE(R25:R27)</f>
        <v>30.531507286355581</v>
      </c>
      <c r="S28" s="15"/>
      <c r="T28" s="14">
        <f>AVERAGE(T25:T27)</f>
        <v>16.843333333333334</v>
      </c>
      <c r="U28" s="13">
        <f>AVERAGE(U25:U27)</f>
        <v>15.613692986112454</v>
      </c>
      <c r="V28" s="15"/>
      <c r="W28" s="14">
        <f>AVERAGE(W25:W27)</f>
        <v>77.12</v>
      </c>
      <c r="X28" s="13">
        <f>AVERAGE(X25:X27)</f>
        <v>71.499826073247689</v>
      </c>
      <c r="Y28" s="15"/>
      <c r="Z28" s="14">
        <f>AVERAGE(Z25:Z27)</f>
        <v>72.203333333333333</v>
      </c>
      <c r="AA28" s="13">
        <f>AVERAGE(AA25:AA27)</f>
        <v>66.942222361660157</v>
      </c>
      <c r="AB28" s="15"/>
      <c r="AC28" s="14">
        <f>AVERAGE(AC25:AC27)</f>
        <v>51.529999999999994</v>
      </c>
      <c r="AD28" s="13">
        <f>AVERAGE(AD25:AD27)</f>
        <v>47.774378535169042</v>
      </c>
      <c r="AE28" s="15"/>
      <c r="AF28" s="14">
        <f>AVERAGE(AF25:AF27)</f>
        <v>26.790000000000006</v>
      </c>
      <c r="AG28" s="13">
        <f>AVERAGE(AG25:AG27)</f>
        <v>24.836860509111897</v>
      </c>
      <c r="AH28" s="15"/>
      <c r="AI28" s="14">
        <f>AVERAGE(AI25:AI27)</f>
        <v>7.5433333333333321</v>
      </c>
      <c r="AJ28" s="13">
        <f>AVERAGE(AJ25:AJ27)</f>
        <v>6.9915764698705942</v>
      </c>
    </row>
    <row r="29" spans="1:36">
      <c r="A29" s="20"/>
      <c r="B29" s="20"/>
      <c r="C29" s="29" t="s">
        <v>26</v>
      </c>
      <c r="D29" s="15"/>
      <c r="E29" s="15"/>
      <c r="F29" s="14">
        <f>STDEV(F25:F27)</f>
        <v>0.3843609414773182</v>
      </c>
      <c r="G29" s="15"/>
      <c r="H29" s="14">
        <f>STDEV(H25:H27)</f>
        <v>0.62096698785039817</v>
      </c>
      <c r="I29" s="13">
        <f>STDEV(I25:I27)</f>
        <v>0.4797720738372715</v>
      </c>
      <c r="J29" s="15"/>
      <c r="K29" s="14">
        <f>STDEV(K25:K27)</f>
        <v>1.0938007131100158</v>
      </c>
      <c r="L29" s="13">
        <f>STDEV(L25:L27)</f>
        <v>0.93956503584396434</v>
      </c>
      <c r="M29" s="15"/>
      <c r="N29" s="14">
        <f>STDEV(N25:N27)</f>
        <v>2.1331275942459098</v>
      </c>
      <c r="O29" s="13">
        <f>STDEV(O25:O27)</f>
        <v>1.9224072095740794</v>
      </c>
      <c r="P29" s="15"/>
      <c r="Q29" s="14">
        <f>STDEV(Q25:Q27)</f>
        <v>2.607188779765155</v>
      </c>
      <c r="R29" s="13">
        <f>STDEV(R25:R27)</f>
        <v>2.380715998481286</v>
      </c>
      <c r="S29" s="15"/>
      <c r="T29" s="14">
        <f>STDEV(T25:T27)</f>
        <v>3.0808656792098779</v>
      </c>
      <c r="U29" s="13">
        <f>STDEV(U25:U27)</f>
        <v>2.8377558365444324</v>
      </c>
      <c r="V29" s="15"/>
      <c r="W29" s="14">
        <f>STDEV(W25:W27)</f>
        <v>0.48497422611928354</v>
      </c>
      <c r="X29" s="13">
        <f>STDEV(X25:X27)</f>
        <v>0.37100051770433057</v>
      </c>
      <c r="Y29" s="15"/>
      <c r="Z29" s="14">
        <f>STDEV(Z25:Z27)</f>
        <v>1.0626539104211394</v>
      </c>
      <c r="AA29" s="13">
        <f>STDEV(AA25:AA27)</f>
        <v>1.0329896836472037</v>
      </c>
      <c r="AB29" s="15"/>
      <c r="AC29" s="14">
        <f>STDEV(AC25:AC27)</f>
        <v>1.0565509926170145</v>
      </c>
      <c r="AD29" s="13">
        <f>STDEV(AD25:AD27)</f>
        <v>0.93870138063884057</v>
      </c>
      <c r="AE29" s="15"/>
      <c r="AF29" s="14">
        <f>STDEV(AF25:AF27)</f>
        <v>1.5950235107985111</v>
      </c>
      <c r="AG29" s="13">
        <f>STDEV(AG25:AG27)</f>
        <v>1.4549468075188987</v>
      </c>
      <c r="AH29" s="15"/>
      <c r="AI29" s="14">
        <f>STDEV(AI25:AI27)</f>
        <v>3.5493708362656822</v>
      </c>
      <c r="AJ29" s="13">
        <f>STDEV(AJ25:AJ27)</f>
        <v>3.2822353795040482</v>
      </c>
    </row>
    <row r="31" spans="1:36" ht="16">
      <c r="O31" s="11"/>
      <c r="P31" s="11"/>
      <c r="Q31" s="11"/>
      <c r="S31" s="10"/>
      <c r="T31" s="8"/>
      <c r="V31" s="10"/>
      <c r="W31" s="8"/>
      <c r="Z31" s="8"/>
      <c r="AC31" s="8"/>
      <c r="AF31" s="8"/>
      <c r="AI31" s="8"/>
    </row>
    <row r="32" spans="1:36" ht="16">
      <c r="S32" s="8"/>
      <c r="T32" s="8"/>
      <c r="U32" s="8"/>
      <c r="V32" s="8"/>
      <c r="W32" s="8"/>
      <c r="X32" s="8"/>
      <c r="Z32" s="8"/>
      <c r="AA32" s="8"/>
      <c r="AC32" s="8"/>
      <c r="AD32" s="8"/>
      <c r="AF32" s="8"/>
      <c r="AG32" s="8"/>
      <c r="AI32" s="8"/>
      <c r="AJ32" s="8"/>
    </row>
    <row r="33" spans="13:36" ht="16">
      <c r="S33" s="8"/>
      <c r="T33" s="8"/>
      <c r="U33" s="8"/>
      <c r="V33" s="8"/>
      <c r="W33" s="8"/>
      <c r="X33" s="8"/>
      <c r="Z33" s="8"/>
      <c r="AA33" s="8"/>
      <c r="AC33" s="8"/>
      <c r="AD33" s="8"/>
      <c r="AF33" s="8"/>
      <c r="AG33" s="8"/>
      <c r="AI33" s="8"/>
      <c r="AJ33" s="8"/>
    </row>
    <row r="34" spans="13:36" ht="16">
      <c r="M34" s="12"/>
      <c r="S34" s="8"/>
      <c r="T34" s="8"/>
      <c r="U34" s="8"/>
      <c r="V34" s="8"/>
      <c r="W34" s="8"/>
      <c r="X34" s="8"/>
      <c r="Z34" s="8"/>
      <c r="AA34" s="8"/>
      <c r="AC34" s="8"/>
      <c r="AD34" s="8"/>
      <c r="AF34" s="8"/>
      <c r="AG34" s="8"/>
      <c r="AI34" s="8"/>
      <c r="AJ34" s="8"/>
    </row>
    <row r="36" spans="13:36" ht="16">
      <c r="T36" s="8"/>
      <c r="W36" s="8"/>
      <c r="Z36" s="8"/>
      <c r="AC36" s="8"/>
      <c r="AF36" s="8"/>
      <c r="AI36" s="8"/>
    </row>
    <row r="53" spans="1:5" ht="16">
      <c r="A53" s="8"/>
    </row>
    <row r="54" spans="1:5" ht="16">
      <c r="A54" s="8"/>
    </row>
    <row r="55" spans="1:5" ht="16">
      <c r="A55" s="9"/>
      <c r="B55" s="8"/>
      <c r="C55" s="8"/>
      <c r="D55" s="8"/>
      <c r="E55" s="8"/>
    </row>
    <row r="56" spans="1:5" ht="16">
      <c r="A56" s="26"/>
      <c r="B56" s="27"/>
      <c r="C56" s="27"/>
      <c r="D56" s="8"/>
      <c r="E56" s="8"/>
    </row>
    <row r="57" spans="1:5">
      <c r="A57" s="28"/>
      <c r="B57" s="28"/>
      <c r="C57" s="28"/>
    </row>
    <row r="58" spans="1:5">
      <c r="A58" s="28"/>
      <c r="B58" s="28" t="s">
        <v>27</v>
      </c>
      <c r="C58" s="28"/>
    </row>
  </sheetData>
  <mergeCells count="18"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5:A14"/>
    <mergeCell ref="B5:B9"/>
    <mergeCell ref="B10:B14"/>
    <mergeCell ref="A15:A24"/>
    <mergeCell ref="B15:B19"/>
    <mergeCell ref="B20:B24"/>
    <mergeCell ref="A25:A29"/>
    <mergeCell ref="B25:B2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 Swelling Ratios</vt:lpstr>
      <vt:lpstr>Figure 2 Soil WHC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Priera Panescu</dc:creator>
  <cp:lastModifiedBy>Priera Panescu</cp:lastModifiedBy>
  <dcterms:created xsi:type="dcterms:W3CDTF">2022-05-19T20:29:10Z</dcterms:created>
  <dcterms:modified xsi:type="dcterms:W3CDTF">2022-05-19T20:48:14Z</dcterms:modified>
</cp:coreProperties>
</file>