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own\Documents\Classes\2025-spring\comp-chem\paper-replication\"/>
    </mc:Choice>
  </mc:AlternateContent>
  <xr:revisionPtr revIDLastSave="0" documentId="13_ncr:1_{3F1E38CB-1034-471B-B228-1F0A10562967}" xr6:coauthVersionLast="47" xr6:coauthVersionMax="47" xr10:uidLastSave="{00000000-0000-0000-0000-000000000000}"/>
  <bookViews>
    <workbookView xWindow="7330" yWindow="5540" windowWidth="15600" windowHeight="11040" xr2:uid="{CC24F6BB-A46D-4F12-9386-92947DC9BF40}"/>
  </bookViews>
  <sheets>
    <sheet name="Barrier-Height-Calcul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2" l="1"/>
  <c r="D12" i="2"/>
  <c r="D11" i="2"/>
  <c r="D9" i="2"/>
  <c r="D8" i="2"/>
  <c r="D7" i="2"/>
  <c r="D6" i="2"/>
  <c r="D5" i="2"/>
  <c r="D4" i="2"/>
  <c r="D2" i="2"/>
  <c r="H2" i="2"/>
  <c r="D3" i="2"/>
  <c r="K2" i="2"/>
  <c r="C3" i="2"/>
  <c r="C4" i="2"/>
  <c r="C5" i="2"/>
  <c r="C6" i="2"/>
  <c r="C7" i="2"/>
  <c r="C8" i="2"/>
  <c r="C9" i="2"/>
  <c r="C10" i="2"/>
  <c r="D10" i="2" s="1"/>
  <c r="C11" i="2"/>
  <c r="C12" i="2"/>
  <c r="C13" i="2"/>
  <c r="C2" i="2"/>
  <c r="H3" i="2"/>
</calcChain>
</file>

<file path=xl/sharedStrings.xml><?xml version="1.0" encoding="utf-8"?>
<sst xmlns="http://schemas.openxmlformats.org/spreadsheetml/2006/main" count="23" uniqueCount="23">
  <si>
    <t>F</t>
  </si>
  <si>
    <t>H</t>
  </si>
  <si>
    <t>TS</t>
  </si>
  <si>
    <t>H (Eh)</t>
  </si>
  <si>
    <t>H(kcal/mol)</t>
  </si>
  <si>
    <t>Reactants:</t>
  </si>
  <si>
    <t>Eh</t>
  </si>
  <si>
    <t>kcal/mol</t>
  </si>
  <si>
    <t>Conversion Factor</t>
  </si>
  <si>
    <t>TS1F</t>
  </si>
  <si>
    <t>TS1H</t>
  </si>
  <si>
    <t>TS2F</t>
  </si>
  <si>
    <t>TS2H</t>
  </si>
  <si>
    <t>TS3F</t>
  </si>
  <si>
    <t>TS3H</t>
  </si>
  <si>
    <t>TS4F</t>
  </si>
  <si>
    <t>TS4H</t>
  </si>
  <si>
    <t>TS5F</t>
  </si>
  <si>
    <t>TS5H</t>
  </si>
  <si>
    <t>TS6F</t>
  </si>
  <si>
    <t>TS6H</t>
  </si>
  <si>
    <t>k_b T</t>
  </si>
  <si>
    <t>Barrier height = dH + k_b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</si>
</sst>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EF7C-6C88-4F65-82E1-033F1D485013}">
  <dimension ref="A1:K13"/>
  <sheetViews>
    <sheetView tabSelected="1" workbookViewId="0">
      <selection activeCell="D13" sqref="D13"/>
    </sheetView>
  </sheetViews>
  <sheetFormatPr defaultRowHeight="14.5" x14ac:dyDescent="0.35"/>
  <cols>
    <col min="3" max="3" width="12.7265625" customWidth="1"/>
    <col min="4" max="4" width="21" customWidth="1"/>
  </cols>
  <sheetData>
    <row r="1" spans="1:11" x14ac:dyDescent="0.35">
      <c r="A1" t="s">
        <v>2</v>
      </c>
      <c r="B1" t="s">
        <v>3</v>
      </c>
      <c r="C1" t="s">
        <v>4</v>
      </c>
      <c r="D1" t="s">
        <v>22</v>
      </c>
      <c r="F1" t="s">
        <v>5</v>
      </c>
      <c r="G1" t="s">
        <v>6</v>
      </c>
      <c r="H1" t="s">
        <v>7</v>
      </c>
      <c r="K1" t="s">
        <v>21</v>
      </c>
    </row>
    <row r="2" spans="1:11" ht="15" thickBot="1" x14ac:dyDescent="0.4">
      <c r="A2" t="s">
        <v>9</v>
      </c>
      <c r="B2">
        <v>-351.81622141000003</v>
      </c>
      <c r="C2">
        <f>627.509*B2</f>
        <v>-220767.84528076771</v>
      </c>
      <c r="D2">
        <f>C2-H2+K2</f>
        <v>13.904341571863444</v>
      </c>
      <c r="F2" t="s">
        <v>0</v>
      </c>
      <c r="G2" s="1">
        <v>-351.83743521999997</v>
      </c>
      <c r="H2">
        <f>G2*G7</f>
        <v>-220781.15713746697</v>
      </c>
      <c r="K2">
        <f>0.001987204*298.15</f>
        <v>0.59248487259999993</v>
      </c>
    </row>
    <row r="3" spans="1:11" ht="15" thickBot="1" x14ac:dyDescent="0.4">
      <c r="A3" t="s">
        <v>10</v>
      </c>
      <c r="B3">
        <v>-252.79853786000001</v>
      </c>
      <c r="C3">
        <f t="shared" ref="C3:C13" si="0">627.509*B3</f>
        <v>-158633.35769399075</v>
      </c>
      <c r="D3">
        <f>C3-H3+K2</f>
        <v>17.738854543088639</v>
      </c>
      <c r="F3" t="s">
        <v>1</v>
      </c>
      <c r="G3" s="2">
        <v>-252.82586236</v>
      </c>
      <c r="H3">
        <f>G7*G3</f>
        <v>-158650.50406366124</v>
      </c>
    </row>
    <row r="4" spans="1:11" x14ac:dyDescent="0.35">
      <c r="A4" t="s">
        <v>11</v>
      </c>
      <c r="B4">
        <v>-351.80750067999998</v>
      </c>
      <c r="C4">
        <f t="shared" si="0"/>
        <v>-220762.37294420612</v>
      </c>
      <c r="D4">
        <f>C4-H2+K2</f>
        <v>19.376678133457137</v>
      </c>
    </row>
    <row r="5" spans="1:11" x14ac:dyDescent="0.35">
      <c r="A5" t="s">
        <v>12</v>
      </c>
      <c r="B5">
        <v>-252.79668366000001</v>
      </c>
      <c r="C5">
        <f t="shared" si="0"/>
        <v>-158632.19416680295</v>
      </c>
      <c r="D5">
        <f>C5-H3+K2</f>
        <v>18.902381730892632</v>
      </c>
    </row>
    <row r="6" spans="1:11" x14ac:dyDescent="0.35">
      <c r="A6" t="s">
        <v>13</v>
      </c>
      <c r="B6">
        <v>-351.77924772</v>
      </c>
      <c r="C6">
        <f t="shared" si="0"/>
        <v>-220744.64395752948</v>
      </c>
      <c r="D6">
        <f>C6-H2+K2</f>
        <v>37.105664810093984</v>
      </c>
      <c r="G6" t="s">
        <v>8</v>
      </c>
    </row>
    <row r="7" spans="1:11" x14ac:dyDescent="0.35">
      <c r="A7" t="s">
        <v>14</v>
      </c>
      <c r="B7">
        <v>-252.77335604000001</v>
      </c>
      <c r="C7">
        <f t="shared" si="0"/>
        <v>-158617.55587530436</v>
      </c>
      <c r="D7">
        <f>C7-H3+K2</f>
        <v>33.540673229480561</v>
      </c>
      <c r="G7">
        <v>627.50900000000001</v>
      </c>
    </row>
    <row r="8" spans="1:11" x14ac:dyDescent="0.35">
      <c r="A8" t="s">
        <v>15</v>
      </c>
      <c r="B8">
        <v>-351.78225671000001</v>
      </c>
      <c r="C8">
        <f t="shared" si="0"/>
        <v>-220746.53212583539</v>
      </c>
      <c r="D8">
        <f>C8-H2+K2</f>
        <v>35.217496504178669</v>
      </c>
    </row>
    <row r="9" spans="1:11" x14ac:dyDescent="0.35">
      <c r="A9" t="s">
        <v>16</v>
      </c>
      <c r="B9">
        <v>-252.77335266</v>
      </c>
      <c r="C9">
        <f t="shared" si="0"/>
        <v>-158617.55375432395</v>
      </c>
      <c r="D9">
        <f>C9-H3+K2</f>
        <v>33.542794209891397</v>
      </c>
    </row>
    <row r="10" spans="1:11" x14ac:dyDescent="0.35">
      <c r="A10" t="s">
        <v>17</v>
      </c>
      <c r="B10">
        <v>-351.78348792999998</v>
      </c>
      <c r="C10">
        <f t="shared" si="0"/>
        <v>-220747.30472746637</v>
      </c>
      <c r="D10">
        <f>C10-H2+K2</f>
        <v>34.44489487320341</v>
      </c>
    </row>
    <row r="11" spans="1:11" x14ac:dyDescent="0.35">
      <c r="A11" t="s">
        <v>18</v>
      </c>
      <c r="B11">
        <v>-252.77298644999999</v>
      </c>
      <c r="C11">
        <f t="shared" si="0"/>
        <v>-158617.32395425305</v>
      </c>
      <c r="D11">
        <f>C11-H3+K2</f>
        <v>33.772594280789306</v>
      </c>
    </row>
    <row r="12" spans="1:11" x14ac:dyDescent="0.35">
      <c r="A12" t="s">
        <v>19</v>
      </c>
      <c r="B12">
        <v>-351.77821798999997</v>
      </c>
      <c r="C12">
        <f t="shared" si="0"/>
        <v>-220743.99779268689</v>
      </c>
      <c r="D12">
        <f>C12-H2+K2</f>
        <v>37.751829652684208</v>
      </c>
    </row>
    <row r="13" spans="1:11" x14ac:dyDescent="0.35">
      <c r="A13" t="s">
        <v>20</v>
      </c>
      <c r="B13">
        <v>-252.76800624000001</v>
      </c>
      <c r="C13">
        <f t="shared" si="0"/>
        <v>-158614.19882765616</v>
      </c>
      <c r="D13">
        <f>C13-H3+K2</f>
        <v>36.897720877678765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Barrier-Height-Calculation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Brown</dc:creator>
  <cp:lastModifiedBy>Samuel Brown</cp:lastModifiedBy>
  <dcterms:created xsi:type="dcterms:W3CDTF">2025-05-08T19:01:31Z</dcterms:created>
  <dcterms:modified xsi:type="dcterms:W3CDTF">2025-05-09T18:28:35Z</dcterms:modified>
</cp:coreProperties>
</file>