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enarios" sheetId="1" r:id="rId4"/>
    <sheet state="visible" name="Test Report" sheetId="2" r:id="rId5"/>
  </sheets>
  <definedNames/>
  <calcPr/>
</workbook>
</file>

<file path=xl/sharedStrings.xml><?xml version="1.0" encoding="utf-8"?>
<sst xmlns="http://schemas.openxmlformats.org/spreadsheetml/2006/main" count="279" uniqueCount="153">
  <si>
    <t>PreCondition</t>
  </si>
  <si>
    <t>Login to BrowserStack with Free Trial account</t>
  </si>
  <si>
    <t>ID</t>
  </si>
  <si>
    <t>Test Case</t>
  </si>
  <si>
    <t>Flow</t>
  </si>
  <si>
    <t>Test Case Step</t>
  </si>
  <si>
    <t>Expected Output</t>
  </si>
  <si>
    <t>1.1.1</t>
  </si>
  <si>
    <t>Log in - valid</t>
  </si>
  <si>
    <t>Happy</t>
  </si>
  <si>
    <t>Open website</t>
  </si>
  <si>
    <t>Pass</t>
  </si>
  <si>
    <t>1.1.2</t>
  </si>
  <si>
    <t>Click on Sign In</t>
  </si>
  <si>
    <t>1.1.3</t>
  </si>
  <si>
    <t>Login with username: fav_user and password: testingisfun99</t>
  </si>
  <si>
    <t>Logout button is displayed</t>
  </si>
  <si>
    <t>Overall</t>
  </si>
  <si>
    <t>1.2.1</t>
  </si>
  <si>
    <t>Log in - incorrect username</t>
  </si>
  <si>
    <t>Fail</t>
  </si>
  <si>
    <t>1.2.2</t>
  </si>
  <si>
    <t>Login with username: not_existing_user and password: testingisfun99</t>
  </si>
  <si>
    <t>“Invalid Username” error is displayed</t>
  </si>
  <si>
    <t>1.3.1</t>
  </si>
  <si>
    <t>Log in - incorrect password</t>
  </si>
  <si>
    <t>1.3.2</t>
  </si>
  <si>
    <t>1.3.3</t>
  </si>
  <si>
    <t>Login with username: fav_user and password: testing</t>
  </si>
  <si>
    <t>“Invalid Password” error is displayed</t>
  </si>
  <si>
    <t>1.4.1</t>
  </si>
  <si>
    <t>Log in - locked</t>
  </si>
  <si>
    <t>1.4.2</t>
  </si>
  <si>
    <t>1.4.3</t>
  </si>
  <si>
    <t>Login with username: locked_user and password: testingisfun99</t>
  </si>
  <si>
    <t>“Your account has been locked.” error is displayed</t>
  </si>
  <si>
    <t>2.1.1</t>
  </si>
  <si>
    <t>Product overview - filter products on price</t>
  </si>
  <si>
    <t>2.1.2</t>
  </si>
  <si>
    <t>Filter product on price</t>
  </si>
  <si>
    <t>Validate the order of product has changed to</t>
  </si>
  <si>
    <t>2.2.1</t>
  </si>
  <si>
    <t>Product overview - filter products on category</t>
  </si>
  <si>
    <t>2.2.2</t>
  </si>
  <si>
    <t>Filter product on category</t>
  </si>
  <si>
    <t>3.1.1</t>
  </si>
  <si>
    <t>View empty favorites page</t>
  </si>
  <si>
    <t>3.1.2</t>
  </si>
  <si>
    <t>Navigate to Favorites page</t>
  </si>
  <si>
    <t>3.1.3</t>
  </si>
  <si>
    <t>Login with username: existing_orders_user and password: testingisfun99</t>
  </si>
  <si>
    <t>“0 Product(s) found.” is displayed</t>
  </si>
  <si>
    <t>3.2.1</t>
  </si>
  <si>
    <t>Add product to favorites</t>
  </si>
  <si>
    <t>3.2.2</t>
  </si>
  <si>
    <t>Product is added to favorites and displayed on favorites page</t>
  </si>
  <si>
    <t>3.3.1</t>
  </si>
  <si>
    <t>Remove product from favorites</t>
  </si>
  <si>
    <t>3.3.2</t>
  </si>
  <si>
    <t>3.3.3</t>
  </si>
  <si>
    <t>Click on the heart icon</t>
  </si>
  <si>
    <t>Product is removed from favorites</t>
  </si>
  <si>
    <t>4.1.1</t>
  </si>
  <si>
    <t>Add product to cart</t>
  </si>
  <si>
    <t>4.1.2</t>
  </si>
  <si>
    <t>4.1.3</t>
  </si>
  <si>
    <t>Open cart</t>
  </si>
  <si>
    <t>Validate that product is in cart</t>
  </si>
  <si>
    <t>4.2.1</t>
  </si>
  <si>
    <t>Increase products in cart</t>
  </si>
  <si>
    <t>4.2.2</t>
  </si>
  <si>
    <t>4.2.3</t>
  </si>
  <si>
    <t>4.2.4</t>
  </si>
  <si>
    <t>Increase amount of product</t>
  </si>
  <si>
    <t>Validate that quantity is increased</t>
  </si>
  <si>
    <t>4.3.1</t>
  </si>
  <si>
    <t>Remove product from cart</t>
  </si>
  <si>
    <t>4.3.2</t>
  </si>
  <si>
    <t>4.3.3</t>
  </si>
  <si>
    <t>4.3.4</t>
  </si>
  <si>
    <t>Validate cart is empty</t>
  </si>
  <si>
    <t>4.4.1</t>
  </si>
  <si>
    <t>TODO: Add product to cart and checkout</t>
  </si>
  <si>
    <t>4.4.2</t>
  </si>
  <si>
    <t>4.4.3</t>
  </si>
  <si>
    <t>4.4.4</t>
  </si>
  <si>
    <t>Proceed to checkout cart</t>
  </si>
  <si>
    <t>5.1.1</t>
  </si>
  <si>
    <t>Cross browser validation</t>
  </si>
  <si>
    <t>Open website on Firefox 50</t>
  </si>
  <si>
    <t>5.1.2</t>
  </si>
  <si>
    <t>Verify that all the images are loaded correctly</t>
  </si>
  <si>
    <t>All images should be loaded and there are no broken images</t>
  </si>
  <si>
    <t>Click on Add to cart on any product</t>
  </si>
  <si>
    <t>Product should be added to cart</t>
  </si>
  <si>
    <t>6.1.1</t>
  </si>
  <si>
    <t>Perform Tap and scroll</t>
  </si>
  <si>
    <t>Open website on any real device</t>
  </si>
  <si>
    <t>6.1.2</t>
  </si>
  <si>
    <t>Swipe up on real device</t>
  </si>
  <si>
    <t>website should be scrolled up</t>
  </si>
  <si>
    <t>6.1.3</t>
  </si>
  <si>
    <t>Tap on any product</t>
  </si>
  <si>
    <t>Product details should open</t>
  </si>
  <si>
    <t>6.2.1</t>
  </si>
  <si>
    <t>Perform zoom</t>
  </si>
  <si>
    <t>6.2.2</t>
  </si>
  <si>
    <t>zoom on device by pinch gesture</t>
  </si>
  <si>
    <t>website should be zoomed</t>
  </si>
  <si>
    <t>6.2.3</t>
  </si>
  <si>
    <t>7.1.1</t>
  </si>
  <si>
    <t>Verify special offers</t>
  </si>
  <si>
    <t>7.1.2</t>
  </si>
  <si>
    <t>Using change location feature, change the location to USA</t>
  </si>
  <si>
    <t>7.1.3</t>
  </si>
  <si>
    <t>Go to special offer page</t>
  </si>
  <si>
    <t>7.1.4</t>
  </si>
  <si>
    <t>Verify special offer</t>
  </si>
  <si>
    <t>Special offer should be visible</t>
  </si>
  <si>
    <t>7.1.5</t>
  </si>
  <si>
    <t>Change back the location to other then USA</t>
  </si>
  <si>
    <t>7.1.6</t>
  </si>
  <si>
    <t>Special offer should not be visible</t>
  </si>
  <si>
    <t>8.1.1</t>
  </si>
  <si>
    <t>Verify that there are no XHR fails</t>
  </si>
  <si>
    <t>8.1.2</t>
  </si>
  <si>
    <t>Open developer tool</t>
  </si>
  <si>
    <t>Developer tool windowd should be opened</t>
  </si>
  <si>
    <t>8.1.3</t>
  </si>
  <si>
    <t>Go to console in dev tool</t>
  </si>
  <si>
    <t>8.1.4</t>
  </si>
  <si>
    <t>Verify that there are no XHR failure</t>
  </si>
  <si>
    <t>All XHR calls should pass</t>
  </si>
  <si>
    <t>9.1.1</t>
  </si>
  <si>
    <t>Network Throttling</t>
  </si>
  <si>
    <t>9.1.2</t>
  </si>
  <si>
    <t>Using Network Throttle option, change network to 2G or make custom with low bandwidth and high latency</t>
  </si>
  <si>
    <t>Network pref should change</t>
  </si>
  <si>
    <t>Verify that website loads perfectly</t>
  </si>
  <si>
    <t>Website should load</t>
  </si>
  <si>
    <t>TEST REPORT :  Overall Status</t>
  </si>
  <si>
    <t>Chrome</t>
  </si>
  <si>
    <t>Firefox</t>
  </si>
  <si>
    <t>Browser 3</t>
  </si>
  <si>
    <t>Browser 4</t>
  </si>
  <si>
    <t>Browser 5</t>
  </si>
  <si>
    <t>Not tested</t>
  </si>
  <si>
    <t>total number of items</t>
  </si>
  <si>
    <t>n/a</t>
  </si>
  <si>
    <t>percentage not tested</t>
  </si>
  <si>
    <t>percentage tested</t>
  </si>
  <si>
    <t>Percentage failed</t>
  </si>
  <si>
    <t>Status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</si>
</sst>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</font>
    <font>
      <b/>
      <color rgb="FFFFFFFF"/>
      <name val="Arial"/>
    </font>
    <font>
      <color theme="1"/>
      <name val="Arial"/>
    </font>
    <font>
      <b/>
      <color rgb="FFFFFFFF"/>
      <name val="Tahoma"/>
    </font>
    <font/>
    <font>
      <sz val="11.0"/>
      <color rgb="FF000000"/>
      <name val="Arial"/>
    </font>
    <font>
      <b/>
      <color theme="1"/>
      <name val="Arial"/>
    </font>
    <font>
      <b/>
      <sz val="15.0"/>
      <color rgb="FFFFFFFF"/>
      <name val="Arial"/>
    </font>
    <font>
      <sz val="11.0"/>
      <color theme="1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i/>
      <sz val="11.0"/>
      <color rgb="FF000000"/>
      <name val="Arial"/>
    </font>
    <font>
      <b/>
      <sz val="11.0"/>
      <color rgb="FF000000"/>
      <name val="Arial"/>
    </font>
    <font>
      <sz val="11.0"/>
      <color rgb="FF000000"/>
      <name val="Inconsolata"/>
    </font>
  </fonts>
  <fills count="9">
    <fill>
      <patternFill patternType="none"/>
    </fill>
    <fill>
      <patternFill patternType="lightGray"/>
    </fill>
    <fill>
      <patternFill patternType="solid">
        <fgColor rgb="FF003366"/>
        <bgColor rgb="FF003366"/>
      </patternFill>
    </fill>
    <fill>
      <patternFill patternType="solid">
        <fgColor rgb="FFB7E1CD"/>
        <bgColor rgb="FFB7E1CD"/>
      </patternFill>
    </fill>
    <fill>
      <patternFill patternType="solid">
        <fgColor rgb="FFFCE5CD"/>
        <bgColor rgb="FFFCE5CD"/>
      </patternFill>
    </fill>
    <fill>
      <patternFill patternType="solid">
        <fgColor rgb="FFE6B8AF"/>
        <bgColor rgb="FFE6B8AF"/>
      </patternFill>
    </fill>
    <fill>
      <patternFill patternType="solid">
        <fgColor rgb="FFD8D8D8"/>
        <bgColor rgb="FFD8D8D8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0" fillId="0" fontId="2" numFmtId="0" xfId="0" applyAlignment="1" applyFont="1">
      <alignment readingOrder="0"/>
    </xf>
    <xf borderId="1" fillId="2" fontId="3" numFmtId="0" xfId="0" applyAlignment="1" applyBorder="1" applyFont="1">
      <alignment horizontal="left" readingOrder="0"/>
    </xf>
    <xf borderId="2" fillId="2" fontId="3" numFmtId="0" xfId="0" applyAlignment="1" applyBorder="1" applyFont="1">
      <alignment horizontal="left" readingOrder="0"/>
    </xf>
    <xf borderId="3" fillId="0" fontId="4" numFmtId="0" xfId="0" applyBorder="1" applyFont="1"/>
    <xf borderId="4" fillId="2" fontId="1" numFmtId="0" xfId="0" applyAlignment="1" applyBorder="1" applyFont="1">
      <alignment horizontal="left" readingOrder="0"/>
    </xf>
    <xf borderId="5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6" fillId="0" fontId="2" numFmtId="0" xfId="0" applyBorder="1" applyFont="1"/>
    <xf borderId="7" fillId="0" fontId="2" numFmtId="0" xfId="0" applyAlignment="1" applyBorder="1" applyFont="1">
      <alignment readingOrder="0"/>
    </xf>
    <xf borderId="8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8" fillId="0" fontId="2" numFmtId="0" xfId="0" applyBorder="1" applyFont="1"/>
    <xf borderId="0" fillId="0" fontId="5" numFmtId="0" xfId="0" applyFont="1"/>
    <xf borderId="0" fillId="0" fontId="2" numFmtId="0" xfId="0" applyFont="1"/>
    <xf borderId="9" fillId="0" fontId="2" numFmtId="0" xfId="0" applyBorder="1" applyFont="1"/>
    <xf borderId="2" fillId="0" fontId="2" numFmtId="0" xfId="0" applyBorder="1" applyFont="1"/>
    <xf borderId="3" fillId="0" fontId="2" numFmtId="0" xfId="0" applyBorder="1" applyFont="1"/>
    <xf borderId="3" fillId="0" fontId="6" numFmtId="0" xfId="0" applyAlignment="1" applyBorder="1" applyFont="1">
      <alignment readingOrder="0"/>
    </xf>
    <xf borderId="3" fillId="0" fontId="6" numFmtId="0" xfId="0" applyBorder="1" applyFont="1"/>
    <xf borderId="6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7" fillId="0" fontId="2" numFmtId="0" xfId="0" applyBorder="1" applyFont="1"/>
    <xf borderId="10" fillId="0" fontId="6" numFmtId="0" xfId="0" applyBorder="1" applyFont="1"/>
    <xf borderId="3" fillId="0" fontId="5" numFmtId="0" xfId="0" applyBorder="1" applyFont="1"/>
    <xf borderId="0" fillId="0" fontId="2" numFmtId="0" xfId="0" applyAlignment="1" applyFont="1">
      <alignment readingOrder="0"/>
    </xf>
    <xf borderId="0" fillId="0" fontId="6" numFmtId="0" xfId="0" applyFont="1"/>
    <xf borderId="9" fillId="0" fontId="6" numFmtId="0" xfId="0" applyBorder="1" applyFont="1"/>
    <xf borderId="4" fillId="2" fontId="7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0" fillId="0" fontId="8" numFmtId="0" xfId="0" applyAlignment="1" applyFont="1">
      <alignment vertical="bottom"/>
    </xf>
    <xf borderId="4" fillId="0" fontId="9" numFmtId="0" xfId="0" applyAlignment="1" applyBorder="1" applyFont="1">
      <alignment vertical="bottom"/>
    </xf>
    <xf borderId="4" fillId="0" fontId="5" numFmtId="0" xfId="0" applyAlignment="1" applyBorder="1" applyFont="1">
      <alignment horizontal="right" vertical="top"/>
    </xf>
    <xf borderId="4" fillId="3" fontId="10" numFmtId="0" xfId="0" applyAlignment="1" applyBorder="1" applyFill="1" applyFont="1">
      <alignment horizontal="right" vertical="top"/>
    </xf>
    <xf borderId="4" fillId="3" fontId="5" numFmtId="0" xfId="0" applyAlignment="1" applyBorder="1" applyFont="1">
      <alignment horizontal="right" vertical="top"/>
    </xf>
    <xf borderId="4" fillId="4" fontId="10" numFmtId="0" xfId="0" applyAlignment="1" applyBorder="1" applyFill="1" applyFont="1">
      <alignment horizontal="right" vertical="top"/>
    </xf>
    <xf borderId="4" fillId="4" fontId="5" numFmtId="0" xfId="0" applyAlignment="1" applyBorder="1" applyFont="1">
      <alignment horizontal="right" vertical="top"/>
    </xf>
    <xf borderId="4" fillId="5" fontId="10" numFmtId="0" xfId="0" applyAlignment="1" applyBorder="1" applyFill="1" applyFont="1">
      <alignment horizontal="right" vertical="top"/>
    </xf>
    <xf borderId="4" fillId="5" fontId="5" numFmtId="0" xfId="0" applyAlignment="1" applyBorder="1" applyFont="1">
      <alignment horizontal="right" vertical="top"/>
    </xf>
    <xf borderId="4" fillId="0" fontId="10" numFmtId="0" xfId="0" applyAlignment="1" applyBorder="1" applyFont="1">
      <alignment horizontal="right" vertical="top"/>
    </xf>
    <xf borderId="4" fillId="0" fontId="11" numFmtId="0" xfId="0" applyAlignment="1" applyBorder="1" applyFont="1">
      <alignment horizontal="right" vertical="top"/>
    </xf>
    <xf borderId="4" fillId="6" fontId="10" numFmtId="0" xfId="0" applyAlignment="1" applyBorder="1" applyFill="1" applyFont="1">
      <alignment horizontal="right" vertical="top"/>
    </xf>
    <xf borderId="4" fillId="6" fontId="5" numFmtId="0" xfId="0" applyAlignment="1" applyBorder="1" applyFont="1">
      <alignment horizontal="right" vertical="top"/>
    </xf>
    <xf borderId="4" fillId="0" fontId="12" numFmtId="0" xfId="0" applyAlignment="1" applyBorder="1" applyFont="1">
      <alignment horizontal="right" vertical="top"/>
    </xf>
    <xf borderId="4" fillId="0" fontId="9" numFmtId="10" xfId="0" applyAlignment="1" applyBorder="1" applyFont="1" applyNumberFormat="1">
      <alignment horizontal="right" vertical="top"/>
    </xf>
    <xf borderId="4" fillId="0" fontId="12" numFmtId="9" xfId="0" applyAlignment="1" applyBorder="1" applyFont="1" applyNumberFormat="1">
      <alignment horizontal="right" vertical="top"/>
    </xf>
    <xf borderId="4" fillId="7" fontId="9" numFmtId="10" xfId="0" applyAlignment="1" applyBorder="1" applyFill="1" applyFont="1" applyNumberFormat="1">
      <alignment horizontal="right" vertical="top"/>
    </xf>
    <xf borderId="4" fillId="5" fontId="10" numFmtId="10" xfId="0" applyAlignment="1" applyBorder="1" applyFont="1" applyNumberFormat="1">
      <alignment horizontal="right" vertical="top"/>
    </xf>
    <xf borderId="4" fillId="5" fontId="5" numFmtId="9" xfId="0" applyAlignment="1" applyBorder="1" applyFont="1" applyNumberFormat="1">
      <alignment horizontal="right" vertical="top"/>
    </xf>
    <xf borderId="0" fillId="8" fontId="13" numFmtId="0" xfId="0" applyFill="1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7.0" ySplit="7.0" topLeftCell="H8" activePane="bottomRight" state="frozen"/>
      <selection activeCell="H1" sqref="H1" pane="topRight"/>
      <selection activeCell="A8" sqref="A8" pane="bottomLeft"/>
      <selection activeCell="H8" sqref="H8" pane="bottomRight"/>
    </sheetView>
  </sheetViews>
  <sheetFormatPr customHeight="1" defaultColWidth="14.43" defaultRowHeight="15.75"/>
  <cols>
    <col customWidth="1" min="2" max="2" width="22.86"/>
    <col customWidth="1" min="3" max="4" width="24.0"/>
    <col customWidth="1" min="5" max="5" width="68.43"/>
    <col customWidth="1" min="6" max="6" width="10.14"/>
    <col customWidth="1" min="7" max="7" width="4.0"/>
  </cols>
  <sheetData>
    <row r="1">
      <c r="D1" s="1" t="s">
        <v>0</v>
      </c>
      <c r="E1" s="2" t="s">
        <v>1</v>
      </c>
    </row>
    <row r="7">
      <c r="A7" s="3" t="s">
        <v>2</v>
      </c>
      <c r="B7" s="1" t="s">
        <v>3</v>
      </c>
      <c r="C7" s="1" t="s">
        <v>4</v>
      </c>
      <c r="D7" s="1" t="s">
        <v>5</v>
      </c>
      <c r="E7" s="4" t="s">
        <v>6</v>
      </c>
      <c r="F7" s="5"/>
      <c r="G7" s="5"/>
      <c r="H7" s="6" t="str">
        <f>'Test Report'!G7</f>
        <v>Chrome</v>
      </c>
      <c r="I7" s="6" t="str">
        <f>'Test Report'!H7</f>
        <v>Firefox</v>
      </c>
      <c r="J7" s="6" t="str">
        <f>'Test Report'!I7</f>
        <v>Browser 3</v>
      </c>
      <c r="K7" s="6" t="str">
        <f>'Test Report'!J7</f>
        <v>Browser 4</v>
      </c>
      <c r="L7" s="6" t="str">
        <f>'Test Report'!K7</f>
        <v>Browser 5</v>
      </c>
    </row>
    <row r="8">
      <c r="A8" s="7" t="s">
        <v>7</v>
      </c>
      <c r="B8" s="8" t="s">
        <v>8</v>
      </c>
      <c r="C8" s="8" t="s">
        <v>9</v>
      </c>
      <c r="D8" s="9" t="s">
        <v>10</v>
      </c>
      <c r="E8" s="10"/>
      <c r="F8" s="10"/>
      <c r="G8" s="10"/>
      <c r="H8" s="8" t="s">
        <v>11</v>
      </c>
      <c r="I8" s="8" t="s">
        <v>11</v>
      </c>
      <c r="J8" s="8" t="s">
        <v>11</v>
      </c>
      <c r="K8" s="8" t="s">
        <v>11</v>
      </c>
      <c r="L8" s="11" t="s">
        <v>11</v>
      </c>
    </row>
    <row r="9">
      <c r="A9" s="12" t="s">
        <v>12</v>
      </c>
      <c r="C9" s="2" t="s">
        <v>9</v>
      </c>
      <c r="D9" s="9" t="s">
        <v>13</v>
      </c>
      <c r="H9" s="2" t="s">
        <v>11</v>
      </c>
      <c r="I9" s="2" t="s">
        <v>11</v>
      </c>
      <c r="J9" s="2" t="s">
        <v>11</v>
      </c>
      <c r="K9" s="2" t="s">
        <v>11</v>
      </c>
      <c r="L9" s="13" t="s">
        <v>11</v>
      </c>
    </row>
    <row r="10">
      <c r="A10" s="12" t="s">
        <v>14</v>
      </c>
      <c r="C10" s="2" t="s">
        <v>9</v>
      </c>
      <c r="D10" s="9" t="s">
        <v>15</v>
      </c>
      <c r="E10" s="9" t="s">
        <v>16</v>
      </c>
      <c r="H10" s="2" t="s">
        <v>11</v>
      </c>
      <c r="I10" s="2" t="s">
        <v>11</v>
      </c>
      <c r="J10" s="2" t="s">
        <v>11</v>
      </c>
      <c r="K10" s="2" t="s">
        <v>11</v>
      </c>
      <c r="L10" s="13" t="s">
        <v>11</v>
      </c>
    </row>
    <row r="11">
      <c r="A11" s="14"/>
      <c r="D11" s="15"/>
      <c r="H11" s="16"/>
      <c r="I11" s="16"/>
      <c r="J11" s="16"/>
      <c r="K11" s="16"/>
      <c r="L11" s="17"/>
    </row>
    <row r="12">
      <c r="A12" s="18"/>
      <c r="B12" s="19"/>
      <c r="C12" s="19"/>
      <c r="D12" s="19"/>
      <c r="E12" s="19"/>
      <c r="F12" s="20" t="s">
        <v>17</v>
      </c>
      <c r="G12" s="21"/>
      <c r="H12" s="21" t="str">
        <f t="shared" ref="H12:L12" si="1">IF(COUNTIF(H8:H10, "Fail"),"Fail",IF(COUNTIF(H8:H10, "Not tested"),"Not tested",IF(COUNTBLANK(H8:H10),"Not tested",IF(COUNTIF(H8:H10, "Pass"),"Pass",IF(COUNTIF(H8:H10, "n/a"),"n/a",IF(COUNTIF(H8:H10, "Content Issue"),"Content Issue",""))))))</f>
        <v>Pass</v>
      </c>
      <c r="I12" s="21" t="str">
        <f t="shared" si="1"/>
        <v>Pass</v>
      </c>
      <c r="J12" s="21" t="str">
        <f t="shared" si="1"/>
        <v>Pass</v>
      </c>
      <c r="K12" s="21" t="str">
        <f t="shared" si="1"/>
        <v>Pass</v>
      </c>
      <c r="L12" s="21" t="str">
        <f t="shared" si="1"/>
        <v>Pass</v>
      </c>
    </row>
    <row r="13">
      <c r="H13" s="16"/>
      <c r="I13" s="16"/>
      <c r="J13" s="16"/>
      <c r="K13" s="16"/>
      <c r="L13" s="16"/>
    </row>
    <row r="14">
      <c r="H14" s="16"/>
      <c r="I14" s="16"/>
      <c r="J14" s="16"/>
      <c r="K14" s="16"/>
      <c r="L14" s="16"/>
    </row>
    <row r="15">
      <c r="A15" s="7" t="s">
        <v>18</v>
      </c>
      <c r="B15" s="8" t="s">
        <v>19</v>
      </c>
      <c r="C15" s="8" t="s">
        <v>9</v>
      </c>
      <c r="D15" s="22" t="s">
        <v>10</v>
      </c>
      <c r="E15" s="10"/>
      <c r="F15" s="10"/>
      <c r="G15" s="10"/>
      <c r="H15" s="8" t="s">
        <v>20</v>
      </c>
      <c r="I15" s="8"/>
      <c r="J15" s="10"/>
      <c r="K15" s="10"/>
      <c r="L15" s="11" t="s">
        <v>20</v>
      </c>
    </row>
    <row r="16">
      <c r="A16" s="12" t="s">
        <v>21</v>
      </c>
      <c r="C16" s="2" t="s">
        <v>9</v>
      </c>
      <c r="D16" s="9" t="s">
        <v>13</v>
      </c>
      <c r="H16" s="16"/>
      <c r="I16" s="2" t="s">
        <v>20</v>
      </c>
      <c r="J16" s="16"/>
      <c r="K16" s="2" t="s">
        <v>20</v>
      </c>
      <c r="L16" s="17"/>
    </row>
    <row r="17">
      <c r="A17" s="12"/>
      <c r="C17" s="2" t="s">
        <v>9</v>
      </c>
      <c r="D17" s="9" t="s">
        <v>22</v>
      </c>
      <c r="E17" s="9" t="s">
        <v>23</v>
      </c>
      <c r="H17" s="16"/>
      <c r="I17" s="16"/>
      <c r="J17" s="2" t="s">
        <v>20</v>
      </c>
      <c r="K17" s="16"/>
      <c r="L17" s="17"/>
    </row>
    <row r="18">
      <c r="A18" s="14"/>
      <c r="D18" s="15"/>
      <c r="F18" s="23"/>
      <c r="H18" s="16"/>
      <c r="I18" s="16"/>
      <c r="J18" s="16"/>
      <c r="K18" s="16"/>
      <c r="L18" s="17"/>
    </row>
    <row r="19">
      <c r="A19" s="18"/>
      <c r="B19" s="19"/>
      <c r="C19" s="19"/>
      <c r="D19" s="19"/>
      <c r="E19" s="19"/>
      <c r="F19" s="20" t="s">
        <v>17</v>
      </c>
      <c r="G19" s="19"/>
      <c r="H19" s="21" t="str">
        <f t="shared" ref="H19:L19" si="2">IF(COUNTIF(H15:H17, "Fail"),"Fail",IF(COUNTIF(H15:H17, "Not tested"),"Not tested",IF(COUNTBLANK(H15:H17),"Not tested",IF(COUNTIF(H15:H17, "Pass"),"Pass",IF(COUNTIF(H15:H17, "n/a"),"n/a",IF(COUNTIF(H15:H17, "Content Issue"),"Content Issue",""))))))</f>
        <v>Fail</v>
      </c>
      <c r="I19" s="21" t="str">
        <f t="shared" si="2"/>
        <v>Fail</v>
      </c>
      <c r="J19" s="21" t="str">
        <f t="shared" si="2"/>
        <v>Fail</v>
      </c>
      <c r="K19" s="21" t="str">
        <f t="shared" si="2"/>
        <v>Fail</v>
      </c>
      <c r="L19" s="21" t="str">
        <f t="shared" si="2"/>
        <v>Fail</v>
      </c>
    </row>
    <row r="20">
      <c r="H20" s="16"/>
      <c r="I20" s="16"/>
      <c r="J20" s="16"/>
      <c r="K20" s="16"/>
      <c r="L20" s="16"/>
    </row>
    <row r="21">
      <c r="H21" s="16"/>
      <c r="I21" s="16"/>
      <c r="J21" s="16"/>
      <c r="K21" s="16"/>
      <c r="L21" s="16"/>
    </row>
    <row r="22">
      <c r="A22" s="7" t="s">
        <v>24</v>
      </c>
      <c r="B22" s="8" t="s">
        <v>25</v>
      </c>
      <c r="C22" s="8" t="s">
        <v>9</v>
      </c>
      <c r="D22" s="22" t="s">
        <v>10</v>
      </c>
      <c r="E22" s="10"/>
      <c r="F22" s="10"/>
      <c r="G22" s="10"/>
      <c r="H22" s="8"/>
      <c r="I22" s="8"/>
      <c r="J22" s="10"/>
      <c r="K22" s="10"/>
      <c r="L22" s="24"/>
    </row>
    <row r="23">
      <c r="A23" s="12" t="s">
        <v>26</v>
      </c>
      <c r="C23" s="2"/>
      <c r="D23" s="9" t="s">
        <v>13</v>
      </c>
      <c r="H23" s="16"/>
      <c r="I23" s="16"/>
      <c r="J23" s="16"/>
      <c r="K23" s="16"/>
      <c r="L23" s="17"/>
    </row>
    <row r="24">
      <c r="A24" s="12" t="s">
        <v>27</v>
      </c>
      <c r="C24" s="2"/>
      <c r="D24" s="9" t="s">
        <v>28</v>
      </c>
      <c r="E24" s="9" t="s">
        <v>29</v>
      </c>
      <c r="H24" s="16"/>
      <c r="I24" s="16"/>
      <c r="J24" s="16"/>
      <c r="K24" s="16"/>
      <c r="L24" s="17"/>
    </row>
    <row r="25">
      <c r="A25" s="14"/>
      <c r="D25" s="15"/>
      <c r="F25" s="23"/>
      <c r="H25" s="16"/>
      <c r="I25" s="16"/>
      <c r="J25" s="16"/>
      <c r="K25" s="16"/>
      <c r="L25" s="17"/>
    </row>
    <row r="26">
      <c r="A26" s="18"/>
      <c r="B26" s="19"/>
      <c r="C26" s="19"/>
      <c r="D26" s="19"/>
      <c r="E26" s="19"/>
      <c r="F26" s="20" t="s">
        <v>17</v>
      </c>
      <c r="G26" s="19"/>
      <c r="H26" s="21" t="str">
        <f t="shared" ref="H26:L26" si="3">IF(COUNTIF(H22:H24, "Fail"),"Fail",IF(COUNTIF(H22:H24, "Not tested"),"Not tested",IF(COUNTBLANK(H22:H24),"Not tested",IF(COUNTIF(H22:H24, "Pass"),"Pass",IF(COUNTIF(H22:H24, "n/a"),"n/a",IF(COUNTIF(H22:H24, "Content Issue"),"Content Issue",""))))))</f>
        <v>Not tested</v>
      </c>
      <c r="I26" s="21" t="str">
        <f t="shared" si="3"/>
        <v>Not tested</v>
      </c>
      <c r="J26" s="21" t="str">
        <f t="shared" si="3"/>
        <v>Not tested</v>
      </c>
      <c r="K26" s="21" t="str">
        <f t="shared" si="3"/>
        <v>Not tested</v>
      </c>
      <c r="L26" s="21" t="str">
        <f t="shared" si="3"/>
        <v>Not tested</v>
      </c>
    </row>
    <row r="27">
      <c r="H27" s="16"/>
      <c r="I27" s="16"/>
      <c r="J27" s="16"/>
      <c r="K27" s="16"/>
      <c r="L27" s="16"/>
    </row>
    <row r="28">
      <c r="H28" s="16"/>
      <c r="I28" s="16"/>
      <c r="J28" s="16"/>
      <c r="K28" s="16"/>
      <c r="L28" s="16"/>
    </row>
    <row r="29">
      <c r="A29" s="7" t="s">
        <v>30</v>
      </c>
      <c r="B29" s="8" t="s">
        <v>31</v>
      </c>
      <c r="C29" s="8" t="s">
        <v>9</v>
      </c>
      <c r="D29" s="22" t="s">
        <v>10</v>
      </c>
      <c r="E29" s="10"/>
      <c r="F29" s="10"/>
      <c r="G29" s="10"/>
      <c r="H29" s="8"/>
      <c r="I29" s="8"/>
      <c r="J29" s="10"/>
      <c r="K29" s="10"/>
      <c r="L29" s="24"/>
    </row>
    <row r="30">
      <c r="A30" s="12" t="s">
        <v>32</v>
      </c>
      <c r="C30" s="2"/>
      <c r="D30" s="9" t="s">
        <v>13</v>
      </c>
      <c r="H30" s="16"/>
      <c r="I30" s="16"/>
      <c r="J30" s="16"/>
      <c r="K30" s="16"/>
      <c r="L30" s="17"/>
    </row>
    <row r="31">
      <c r="A31" s="12" t="s">
        <v>33</v>
      </c>
      <c r="C31" s="2"/>
      <c r="D31" s="9" t="s">
        <v>34</v>
      </c>
      <c r="E31" s="9" t="s">
        <v>35</v>
      </c>
      <c r="H31" s="16"/>
      <c r="I31" s="16"/>
      <c r="J31" s="16"/>
      <c r="K31" s="16"/>
      <c r="L31" s="17"/>
    </row>
    <row r="32">
      <c r="A32" s="14"/>
      <c r="F32" s="23"/>
      <c r="H32" s="16"/>
      <c r="I32" s="16"/>
      <c r="J32" s="16"/>
      <c r="K32" s="16"/>
      <c r="L32" s="17"/>
    </row>
    <row r="33">
      <c r="A33" s="18"/>
      <c r="B33" s="19"/>
      <c r="C33" s="19"/>
      <c r="D33" s="19"/>
      <c r="E33" s="19"/>
      <c r="F33" s="20" t="s">
        <v>17</v>
      </c>
      <c r="G33" s="19"/>
      <c r="H33" s="21" t="str">
        <f t="shared" ref="H33:L33" si="4">IF(COUNTIF(H29:H31, "Fail"),"Fail",IF(COUNTIF(H29:H31, "Not tested"),"Not tested",IF(COUNTBLANK(H29:H31),"Not tested",IF(COUNTIF(H29:H31, "Pass"),"Pass",IF(COUNTIF(H29:H31, "n/a"),"n/a",IF(COUNTIF(H29:H31, "Content Issue"),"Content Issue",""))))))</f>
        <v>Not tested</v>
      </c>
      <c r="I33" s="21" t="str">
        <f t="shared" si="4"/>
        <v>Not tested</v>
      </c>
      <c r="J33" s="21" t="str">
        <f t="shared" si="4"/>
        <v>Not tested</v>
      </c>
      <c r="K33" s="21" t="str">
        <f t="shared" si="4"/>
        <v>Not tested</v>
      </c>
      <c r="L33" s="21" t="str">
        <f t="shared" si="4"/>
        <v>Not tested</v>
      </c>
    </row>
    <row r="36">
      <c r="A36" s="7" t="s">
        <v>36</v>
      </c>
      <c r="B36" s="22" t="s">
        <v>37</v>
      </c>
      <c r="C36" s="8" t="s">
        <v>9</v>
      </c>
      <c r="D36" s="22" t="s">
        <v>10</v>
      </c>
      <c r="E36" s="10"/>
      <c r="F36" s="10"/>
      <c r="G36" s="10"/>
      <c r="H36" s="8"/>
      <c r="I36" s="8"/>
      <c r="J36" s="8"/>
      <c r="K36" s="8"/>
      <c r="L36" s="24"/>
    </row>
    <row r="37">
      <c r="A37" s="12" t="s">
        <v>38</v>
      </c>
      <c r="C37" s="2" t="s">
        <v>9</v>
      </c>
      <c r="D37" s="9" t="s">
        <v>39</v>
      </c>
      <c r="E37" s="9" t="s">
        <v>40</v>
      </c>
      <c r="H37" s="16"/>
      <c r="I37" s="16"/>
      <c r="J37" s="16"/>
      <c r="K37" s="16"/>
      <c r="L37" s="17"/>
    </row>
    <row r="38">
      <c r="A38" s="12"/>
      <c r="E38" s="9"/>
      <c r="H38" s="16"/>
      <c r="I38" s="16"/>
      <c r="J38" s="16"/>
      <c r="K38" s="16"/>
      <c r="L38" s="17"/>
    </row>
    <row r="39">
      <c r="A39" s="14"/>
      <c r="D39" s="15"/>
      <c r="H39" s="16"/>
      <c r="I39" s="16"/>
      <c r="J39" s="16"/>
      <c r="K39" s="16"/>
      <c r="L39" s="17"/>
    </row>
    <row r="40">
      <c r="A40" s="18"/>
      <c r="B40" s="19"/>
      <c r="C40" s="19"/>
      <c r="D40" s="19"/>
      <c r="E40" s="19"/>
      <c r="F40" s="20" t="s">
        <v>17</v>
      </c>
      <c r="G40" s="21"/>
      <c r="H40" s="21" t="str">
        <f t="shared" ref="H40:L40" si="5">IF(COUNTIF(H36:H38, "Fail"),"Fail",IF(COUNTIF(H36:H38, "Not tested"),"Not tested",IF(COUNTBLANK(H36:H38),"Not tested",IF(COUNTIF(H36:H38, "Pass"),"Pass",IF(COUNTIF(H36:H38, "n/a"),"n/a",IF(COUNTIF(H36:H38, "Content Issue"),"Content Issue",""))))))</f>
        <v>Not tested</v>
      </c>
      <c r="I40" s="21" t="str">
        <f t="shared" si="5"/>
        <v>Not tested</v>
      </c>
      <c r="J40" s="21" t="str">
        <f t="shared" si="5"/>
        <v>Not tested</v>
      </c>
      <c r="K40" s="21" t="str">
        <f t="shared" si="5"/>
        <v>Not tested</v>
      </c>
      <c r="L40" s="25" t="str">
        <f t="shared" si="5"/>
        <v>Not tested</v>
      </c>
    </row>
    <row r="41">
      <c r="H41" s="16"/>
      <c r="I41" s="16"/>
      <c r="J41" s="16"/>
      <c r="K41" s="16"/>
      <c r="L41" s="16"/>
    </row>
    <row r="42">
      <c r="H42" s="16"/>
      <c r="I42" s="16"/>
      <c r="J42" s="16"/>
      <c r="K42" s="16"/>
      <c r="L42" s="16"/>
    </row>
    <row r="43">
      <c r="A43" s="7" t="s">
        <v>41</v>
      </c>
      <c r="B43" s="22" t="s">
        <v>42</v>
      </c>
      <c r="C43" s="8" t="s">
        <v>9</v>
      </c>
      <c r="D43" s="22" t="s">
        <v>10</v>
      </c>
      <c r="E43" s="10"/>
      <c r="F43" s="10"/>
      <c r="G43" s="10"/>
      <c r="H43" s="8"/>
      <c r="I43" s="8"/>
      <c r="J43" s="10"/>
      <c r="K43" s="10"/>
      <c r="L43" s="24"/>
    </row>
    <row r="44">
      <c r="A44" s="12" t="s">
        <v>43</v>
      </c>
      <c r="C44" s="2" t="s">
        <v>9</v>
      </c>
      <c r="D44" s="9" t="s">
        <v>44</v>
      </c>
      <c r="E44" s="9" t="s">
        <v>40</v>
      </c>
      <c r="H44" s="16"/>
      <c r="I44" s="16"/>
      <c r="J44" s="16"/>
      <c r="K44" s="16"/>
      <c r="L44" s="17"/>
    </row>
    <row r="45">
      <c r="A45" s="12"/>
      <c r="E45" s="9"/>
      <c r="H45" s="16"/>
      <c r="I45" s="16"/>
      <c r="J45" s="16"/>
      <c r="K45" s="16"/>
      <c r="L45" s="17"/>
    </row>
    <row r="46">
      <c r="A46" s="14"/>
      <c r="D46" s="15"/>
      <c r="F46" s="23"/>
      <c r="H46" s="16"/>
      <c r="I46" s="16"/>
      <c r="J46" s="16"/>
      <c r="K46" s="16"/>
      <c r="L46" s="17"/>
    </row>
    <row r="47">
      <c r="A47" s="18"/>
      <c r="B47" s="19"/>
      <c r="C47" s="19"/>
      <c r="D47" s="19"/>
      <c r="E47" s="19"/>
      <c r="F47" s="20" t="s">
        <v>17</v>
      </c>
      <c r="G47" s="19"/>
      <c r="H47" s="21" t="str">
        <f t="shared" ref="H47:L47" si="6">IF(COUNTIF(H43:H45, "Fail"),"Fail",IF(COUNTIF(H43:H45, "Not tested"),"Not tested",IF(COUNTBLANK(H43:H45),"Not tested",IF(COUNTIF(H43:H45, "Pass"),"Pass",IF(COUNTIF(H43:H45, "n/a"),"n/a",IF(COUNTIF(H43:H45, "Content Issue"),"Content Issue",""))))))</f>
        <v>Not tested</v>
      </c>
      <c r="I47" s="21" t="str">
        <f t="shared" si="6"/>
        <v>Not tested</v>
      </c>
      <c r="J47" s="21" t="str">
        <f t="shared" si="6"/>
        <v>Not tested</v>
      </c>
      <c r="K47" s="21" t="str">
        <f t="shared" si="6"/>
        <v>Not tested</v>
      </c>
      <c r="L47" s="25" t="str">
        <f t="shared" si="6"/>
        <v>Not tested</v>
      </c>
    </row>
    <row r="50">
      <c r="A50" s="7" t="s">
        <v>45</v>
      </c>
      <c r="B50" s="22" t="s">
        <v>46</v>
      </c>
      <c r="C50" s="8" t="s">
        <v>9</v>
      </c>
      <c r="D50" s="22" t="s">
        <v>10</v>
      </c>
      <c r="E50" s="10"/>
      <c r="F50" s="10"/>
      <c r="G50" s="10"/>
      <c r="H50" s="8"/>
      <c r="I50" s="8"/>
      <c r="J50" s="8"/>
      <c r="K50" s="8"/>
      <c r="L50" s="24"/>
    </row>
    <row r="51">
      <c r="A51" s="12" t="s">
        <v>47</v>
      </c>
      <c r="C51" s="2" t="s">
        <v>9</v>
      </c>
      <c r="D51" s="9" t="s">
        <v>48</v>
      </c>
      <c r="H51" s="16"/>
      <c r="I51" s="16"/>
      <c r="J51" s="16"/>
      <c r="K51" s="16"/>
      <c r="L51" s="17"/>
    </row>
    <row r="52">
      <c r="A52" s="12" t="s">
        <v>49</v>
      </c>
      <c r="C52" s="2" t="s">
        <v>9</v>
      </c>
      <c r="D52" s="9" t="s">
        <v>50</v>
      </c>
      <c r="E52" s="9" t="s">
        <v>51</v>
      </c>
      <c r="H52" s="16"/>
      <c r="I52" s="16"/>
      <c r="J52" s="16"/>
      <c r="K52" s="16"/>
      <c r="L52" s="17"/>
    </row>
    <row r="53">
      <c r="A53" s="14"/>
      <c r="H53" s="16"/>
      <c r="I53" s="16"/>
      <c r="J53" s="16"/>
      <c r="K53" s="16"/>
      <c r="L53" s="17"/>
    </row>
    <row r="54">
      <c r="A54" s="18"/>
      <c r="B54" s="19"/>
      <c r="C54" s="19"/>
      <c r="D54" s="26"/>
      <c r="E54" s="19"/>
      <c r="F54" s="20" t="s">
        <v>17</v>
      </c>
      <c r="G54" s="21"/>
      <c r="H54" s="21" t="str">
        <f t="shared" ref="H54:L54" si="7">IF(COUNTIF(H50:H52, "Fail"),"Fail",IF(COUNTIF(H50:H52, "Not tested"),"Not tested",IF(COUNTBLANK(H50:H52),"Not tested",IF(COUNTIF(H50:H52, "Pass"),"Pass",IF(COUNTIF(H50:H52, "n/a"),"n/a",IF(COUNTIF(H50:H52, "Content Issue"),"Content Issue",""))))))</f>
        <v>Not tested</v>
      </c>
      <c r="I54" s="21" t="str">
        <f t="shared" si="7"/>
        <v>Not tested</v>
      </c>
      <c r="J54" s="21" t="str">
        <f t="shared" si="7"/>
        <v>Not tested</v>
      </c>
      <c r="K54" s="21" t="str">
        <f t="shared" si="7"/>
        <v>Not tested</v>
      </c>
      <c r="L54" s="25" t="str">
        <f t="shared" si="7"/>
        <v>Not tested</v>
      </c>
    </row>
    <row r="55">
      <c r="H55" s="16"/>
      <c r="I55" s="16"/>
      <c r="J55" s="16"/>
      <c r="K55" s="16"/>
      <c r="L55" s="16"/>
    </row>
    <row r="56">
      <c r="H56" s="16"/>
      <c r="I56" s="16"/>
      <c r="J56" s="16"/>
      <c r="K56" s="16"/>
      <c r="L56" s="16"/>
    </row>
    <row r="57">
      <c r="A57" s="7" t="s">
        <v>52</v>
      </c>
      <c r="B57" s="22" t="s">
        <v>53</v>
      </c>
      <c r="C57" s="8" t="s">
        <v>9</v>
      </c>
      <c r="D57" s="22" t="s">
        <v>10</v>
      </c>
      <c r="E57" s="10"/>
      <c r="F57" s="10"/>
      <c r="G57" s="10"/>
      <c r="H57" s="8"/>
      <c r="I57" s="8"/>
      <c r="J57" s="10"/>
      <c r="K57" s="10"/>
      <c r="L57" s="24"/>
    </row>
    <row r="58">
      <c r="A58" s="12" t="s">
        <v>54</v>
      </c>
      <c r="C58" s="2" t="s">
        <v>9</v>
      </c>
      <c r="D58" s="9" t="s">
        <v>53</v>
      </c>
      <c r="H58" s="16"/>
      <c r="I58" s="16"/>
      <c r="J58" s="16"/>
      <c r="K58" s="16"/>
      <c r="L58" s="17"/>
    </row>
    <row r="59">
      <c r="A59" s="12"/>
      <c r="C59" s="2" t="s">
        <v>9</v>
      </c>
      <c r="D59" s="9" t="s">
        <v>50</v>
      </c>
      <c r="E59" s="9" t="s">
        <v>55</v>
      </c>
      <c r="H59" s="16"/>
      <c r="I59" s="16"/>
      <c r="J59" s="16"/>
      <c r="K59" s="16"/>
      <c r="L59" s="17"/>
    </row>
    <row r="60">
      <c r="A60" s="14"/>
      <c r="F60" s="23"/>
      <c r="H60" s="16"/>
      <c r="I60" s="16"/>
      <c r="J60" s="16"/>
      <c r="K60" s="16"/>
      <c r="L60" s="17"/>
    </row>
    <row r="61">
      <c r="A61" s="18"/>
      <c r="B61" s="19"/>
      <c r="C61" s="19"/>
      <c r="D61" s="26"/>
      <c r="E61" s="19"/>
      <c r="F61" s="20" t="s">
        <v>17</v>
      </c>
      <c r="G61" s="19"/>
      <c r="H61" s="21" t="str">
        <f t="shared" ref="H61:L61" si="8">IF(COUNTIF(H57:H59, "Fail"),"Fail",IF(COUNTIF(H57:H59, "Not tested"),"Not tested",IF(COUNTBLANK(H57:H59),"Not tested",IF(COUNTIF(H57:H59, "Pass"),"Pass",IF(COUNTIF(H57:H59, "n/a"),"n/a",IF(COUNTIF(H57:H59, "Content Issue"),"Content Issue",""))))))</f>
        <v>Not tested</v>
      </c>
      <c r="I61" s="21" t="str">
        <f t="shared" si="8"/>
        <v>Not tested</v>
      </c>
      <c r="J61" s="21" t="str">
        <f t="shared" si="8"/>
        <v>Not tested</v>
      </c>
      <c r="K61" s="21" t="str">
        <f t="shared" si="8"/>
        <v>Not tested</v>
      </c>
      <c r="L61" s="25" t="str">
        <f t="shared" si="8"/>
        <v>Not tested</v>
      </c>
    </row>
    <row r="62">
      <c r="H62" s="16"/>
      <c r="I62" s="16"/>
      <c r="J62" s="16"/>
      <c r="K62" s="16"/>
      <c r="L62" s="16"/>
    </row>
    <row r="63">
      <c r="H63" s="16"/>
      <c r="I63" s="16"/>
      <c r="J63" s="16"/>
      <c r="K63" s="16"/>
      <c r="L63" s="16"/>
    </row>
    <row r="64">
      <c r="A64" s="7" t="s">
        <v>56</v>
      </c>
      <c r="B64" s="22" t="s">
        <v>57</v>
      </c>
      <c r="C64" s="8" t="s">
        <v>9</v>
      </c>
      <c r="D64" s="22" t="s">
        <v>10</v>
      </c>
      <c r="E64" s="10"/>
      <c r="F64" s="10"/>
      <c r="G64" s="10"/>
      <c r="H64" s="8"/>
      <c r="I64" s="8"/>
      <c r="J64" s="10"/>
      <c r="K64" s="10"/>
      <c r="L64" s="24"/>
    </row>
    <row r="65">
      <c r="A65" s="12" t="s">
        <v>58</v>
      </c>
      <c r="C65" s="2"/>
      <c r="D65" s="9" t="s">
        <v>53</v>
      </c>
      <c r="H65" s="16"/>
      <c r="I65" s="16"/>
      <c r="J65" s="16"/>
      <c r="K65" s="16"/>
      <c r="L65" s="17"/>
    </row>
    <row r="66">
      <c r="A66" s="12" t="s">
        <v>59</v>
      </c>
      <c r="C66" s="2"/>
      <c r="D66" s="9" t="s">
        <v>15</v>
      </c>
      <c r="E66" s="9" t="s">
        <v>29</v>
      </c>
      <c r="H66" s="16"/>
      <c r="I66" s="16"/>
      <c r="J66" s="16"/>
      <c r="K66" s="16"/>
      <c r="L66" s="17"/>
    </row>
    <row r="67">
      <c r="A67" s="14"/>
      <c r="D67" s="9" t="s">
        <v>60</v>
      </c>
      <c r="E67" s="9" t="s">
        <v>61</v>
      </c>
      <c r="F67" s="23"/>
      <c r="H67" s="16"/>
      <c r="I67" s="16"/>
      <c r="J67" s="16"/>
      <c r="K67" s="16"/>
      <c r="L67" s="17"/>
    </row>
    <row r="68">
      <c r="A68" s="18"/>
      <c r="B68" s="19"/>
      <c r="C68" s="19"/>
      <c r="D68" s="19"/>
      <c r="E68" s="19"/>
      <c r="F68" s="20" t="s">
        <v>17</v>
      </c>
      <c r="G68" s="19"/>
      <c r="H68" s="21" t="str">
        <f t="shared" ref="H68:L68" si="9">IF(COUNTIF(H64:H66, "Fail"),"Fail",IF(COUNTIF(H64:H66, "Not tested"),"Not tested",IF(COUNTBLANK(H64:H66),"Not tested",IF(COUNTIF(H64:H66, "Pass"),"Pass",IF(COUNTIF(H64:H66, "n/a"),"n/a",IF(COUNTIF(H64:H66, "Content Issue"),"Content Issue",""))))))</f>
        <v>Not tested</v>
      </c>
      <c r="I68" s="21" t="str">
        <f t="shared" si="9"/>
        <v>Not tested</v>
      </c>
      <c r="J68" s="21" t="str">
        <f t="shared" si="9"/>
        <v>Not tested</v>
      </c>
      <c r="K68" s="21" t="str">
        <f t="shared" si="9"/>
        <v>Not tested</v>
      </c>
      <c r="L68" s="25" t="str">
        <f t="shared" si="9"/>
        <v>Not tested</v>
      </c>
    </row>
    <row r="71">
      <c r="A71" s="7" t="s">
        <v>62</v>
      </c>
      <c r="B71" s="22" t="s">
        <v>63</v>
      </c>
      <c r="C71" s="8" t="s">
        <v>9</v>
      </c>
      <c r="D71" s="22" t="s">
        <v>10</v>
      </c>
      <c r="E71" s="10"/>
      <c r="F71" s="10"/>
      <c r="G71" s="10"/>
      <c r="H71" s="8"/>
      <c r="I71" s="8"/>
      <c r="J71" s="8"/>
      <c r="K71" s="8"/>
      <c r="L71" s="24"/>
    </row>
    <row r="72">
      <c r="A72" s="12" t="s">
        <v>64</v>
      </c>
      <c r="C72" s="2" t="s">
        <v>9</v>
      </c>
      <c r="D72" s="9" t="s">
        <v>63</v>
      </c>
      <c r="H72" s="16"/>
      <c r="I72" s="16"/>
      <c r="J72" s="16"/>
      <c r="K72" s="16"/>
      <c r="L72" s="17"/>
    </row>
    <row r="73">
      <c r="A73" s="12" t="s">
        <v>65</v>
      </c>
      <c r="C73" s="2" t="s">
        <v>9</v>
      </c>
      <c r="D73" s="9" t="s">
        <v>66</v>
      </c>
      <c r="E73" s="9" t="s">
        <v>67</v>
      </c>
      <c r="H73" s="16"/>
      <c r="I73" s="16"/>
      <c r="J73" s="16"/>
      <c r="K73" s="16"/>
      <c r="L73" s="17"/>
    </row>
    <row r="74">
      <c r="A74" s="14"/>
      <c r="H74" s="16"/>
      <c r="I74" s="16"/>
      <c r="J74" s="16"/>
      <c r="K74" s="16"/>
      <c r="L74" s="17"/>
    </row>
    <row r="75">
      <c r="A75" s="18"/>
      <c r="B75" s="19"/>
      <c r="C75" s="19"/>
      <c r="D75" s="26"/>
      <c r="E75" s="19"/>
      <c r="F75" s="20" t="s">
        <v>17</v>
      </c>
      <c r="G75" s="21"/>
      <c r="H75" s="21" t="str">
        <f t="shared" ref="H75:L75" si="10">IF(COUNTIF(H71:H73, "Fail"),"Fail",IF(COUNTIF(H71:H73, "Not tested"),"Not tested",IF(COUNTBLANK(H71:H73),"Not tested",IF(COUNTIF(H71:H73, "Pass"),"Pass",IF(COUNTIF(H71:H73, "n/a"),"n/a",IF(COUNTIF(H71:H73, "Content Issue"),"Content Issue",""))))))</f>
        <v>Not tested</v>
      </c>
      <c r="I75" s="21" t="str">
        <f t="shared" si="10"/>
        <v>Not tested</v>
      </c>
      <c r="J75" s="21" t="str">
        <f t="shared" si="10"/>
        <v>Not tested</v>
      </c>
      <c r="K75" s="21" t="str">
        <f t="shared" si="10"/>
        <v>Not tested</v>
      </c>
      <c r="L75" s="25" t="str">
        <f t="shared" si="10"/>
        <v>Not tested</v>
      </c>
    </row>
    <row r="76">
      <c r="H76" s="16"/>
      <c r="I76" s="16"/>
      <c r="J76" s="16"/>
      <c r="K76" s="16"/>
      <c r="L76" s="16"/>
    </row>
    <row r="77">
      <c r="H77" s="16"/>
      <c r="I77" s="16"/>
      <c r="J77" s="16"/>
      <c r="K77" s="16"/>
      <c r="L77" s="16"/>
    </row>
    <row r="78">
      <c r="A78" s="7" t="s">
        <v>68</v>
      </c>
      <c r="B78" s="22" t="s">
        <v>69</v>
      </c>
      <c r="C78" s="8" t="s">
        <v>9</v>
      </c>
      <c r="D78" s="22" t="s">
        <v>10</v>
      </c>
      <c r="E78" s="10"/>
      <c r="F78" s="10"/>
      <c r="G78" s="10"/>
      <c r="H78" s="8"/>
      <c r="I78" s="8"/>
      <c r="J78" s="10"/>
      <c r="K78" s="10"/>
      <c r="L78" s="24"/>
    </row>
    <row r="79">
      <c r="A79" s="12" t="s">
        <v>70</v>
      </c>
      <c r="C79" s="2" t="s">
        <v>9</v>
      </c>
      <c r="D79" s="9" t="s">
        <v>63</v>
      </c>
      <c r="H79" s="16"/>
      <c r="I79" s="16"/>
      <c r="J79" s="16"/>
      <c r="K79" s="16"/>
      <c r="L79" s="17"/>
    </row>
    <row r="80">
      <c r="A80" s="12" t="s">
        <v>71</v>
      </c>
      <c r="C80" s="2" t="s">
        <v>9</v>
      </c>
      <c r="D80" s="9" t="s">
        <v>66</v>
      </c>
      <c r="E80" s="9" t="s">
        <v>55</v>
      </c>
      <c r="H80" s="16"/>
      <c r="I80" s="16"/>
      <c r="J80" s="16"/>
      <c r="K80" s="16"/>
      <c r="L80" s="17"/>
    </row>
    <row r="81">
      <c r="A81" s="12" t="s">
        <v>72</v>
      </c>
      <c r="C81" s="2" t="s">
        <v>9</v>
      </c>
      <c r="D81" s="9" t="s">
        <v>73</v>
      </c>
      <c r="E81" s="9" t="s">
        <v>74</v>
      </c>
      <c r="F81" s="23"/>
      <c r="H81" s="16"/>
      <c r="I81" s="16"/>
      <c r="J81" s="16"/>
      <c r="K81" s="16"/>
      <c r="L81" s="17"/>
    </row>
    <row r="82">
      <c r="A82" s="18"/>
      <c r="B82" s="19"/>
      <c r="C82" s="19"/>
      <c r="D82" s="19"/>
      <c r="E82" s="19"/>
      <c r="F82" s="20" t="s">
        <v>17</v>
      </c>
      <c r="G82" s="19"/>
      <c r="H82" s="21" t="str">
        <f t="shared" ref="H82:L82" si="11">IF(COUNTIF(H78:H80, "Fail"),"Fail",IF(COUNTIF(H78:H80, "Not tested"),"Not tested",IF(COUNTBLANK(H78:H80),"Not tested",IF(COUNTIF(H78:H80, "Pass"),"Pass",IF(COUNTIF(H78:H80, "n/a"),"n/a",IF(COUNTIF(H78:H80, "Content Issue"),"Content Issue",""))))))</f>
        <v>Not tested</v>
      </c>
      <c r="I82" s="21" t="str">
        <f t="shared" si="11"/>
        <v>Not tested</v>
      </c>
      <c r="J82" s="21" t="str">
        <f t="shared" si="11"/>
        <v>Not tested</v>
      </c>
      <c r="K82" s="21" t="str">
        <f t="shared" si="11"/>
        <v>Not tested</v>
      </c>
      <c r="L82" s="25" t="str">
        <f t="shared" si="11"/>
        <v>Not tested</v>
      </c>
    </row>
    <row r="83">
      <c r="D83" s="15"/>
      <c r="H83" s="16"/>
      <c r="I83" s="16"/>
      <c r="J83" s="16"/>
      <c r="K83" s="16"/>
      <c r="L83" s="16"/>
    </row>
    <row r="84">
      <c r="H84" s="16"/>
      <c r="I84" s="16"/>
      <c r="J84" s="16"/>
      <c r="K84" s="16"/>
      <c r="L84" s="16"/>
    </row>
    <row r="85">
      <c r="A85" s="7" t="s">
        <v>75</v>
      </c>
      <c r="B85" s="22" t="s">
        <v>76</v>
      </c>
      <c r="C85" s="8" t="s">
        <v>9</v>
      </c>
      <c r="D85" s="22" t="s">
        <v>10</v>
      </c>
      <c r="E85" s="10"/>
      <c r="F85" s="10"/>
      <c r="G85" s="10"/>
      <c r="H85" s="8"/>
      <c r="I85" s="8"/>
      <c r="J85" s="10"/>
      <c r="K85" s="10"/>
      <c r="L85" s="24"/>
    </row>
    <row r="86">
      <c r="A86" s="12" t="s">
        <v>77</v>
      </c>
      <c r="C86" s="2"/>
      <c r="D86" s="9" t="s">
        <v>63</v>
      </c>
      <c r="H86" s="16"/>
      <c r="I86" s="16"/>
      <c r="J86" s="16"/>
      <c r="K86" s="16"/>
      <c r="L86" s="17"/>
    </row>
    <row r="87">
      <c r="A87" s="12" t="s">
        <v>78</v>
      </c>
      <c r="C87" s="2"/>
      <c r="D87" s="9" t="s">
        <v>66</v>
      </c>
      <c r="E87" s="9" t="s">
        <v>29</v>
      </c>
      <c r="H87" s="16"/>
      <c r="I87" s="16"/>
      <c r="J87" s="16"/>
      <c r="K87" s="16"/>
      <c r="L87" s="17"/>
    </row>
    <row r="88">
      <c r="A88" s="12" t="s">
        <v>79</v>
      </c>
      <c r="D88" s="9" t="s">
        <v>76</v>
      </c>
      <c r="E88" s="9" t="s">
        <v>80</v>
      </c>
      <c r="F88" s="23"/>
      <c r="H88" s="16"/>
      <c r="I88" s="16"/>
      <c r="J88" s="16"/>
      <c r="K88" s="16"/>
      <c r="L88" s="17"/>
    </row>
    <row r="89">
      <c r="A89" s="18"/>
      <c r="B89" s="19"/>
      <c r="C89" s="19"/>
      <c r="D89" s="19"/>
      <c r="E89" s="19"/>
      <c r="F89" s="20" t="s">
        <v>17</v>
      </c>
      <c r="G89" s="19"/>
      <c r="H89" s="21" t="str">
        <f t="shared" ref="H89:L89" si="12">IF(COUNTIF(H85:H87, "Fail"),"Fail",IF(COUNTIF(H85:H87, "Not tested"),"Not tested",IF(COUNTBLANK(H85:H87),"Not tested",IF(COUNTIF(H85:H87, "Pass"),"Pass",IF(COUNTIF(H85:H87, "n/a"),"n/a",IF(COUNTIF(H85:H87, "Content Issue"),"Content Issue",""))))))</f>
        <v>Not tested</v>
      </c>
      <c r="I89" s="21" t="str">
        <f t="shared" si="12"/>
        <v>Not tested</v>
      </c>
      <c r="J89" s="21" t="str">
        <f t="shared" si="12"/>
        <v>Not tested</v>
      </c>
      <c r="K89" s="21" t="str">
        <f t="shared" si="12"/>
        <v>Not tested</v>
      </c>
      <c r="L89" s="25" t="str">
        <f t="shared" si="12"/>
        <v>Not tested</v>
      </c>
    </row>
    <row r="90">
      <c r="D90" s="15"/>
      <c r="H90" s="16"/>
      <c r="I90" s="16"/>
      <c r="J90" s="16"/>
      <c r="K90" s="16"/>
      <c r="L90" s="16"/>
    </row>
    <row r="91">
      <c r="H91" s="16"/>
      <c r="I91" s="16"/>
      <c r="J91" s="16"/>
      <c r="K91" s="16"/>
      <c r="L91" s="16"/>
    </row>
    <row r="92">
      <c r="A92" s="7" t="s">
        <v>81</v>
      </c>
      <c r="B92" s="22" t="s">
        <v>82</v>
      </c>
      <c r="C92" s="8" t="s">
        <v>9</v>
      </c>
      <c r="D92" s="22" t="s">
        <v>10</v>
      </c>
      <c r="E92" s="10"/>
      <c r="F92" s="10"/>
      <c r="G92" s="10"/>
      <c r="H92" s="8"/>
      <c r="I92" s="8"/>
      <c r="J92" s="10"/>
      <c r="K92" s="10"/>
      <c r="L92" s="24"/>
    </row>
    <row r="93">
      <c r="A93" s="12" t="s">
        <v>83</v>
      </c>
      <c r="C93" s="2"/>
      <c r="D93" s="9" t="s">
        <v>63</v>
      </c>
      <c r="H93" s="16"/>
      <c r="I93" s="16"/>
      <c r="J93" s="16"/>
      <c r="K93" s="16"/>
      <c r="L93" s="17"/>
    </row>
    <row r="94">
      <c r="A94" s="12" t="s">
        <v>84</v>
      </c>
      <c r="C94" s="2"/>
      <c r="D94" s="9" t="s">
        <v>66</v>
      </c>
      <c r="E94" s="9" t="s">
        <v>35</v>
      </c>
      <c r="H94" s="16"/>
      <c r="I94" s="16"/>
      <c r="J94" s="16"/>
      <c r="K94" s="16"/>
      <c r="L94" s="17"/>
    </row>
    <row r="95">
      <c r="A95" s="12" t="s">
        <v>85</v>
      </c>
      <c r="D95" s="9" t="s">
        <v>86</v>
      </c>
      <c r="F95" s="23"/>
      <c r="H95" s="16"/>
      <c r="I95" s="16"/>
      <c r="J95" s="16"/>
      <c r="K95" s="16"/>
      <c r="L95" s="17"/>
    </row>
    <row r="96">
      <c r="A96" s="18"/>
      <c r="B96" s="19"/>
      <c r="C96" s="19"/>
      <c r="D96" s="26"/>
      <c r="E96" s="19"/>
      <c r="F96" s="20" t="s">
        <v>17</v>
      </c>
      <c r="G96" s="19"/>
      <c r="H96" s="21" t="str">
        <f t="shared" ref="H96:L96" si="13">IF(COUNTIF(H92:H94, "Fail"),"Fail",IF(COUNTIF(H92:H94, "Not tested"),"Not tested",IF(COUNTBLANK(H92:H94),"Not tested",IF(COUNTIF(H92:H94, "Pass"),"Pass",IF(COUNTIF(H92:H94, "n/a"),"n/a",IF(COUNTIF(H92:H94, "Content Issue"),"Content Issue",""))))))</f>
        <v>Not tested</v>
      </c>
      <c r="I96" s="21" t="str">
        <f t="shared" si="13"/>
        <v>Not tested</v>
      </c>
      <c r="J96" s="21" t="str">
        <f t="shared" si="13"/>
        <v>Not tested</v>
      </c>
      <c r="K96" s="21" t="str">
        <f t="shared" si="13"/>
        <v>Not tested</v>
      </c>
      <c r="L96" s="25" t="str">
        <f t="shared" si="13"/>
        <v>Not tested</v>
      </c>
    </row>
    <row r="100">
      <c r="A100" s="27">
        <v>0.923986017819606</v>
      </c>
    </row>
    <row r="101">
      <c r="A101" s="7" t="s">
        <v>87</v>
      </c>
      <c r="B101" s="22" t="s">
        <v>88</v>
      </c>
      <c r="C101" s="8" t="s">
        <v>9</v>
      </c>
      <c r="D101" s="22" t="s">
        <v>89</v>
      </c>
      <c r="E101" s="10"/>
      <c r="F101" s="10"/>
      <c r="G101" s="10"/>
      <c r="H101" s="8"/>
      <c r="I101" s="8"/>
      <c r="J101" s="10"/>
      <c r="K101" s="10"/>
      <c r="L101" s="24"/>
    </row>
    <row r="102">
      <c r="A102" s="12" t="s">
        <v>90</v>
      </c>
      <c r="C102" s="2"/>
      <c r="D102" s="9" t="s">
        <v>91</v>
      </c>
      <c r="E102" s="2" t="s">
        <v>92</v>
      </c>
      <c r="H102" s="16"/>
      <c r="I102" s="16"/>
      <c r="J102" s="16"/>
      <c r="K102" s="16"/>
      <c r="L102" s="17"/>
    </row>
    <row r="103">
      <c r="A103" s="14"/>
      <c r="D103" s="9" t="s">
        <v>93</v>
      </c>
      <c r="E103" s="2" t="s">
        <v>94</v>
      </c>
      <c r="F103" s="23"/>
      <c r="H103" s="28"/>
      <c r="I103" s="28"/>
      <c r="J103" s="28"/>
      <c r="K103" s="28"/>
      <c r="L103" s="29"/>
    </row>
    <row r="104">
      <c r="A104" s="18"/>
      <c r="B104" s="19"/>
      <c r="C104" s="19"/>
      <c r="D104" s="26"/>
      <c r="E104" s="19"/>
      <c r="F104" s="20" t="s">
        <v>17</v>
      </c>
      <c r="G104" s="19"/>
      <c r="H104" s="21" t="str">
        <f t="shared" ref="H104:L104" si="14">IF(COUNTIF(H101:H102, "Fail"),"Fail",IF(COUNTIF(H101:H102, "Not tested"),"Not tested",IF(COUNTBLANK(H101:H102),"Not tested",IF(COUNTIF(H101:H102, "Pass"),"Pass",IF(COUNTIF(H101:H102, "n/a"),"n/a",IF(COUNTIF(H101:H102, "Content Issue"),"Content Issue",""))))))</f>
        <v>Not tested</v>
      </c>
      <c r="I104" s="21" t="str">
        <f t="shared" si="14"/>
        <v>Not tested</v>
      </c>
      <c r="J104" s="21" t="str">
        <f t="shared" si="14"/>
        <v>Not tested</v>
      </c>
      <c r="K104" s="21" t="str">
        <f t="shared" si="14"/>
        <v>Not tested</v>
      </c>
      <c r="L104" s="25" t="str">
        <f t="shared" si="14"/>
        <v>Not tested</v>
      </c>
    </row>
    <row r="107">
      <c r="A107" s="7" t="s">
        <v>95</v>
      </c>
      <c r="B107" s="22" t="s">
        <v>96</v>
      </c>
      <c r="C107" s="8" t="s">
        <v>9</v>
      </c>
      <c r="D107" s="22" t="s">
        <v>97</v>
      </c>
      <c r="E107" s="10"/>
      <c r="F107" s="10"/>
      <c r="G107" s="10"/>
      <c r="H107" s="8"/>
      <c r="I107" s="8"/>
      <c r="J107" s="10"/>
      <c r="K107" s="10"/>
      <c r="L107" s="24"/>
    </row>
    <row r="108">
      <c r="A108" s="12" t="s">
        <v>98</v>
      </c>
      <c r="C108" s="2"/>
      <c r="D108" s="9" t="s">
        <v>99</v>
      </c>
      <c r="E108" s="2" t="s">
        <v>100</v>
      </c>
      <c r="H108" s="16"/>
      <c r="I108" s="16"/>
      <c r="J108" s="16"/>
      <c r="K108" s="16"/>
      <c r="L108" s="17"/>
    </row>
    <row r="109">
      <c r="A109" s="2" t="s">
        <v>101</v>
      </c>
      <c r="B109" s="2"/>
      <c r="C109" s="2"/>
      <c r="D109" s="2" t="s">
        <v>102</v>
      </c>
      <c r="E109" s="2" t="s">
        <v>103</v>
      </c>
      <c r="F109" s="23"/>
      <c r="H109" s="28"/>
      <c r="I109" s="28"/>
      <c r="J109" s="28"/>
      <c r="K109" s="28"/>
      <c r="L109" s="29"/>
    </row>
    <row r="110">
      <c r="A110" s="19"/>
      <c r="B110" s="19"/>
      <c r="C110" s="19"/>
      <c r="D110" s="19"/>
      <c r="E110" s="19"/>
      <c r="F110" s="20" t="s">
        <v>17</v>
      </c>
      <c r="G110" s="19"/>
      <c r="H110" s="21" t="str">
        <f t="shared" ref="H110:L110" si="15">IF(COUNTIF(H107:H108, "Fail"),"Fail",IF(COUNTIF(H107:H108, "Not tested"),"Not tested",IF(COUNTBLANK(H107:H108),"Not tested",IF(COUNTIF(H107:H108, "Pass"),"Pass",IF(COUNTIF(H107:H108, "n/a"),"n/a",IF(COUNTIF(H107:H108, "Content Issue"),"Content Issue",""))))))</f>
        <v>Not tested</v>
      </c>
      <c r="I110" s="21" t="str">
        <f t="shared" si="15"/>
        <v>Not tested</v>
      </c>
      <c r="J110" s="21" t="str">
        <f t="shared" si="15"/>
        <v>Not tested</v>
      </c>
      <c r="K110" s="21" t="str">
        <f t="shared" si="15"/>
        <v>Not tested</v>
      </c>
      <c r="L110" s="25" t="str">
        <f t="shared" si="15"/>
        <v>Not tested</v>
      </c>
    </row>
    <row r="113">
      <c r="A113" s="7" t="s">
        <v>104</v>
      </c>
      <c r="B113" s="22" t="s">
        <v>105</v>
      </c>
      <c r="C113" s="8" t="s">
        <v>9</v>
      </c>
      <c r="D113" s="22" t="s">
        <v>97</v>
      </c>
      <c r="E113" s="10"/>
      <c r="F113" s="10"/>
      <c r="G113" s="10"/>
      <c r="H113" s="8"/>
      <c r="I113" s="8"/>
      <c r="J113" s="10"/>
      <c r="K113" s="10"/>
      <c r="L113" s="24"/>
    </row>
    <row r="114">
      <c r="A114" s="12" t="s">
        <v>106</v>
      </c>
      <c r="C114" s="2"/>
      <c r="D114" s="9" t="s">
        <v>107</v>
      </c>
      <c r="E114" s="2" t="s">
        <v>108</v>
      </c>
      <c r="H114" s="16"/>
      <c r="I114" s="16"/>
      <c r="J114" s="16"/>
      <c r="K114" s="16"/>
      <c r="L114" s="17"/>
    </row>
    <row r="115">
      <c r="A115" s="2" t="s">
        <v>109</v>
      </c>
      <c r="B115" s="2"/>
      <c r="C115" s="2"/>
      <c r="D115" s="2" t="s">
        <v>102</v>
      </c>
      <c r="E115" s="2" t="s">
        <v>103</v>
      </c>
      <c r="F115" s="2"/>
      <c r="G115" s="2"/>
      <c r="H115" s="2"/>
      <c r="I115" s="2"/>
      <c r="J115" s="2"/>
      <c r="K115" s="2"/>
      <c r="L115" s="2"/>
      <c r="M115" s="2"/>
    </row>
    <row r="116">
      <c r="A116" s="19"/>
      <c r="B116" s="19"/>
      <c r="C116" s="19"/>
      <c r="D116" s="19"/>
      <c r="E116" s="19"/>
      <c r="F116" s="20" t="s">
        <v>17</v>
      </c>
      <c r="G116" s="19"/>
      <c r="H116" s="21" t="str">
        <f t="shared" ref="H116:L116" si="16">IF(COUNTIF(H113:H114, "Fail"),"Fail",IF(COUNTIF(H113:H114, "Not tested"),"Not tested",IF(COUNTBLANK(H113:H114),"Not tested",IF(COUNTIF(H113:H114, "Pass"),"Pass",IF(COUNTIF(H113:H114, "n/a"),"n/a",IF(COUNTIF(H113:H114, "Content Issue"),"Content Issue",""))))))</f>
        <v>Not tested</v>
      </c>
      <c r="I116" s="21" t="str">
        <f t="shared" si="16"/>
        <v>Not tested</v>
      </c>
      <c r="J116" s="21" t="str">
        <f t="shared" si="16"/>
        <v>Not tested</v>
      </c>
      <c r="K116" s="21" t="str">
        <f t="shared" si="16"/>
        <v>Not tested</v>
      </c>
      <c r="L116" s="25" t="str">
        <f t="shared" si="16"/>
        <v>Not tested</v>
      </c>
    </row>
    <row r="119">
      <c r="A119" s="7" t="s">
        <v>110</v>
      </c>
      <c r="B119" s="22" t="s">
        <v>111</v>
      </c>
      <c r="C119" s="8" t="s">
        <v>9</v>
      </c>
      <c r="D119" s="22" t="s">
        <v>10</v>
      </c>
      <c r="E119" s="10"/>
      <c r="F119" s="10"/>
      <c r="G119" s="10"/>
      <c r="H119" s="8"/>
      <c r="I119" s="8"/>
      <c r="J119" s="10"/>
      <c r="K119" s="10"/>
      <c r="L119" s="24"/>
    </row>
    <row r="120">
      <c r="A120" s="12" t="s">
        <v>112</v>
      </c>
      <c r="C120" s="2"/>
      <c r="D120" s="9" t="s">
        <v>113</v>
      </c>
      <c r="H120" s="16"/>
      <c r="I120" s="16"/>
      <c r="J120" s="16"/>
      <c r="K120" s="16"/>
      <c r="L120" s="17"/>
    </row>
    <row r="121">
      <c r="A121" s="2" t="s">
        <v>114</v>
      </c>
      <c r="B121" s="2"/>
      <c r="C121" s="2"/>
      <c r="D121" s="2" t="s">
        <v>115</v>
      </c>
      <c r="F121" s="2"/>
      <c r="G121" s="2"/>
      <c r="H121" s="2"/>
      <c r="I121" s="2"/>
      <c r="J121" s="2"/>
      <c r="K121" s="2"/>
      <c r="L121" s="2"/>
      <c r="M121" s="2"/>
    </row>
    <row r="122">
      <c r="A122" s="2" t="s">
        <v>116</v>
      </c>
      <c r="D122" s="2" t="s">
        <v>117</v>
      </c>
      <c r="E122" s="2" t="s">
        <v>118</v>
      </c>
      <c r="F122" s="23"/>
      <c r="H122" s="28"/>
      <c r="I122" s="28"/>
      <c r="J122" s="28"/>
      <c r="K122" s="28"/>
      <c r="L122" s="28"/>
    </row>
    <row r="123">
      <c r="A123" s="2" t="s">
        <v>119</v>
      </c>
      <c r="D123" s="2" t="s">
        <v>120</v>
      </c>
      <c r="F123" s="23"/>
      <c r="H123" s="28"/>
      <c r="I123" s="28"/>
      <c r="J123" s="28"/>
      <c r="K123" s="28"/>
      <c r="L123" s="28"/>
    </row>
    <row r="124">
      <c r="A124" s="2" t="s">
        <v>121</v>
      </c>
      <c r="D124" s="2" t="s">
        <v>117</v>
      </c>
      <c r="E124" s="2" t="s">
        <v>122</v>
      </c>
      <c r="F124" s="23"/>
      <c r="H124" s="28"/>
      <c r="I124" s="28"/>
      <c r="J124" s="28"/>
      <c r="K124" s="28"/>
      <c r="L124" s="28"/>
    </row>
    <row r="125">
      <c r="A125" s="19"/>
      <c r="B125" s="19"/>
      <c r="C125" s="19"/>
      <c r="D125" s="19"/>
      <c r="E125" s="19"/>
      <c r="F125" s="20" t="s">
        <v>17</v>
      </c>
      <c r="G125" s="19"/>
      <c r="H125" s="21" t="str">
        <f t="shared" ref="H125:L125" si="17">IF(COUNTIF(H119:H120, "Fail"),"Fail",IF(COUNTIF(H119:H120, "Not tested"),"Not tested",IF(COUNTBLANK(H119:H120),"Not tested",IF(COUNTIF(H119:H120, "Pass"),"Pass",IF(COUNTIF(H119:H120, "n/a"),"n/a",IF(COUNTIF(H119:H120, "Content Issue"),"Content Issue",""))))))</f>
        <v>Not tested</v>
      </c>
      <c r="I125" s="21" t="str">
        <f t="shared" si="17"/>
        <v>Not tested</v>
      </c>
      <c r="J125" s="21" t="str">
        <f t="shared" si="17"/>
        <v>Not tested</v>
      </c>
      <c r="K125" s="21" t="str">
        <f t="shared" si="17"/>
        <v>Not tested</v>
      </c>
      <c r="L125" s="25" t="str">
        <f t="shared" si="17"/>
        <v>Not tested</v>
      </c>
    </row>
    <row r="128">
      <c r="A128" s="7" t="s">
        <v>123</v>
      </c>
      <c r="B128" s="22" t="s">
        <v>124</v>
      </c>
      <c r="C128" s="8" t="s">
        <v>9</v>
      </c>
      <c r="D128" s="22" t="s">
        <v>97</v>
      </c>
      <c r="E128" s="10"/>
      <c r="F128" s="10"/>
      <c r="G128" s="10"/>
      <c r="H128" s="8"/>
      <c r="I128" s="8"/>
      <c r="J128" s="10"/>
      <c r="K128" s="10"/>
      <c r="L128" s="24"/>
    </row>
    <row r="129">
      <c r="A129" s="12" t="s">
        <v>125</v>
      </c>
      <c r="C129" s="2"/>
      <c r="D129" s="9" t="s">
        <v>126</v>
      </c>
      <c r="E129" s="2" t="s">
        <v>127</v>
      </c>
      <c r="H129" s="16"/>
      <c r="I129" s="16"/>
      <c r="J129" s="16"/>
      <c r="K129" s="16"/>
      <c r="L129" s="17"/>
    </row>
    <row r="130">
      <c r="A130" s="2" t="s">
        <v>128</v>
      </c>
      <c r="B130" s="2"/>
      <c r="C130" s="2"/>
      <c r="D130" s="2" t="s">
        <v>129</v>
      </c>
      <c r="F130" s="2"/>
      <c r="G130" s="2"/>
      <c r="H130" s="2"/>
      <c r="I130" s="2"/>
      <c r="J130" s="2"/>
      <c r="K130" s="2"/>
      <c r="L130" s="2"/>
      <c r="M130" s="2"/>
    </row>
    <row r="131">
      <c r="A131" s="2" t="s">
        <v>130</v>
      </c>
      <c r="D131" s="2" t="s">
        <v>131</v>
      </c>
      <c r="E131" s="2" t="s">
        <v>132</v>
      </c>
      <c r="F131" s="23"/>
      <c r="H131" s="28"/>
      <c r="I131" s="28"/>
      <c r="J131" s="28"/>
      <c r="K131" s="28"/>
      <c r="L131" s="28"/>
    </row>
    <row r="132">
      <c r="A132" s="19"/>
      <c r="B132" s="19"/>
      <c r="C132" s="19"/>
      <c r="D132" s="19"/>
      <c r="E132" s="19"/>
      <c r="F132" s="20" t="s">
        <v>17</v>
      </c>
      <c r="G132" s="19"/>
      <c r="H132" s="21" t="str">
        <f t="shared" ref="H132:L132" si="18">IF(COUNTIF(H128:H129, "Fail"),"Fail",IF(COUNTIF(H128:H129, "Not tested"),"Not tested",IF(COUNTBLANK(H128:H129),"Not tested",IF(COUNTIF(H128:H129, "Pass"),"Pass",IF(COUNTIF(H128:H129, "n/a"),"n/a",IF(COUNTIF(H128:H129, "Content Issue"),"Content Issue",""))))))</f>
        <v>Not tested</v>
      </c>
      <c r="I132" s="21" t="str">
        <f t="shared" si="18"/>
        <v>Not tested</v>
      </c>
      <c r="J132" s="21" t="str">
        <f t="shared" si="18"/>
        <v>Not tested</v>
      </c>
      <c r="K132" s="21" t="str">
        <f t="shared" si="18"/>
        <v>Not tested</v>
      </c>
      <c r="L132" s="25" t="str">
        <f t="shared" si="18"/>
        <v>Not tested</v>
      </c>
    </row>
    <row r="135">
      <c r="A135" s="7" t="s">
        <v>133</v>
      </c>
      <c r="B135" s="22" t="s">
        <v>134</v>
      </c>
      <c r="C135" s="8" t="s">
        <v>9</v>
      </c>
      <c r="D135" s="22" t="s">
        <v>97</v>
      </c>
      <c r="E135" s="10"/>
      <c r="F135" s="10"/>
      <c r="G135" s="10"/>
      <c r="H135" s="8"/>
      <c r="I135" s="8"/>
      <c r="J135" s="10"/>
      <c r="K135" s="10"/>
      <c r="L135" s="24"/>
    </row>
    <row r="136">
      <c r="A136" s="12" t="s">
        <v>135</v>
      </c>
      <c r="C136" s="2"/>
      <c r="D136" s="9" t="s">
        <v>136</v>
      </c>
      <c r="E136" s="2" t="s">
        <v>137</v>
      </c>
      <c r="H136" s="16"/>
      <c r="I136" s="16"/>
      <c r="J136" s="16"/>
      <c r="K136" s="16"/>
      <c r="L136" s="17"/>
    </row>
    <row r="137">
      <c r="A137" s="2" t="s">
        <v>128</v>
      </c>
      <c r="B137" s="2"/>
      <c r="C137" s="2"/>
      <c r="D137" s="2" t="s">
        <v>138</v>
      </c>
      <c r="E137" s="2" t="s">
        <v>139</v>
      </c>
      <c r="F137" s="2"/>
      <c r="G137" s="2"/>
      <c r="H137" s="2"/>
      <c r="I137" s="2"/>
      <c r="J137" s="2"/>
      <c r="K137" s="2"/>
      <c r="L137" s="2"/>
      <c r="M137" s="2"/>
    </row>
    <row r="138">
      <c r="A138" s="19"/>
      <c r="B138" s="19"/>
      <c r="C138" s="19"/>
      <c r="D138" s="19"/>
      <c r="E138" s="19"/>
      <c r="F138" s="20" t="s">
        <v>17</v>
      </c>
      <c r="G138" s="19"/>
      <c r="H138" s="21" t="str">
        <f t="shared" ref="H138:L138" si="19">IF(COUNTIF(H135:H136, "Fail"),"Fail",IF(COUNTIF(H135:H136, "Not tested"),"Not tested",IF(COUNTBLANK(H135:H136),"Not tested",IF(COUNTIF(H135:H136, "Pass"),"Pass",IF(COUNTIF(H135:H136, "n/a"),"n/a",IF(COUNTIF(H135:H136, "Content Issue"),"Content Issue",""))))))</f>
        <v>Not tested</v>
      </c>
      <c r="I138" s="21" t="str">
        <f t="shared" si="19"/>
        <v>Not tested</v>
      </c>
      <c r="J138" s="21" t="str">
        <f t="shared" si="19"/>
        <v>Not tested</v>
      </c>
      <c r="K138" s="21" t="str">
        <f t="shared" si="19"/>
        <v>Not tested</v>
      </c>
      <c r="L138" s="25" t="str">
        <f t="shared" si="19"/>
        <v>Not tested</v>
      </c>
    </row>
  </sheetData>
  <mergeCells count="1">
    <mergeCell ref="E7:G7"/>
  </mergeCells>
  <conditionalFormatting sqref="H8:L33 H36:L47 H50:L68 H71:L96 H101:L104 H107:L110 H113:L114 H116:L116 H119:L120 H122:L125 H128:L129 H131:L132 H135:L136 H138:L138">
    <cfRule type="containsText" dxfId="0" priority="1" operator="containsText" text="Pass">
      <formula>NOT(ISERROR(SEARCH(("Pass"),(H8))))</formula>
    </cfRule>
  </conditionalFormatting>
  <conditionalFormatting sqref="H8:L33 H36:L47 H50:L68 H71:L96 H101:L104 H107:L110 H113:L114 H116:L116 H119:L120 H122:L125 H128:L129 H131:L132 H135:L136 H138:L138">
    <cfRule type="containsText" dxfId="1" priority="2" operator="containsText" text="Fail">
      <formula>NOT(ISERROR(SEARCH(("Fail"),(H8))))</formula>
    </cfRule>
  </conditionalFormatting>
  <dataValidations>
    <dataValidation type="list" allowBlank="1" sqref="H8:L33 H36:L47 H50:L68 H71:L96 H101:L104 H107:L110 H113:L116 H119:L125 H128:L132 H135:L138">
      <formula1>"Pass,Fail,Not tested,n/a,Design issue,Content issue"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86"/>
  </cols>
  <sheetData>
    <row r="1">
      <c r="A1" s="30"/>
      <c r="B1" s="30"/>
      <c r="C1" s="30"/>
      <c r="D1" s="30"/>
      <c r="E1" s="30" t="s">
        <v>140</v>
      </c>
      <c r="F1" s="31"/>
      <c r="G1" s="31"/>
      <c r="H1" s="31"/>
      <c r="I1" s="31"/>
      <c r="J1" s="31"/>
      <c r="K1" s="31"/>
    </row>
    <row r="7">
      <c r="B7" s="32"/>
      <c r="C7" s="33" t="s">
        <v>17</v>
      </c>
      <c r="G7" s="31" t="s">
        <v>141</v>
      </c>
      <c r="H7" s="31" t="s">
        <v>142</v>
      </c>
      <c r="I7" s="31" t="s">
        <v>143</v>
      </c>
      <c r="J7" s="31" t="s">
        <v>144</v>
      </c>
      <c r="K7" s="31" t="s">
        <v>145</v>
      </c>
    </row>
    <row r="8">
      <c r="B8" s="34" t="s">
        <v>11</v>
      </c>
      <c r="C8" s="35">
        <f t="shared" ref="C8:C12" si="2">SUM(H8:AD8)</f>
        <v>4</v>
      </c>
      <c r="G8" s="36">
        <f t="shared" ref="G8:K8" si="1">COUNTIF(G$19:G$61,$B8)</f>
        <v>1</v>
      </c>
      <c r="H8" s="36">
        <f t="shared" si="1"/>
        <v>1</v>
      </c>
      <c r="I8" s="36">
        <f t="shared" si="1"/>
        <v>1</v>
      </c>
      <c r="J8" s="36">
        <f t="shared" si="1"/>
        <v>1</v>
      </c>
      <c r="K8" s="36">
        <f t="shared" si="1"/>
        <v>1</v>
      </c>
    </row>
    <row r="9">
      <c r="B9" s="34" t="s">
        <v>146</v>
      </c>
      <c r="C9" s="37">
        <f t="shared" si="2"/>
        <v>44</v>
      </c>
      <c r="G9" s="38">
        <f t="shared" ref="G9:K9" si="3">COUNTIF(G$19:G$61,$B9)+COUNTIF(G$19:G$61,"Content Issue")</f>
        <v>11</v>
      </c>
      <c r="H9" s="38">
        <f t="shared" si="3"/>
        <v>11</v>
      </c>
      <c r="I9" s="38">
        <f t="shared" si="3"/>
        <v>11</v>
      </c>
      <c r="J9" s="38">
        <f t="shared" si="3"/>
        <v>11</v>
      </c>
      <c r="K9" s="38">
        <f t="shared" si="3"/>
        <v>11</v>
      </c>
    </row>
    <row r="10">
      <c r="B10" s="34" t="s">
        <v>20</v>
      </c>
      <c r="C10" s="39">
        <f t="shared" si="2"/>
        <v>4</v>
      </c>
      <c r="G10" s="40">
        <f t="shared" ref="G10:K10" si="4">COUNTIF(G$19:G$61,$B10)</f>
        <v>1</v>
      </c>
      <c r="H10" s="40">
        <f t="shared" si="4"/>
        <v>1</v>
      </c>
      <c r="I10" s="40">
        <f t="shared" si="4"/>
        <v>1</v>
      </c>
      <c r="J10" s="40">
        <f t="shared" si="4"/>
        <v>1</v>
      </c>
      <c r="K10" s="40">
        <f t="shared" si="4"/>
        <v>1</v>
      </c>
    </row>
    <row r="11">
      <c r="B11" s="34" t="s">
        <v>147</v>
      </c>
      <c r="C11" s="41">
        <f t="shared" si="2"/>
        <v>52</v>
      </c>
      <c r="G11" s="34">
        <f t="shared" ref="G11:K11" si="5">SUM(G8:G10)</f>
        <v>13</v>
      </c>
      <c r="H11" s="34">
        <f t="shared" si="5"/>
        <v>13</v>
      </c>
      <c r="I11" s="34">
        <f t="shared" si="5"/>
        <v>13</v>
      </c>
      <c r="J11" s="34">
        <f t="shared" si="5"/>
        <v>13</v>
      </c>
      <c r="K11" s="34">
        <f t="shared" si="5"/>
        <v>13</v>
      </c>
    </row>
    <row r="12">
      <c r="B12" s="42" t="s">
        <v>148</v>
      </c>
      <c r="C12" s="43">
        <f t="shared" si="2"/>
        <v>0</v>
      </c>
      <c r="G12" s="44">
        <f t="shared" ref="G12:K12" si="6">COUNTIF(G$19:G$62,$B12)</f>
        <v>0</v>
      </c>
      <c r="H12" s="44">
        <f t="shared" si="6"/>
        <v>0</v>
      </c>
      <c r="I12" s="44">
        <f t="shared" si="6"/>
        <v>0</v>
      </c>
      <c r="J12" s="44">
        <f t="shared" si="6"/>
        <v>0</v>
      </c>
      <c r="K12" s="44">
        <f t="shared" si="6"/>
        <v>0</v>
      </c>
    </row>
    <row r="13">
      <c r="B13" s="45" t="s">
        <v>149</v>
      </c>
      <c r="C13" s="46">
        <f>C9/C11</f>
        <v>0.8461538462</v>
      </c>
      <c r="G13" s="47">
        <f t="shared" ref="G13:K13" si="7">IF(G11=0,0,G9/G11)</f>
        <v>0.8461538462</v>
      </c>
      <c r="H13" s="47">
        <f t="shared" si="7"/>
        <v>0.8461538462</v>
      </c>
      <c r="I13" s="47">
        <f t="shared" si="7"/>
        <v>0.8461538462</v>
      </c>
      <c r="J13" s="47">
        <f t="shared" si="7"/>
        <v>0.8461538462</v>
      </c>
      <c r="K13" s="47">
        <f t="shared" si="7"/>
        <v>0.8461538462</v>
      </c>
    </row>
    <row r="14">
      <c r="B14" s="45" t="s">
        <v>150</v>
      </c>
      <c r="C14" s="48">
        <f>1-C13</f>
        <v>0.1538461538</v>
      </c>
      <c r="G14" s="47">
        <f t="shared" ref="G14:K14" si="8">IF(G11=0,0,1-G13)</f>
        <v>0.1538461538</v>
      </c>
      <c r="H14" s="47">
        <f t="shared" si="8"/>
        <v>0.1538461538</v>
      </c>
      <c r="I14" s="47">
        <f t="shared" si="8"/>
        <v>0.1538461538</v>
      </c>
      <c r="J14" s="47">
        <f t="shared" si="8"/>
        <v>0.1538461538</v>
      </c>
      <c r="K14" s="47">
        <f t="shared" si="8"/>
        <v>0.1538461538</v>
      </c>
    </row>
    <row r="15">
      <c r="B15" s="34" t="s">
        <v>151</v>
      </c>
      <c r="C15" s="49">
        <f>C10/C11</f>
        <v>0.07692307692</v>
      </c>
      <c r="G15" s="50">
        <f t="shared" ref="G15:K15" si="9">G10/G11</f>
        <v>0.07692307692</v>
      </c>
      <c r="H15" s="50">
        <f t="shared" si="9"/>
        <v>0.07692307692</v>
      </c>
      <c r="I15" s="50">
        <f t="shared" si="9"/>
        <v>0.07692307692</v>
      </c>
      <c r="J15" s="50">
        <f t="shared" si="9"/>
        <v>0.07692307692</v>
      </c>
      <c r="K15" s="50">
        <f t="shared" si="9"/>
        <v>0.07692307692</v>
      </c>
    </row>
    <row r="18">
      <c r="B18" s="1" t="s">
        <v>3</v>
      </c>
      <c r="C18" s="31" t="s">
        <v>152</v>
      </c>
      <c r="D18" s="31"/>
      <c r="E18" s="31"/>
      <c r="F18" s="31"/>
      <c r="G18" s="31" t="str">
        <f t="shared" ref="G18:K18" si="10">G7</f>
        <v>Chrome</v>
      </c>
      <c r="H18" s="31" t="str">
        <f t="shared" si="10"/>
        <v>Firefox</v>
      </c>
      <c r="I18" s="31" t="str">
        <f t="shared" si="10"/>
        <v>Browser 3</v>
      </c>
      <c r="J18" s="31" t="str">
        <f t="shared" si="10"/>
        <v>Browser 4</v>
      </c>
      <c r="K18" s="31" t="str">
        <f t="shared" si="10"/>
        <v>Browser 5</v>
      </c>
    </row>
    <row r="19">
      <c r="B19" s="16" t="s">
        <v>8</v>
      </c>
      <c r="C19" s="51" t="str">
        <f t="shared" ref="C19:C32" si="11">IF(COUNTIF(G19:AE22, "Fail"),"Fail",IF(COUNTIF(G19:AE22, "Not tested"),"Not tested",IF(COUNTIF(G19:AE22, "Pass"),"Pass",IF(COUNTIF(G19:AE22, "n/a"),"n/a",IF(COUNTIF(G19:AE22, "Content Issue"),"Content Issue","")))))</f>
        <v>Fail</v>
      </c>
      <c r="G19" s="16" t="str">
        <f>Scenarios!H12</f>
        <v>Pass</v>
      </c>
      <c r="H19" s="16" t="str">
        <f>Scenarios!I12</f>
        <v>Pass</v>
      </c>
      <c r="I19" s="16" t="str">
        <f>Scenarios!J12</f>
        <v>Pass</v>
      </c>
      <c r="J19" s="16" t="str">
        <f>Scenarios!K12</f>
        <v>Pass</v>
      </c>
      <c r="K19" s="16" t="str">
        <f>Scenarios!L12</f>
        <v>Pass</v>
      </c>
    </row>
    <row r="20">
      <c r="B20" s="16" t="s">
        <v>19</v>
      </c>
      <c r="C20" s="51" t="str">
        <f t="shared" si="11"/>
        <v>Fail</v>
      </c>
      <c r="G20" s="16" t="str">
        <f>Scenarios!H19</f>
        <v>Fail</v>
      </c>
      <c r="H20" s="16" t="str">
        <f>Scenarios!I19</f>
        <v>Fail</v>
      </c>
      <c r="I20" s="16" t="str">
        <f>Scenarios!J19</f>
        <v>Fail</v>
      </c>
      <c r="J20" s="16" t="str">
        <f>Scenarios!K19</f>
        <v>Fail</v>
      </c>
      <c r="K20" s="16" t="str">
        <f>Scenarios!L19</f>
        <v>Fail</v>
      </c>
    </row>
    <row r="21">
      <c r="B21" s="16" t="s">
        <v>25</v>
      </c>
      <c r="C21" s="51" t="str">
        <f t="shared" si="11"/>
        <v>Not tested</v>
      </c>
      <c r="G21" s="16" t="str">
        <f>Scenarios!H26</f>
        <v>Not tested</v>
      </c>
      <c r="H21" s="16" t="str">
        <f>Scenarios!I26</f>
        <v>Not tested</v>
      </c>
      <c r="I21" s="16" t="str">
        <f>Scenarios!J26</f>
        <v>Not tested</v>
      </c>
      <c r="J21" s="16" t="str">
        <f>Scenarios!K26</f>
        <v>Not tested</v>
      </c>
      <c r="K21" s="16" t="str">
        <f>Scenarios!L26</f>
        <v>Not tested</v>
      </c>
    </row>
    <row r="22">
      <c r="B22" s="16" t="s">
        <v>31</v>
      </c>
      <c r="C22" s="51" t="str">
        <f t="shared" si="11"/>
        <v>Not tested</v>
      </c>
      <c r="G22" s="16" t="str">
        <f>Scenarios!H33</f>
        <v>Not tested</v>
      </c>
      <c r="H22" s="16" t="str">
        <f>Scenarios!I33</f>
        <v>Not tested</v>
      </c>
      <c r="I22" s="16" t="str">
        <f>Scenarios!J33</f>
        <v>Not tested</v>
      </c>
      <c r="J22" s="16" t="str">
        <f>Scenarios!K33</f>
        <v>Not tested</v>
      </c>
      <c r="K22" s="16" t="str">
        <f>Scenarios!L33</f>
        <v>Not tested</v>
      </c>
    </row>
    <row r="23">
      <c r="B23" s="16" t="s">
        <v>37</v>
      </c>
      <c r="C23" s="51" t="str">
        <f t="shared" si="11"/>
        <v>Not tested</v>
      </c>
      <c r="G23" s="16" t="str">
        <f>Scenarios!H40</f>
        <v>Not tested</v>
      </c>
      <c r="H23" s="16" t="str">
        <f>Scenarios!I40</f>
        <v>Not tested</v>
      </c>
      <c r="I23" s="16" t="str">
        <f>Scenarios!J40</f>
        <v>Not tested</v>
      </c>
      <c r="J23" s="16" t="str">
        <f>Scenarios!K40</f>
        <v>Not tested</v>
      </c>
      <c r="K23" s="16" t="str">
        <f>Scenarios!L40</f>
        <v>Not tested</v>
      </c>
    </row>
    <row r="24">
      <c r="B24" s="16" t="s">
        <v>42</v>
      </c>
      <c r="C24" s="51" t="str">
        <f t="shared" si="11"/>
        <v>Not tested</v>
      </c>
      <c r="G24" s="16" t="str">
        <f>Scenarios!H47</f>
        <v>Not tested</v>
      </c>
      <c r="H24" s="16" t="str">
        <f>Scenarios!I47</f>
        <v>Not tested</v>
      </c>
      <c r="I24" s="16" t="str">
        <f>Scenarios!J47</f>
        <v>Not tested</v>
      </c>
      <c r="J24" s="16" t="str">
        <f>Scenarios!K47</f>
        <v>Not tested</v>
      </c>
      <c r="K24" s="16" t="str">
        <f>Scenarios!L47</f>
        <v>Not tested</v>
      </c>
    </row>
    <row r="25">
      <c r="B25" s="16" t="s">
        <v>46</v>
      </c>
      <c r="C25" s="51" t="str">
        <f t="shared" si="11"/>
        <v>Not tested</v>
      </c>
      <c r="G25" s="16" t="str">
        <f>Scenarios!H54</f>
        <v>Not tested</v>
      </c>
      <c r="H25" s="16" t="str">
        <f>Scenarios!I54</f>
        <v>Not tested</v>
      </c>
      <c r="I25" s="16" t="str">
        <f>Scenarios!J54</f>
        <v>Not tested</v>
      </c>
      <c r="J25" s="16" t="str">
        <f>Scenarios!K54</f>
        <v>Not tested</v>
      </c>
      <c r="K25" s="16" t="str">
        <f>Scenarios!L54</f>
        <v>Not tested</v>
      </c>
    </row>
    <row r="26">
      <c r="B26" s="16" t="s">
        <v>53</v>
      </c>
      <c r="C26" s="51" t="str">
        <f t="shared" si="11"/>
        <v>Not tested</v>
      </c>
      <c r="G26" s="16" t="str">
        <f>Scenarios!H61</f>
        <v>Not tested</v>
      </c>
      <c r="H26" s="16" t="str">
        <f>Scenarios!I61</f>
        <v>Not tested</v>
      </c>
      <c r="I26" s="16" t="str">
        <f>Scenarios!J61</f>
        <v>Not tested</v>
      </c>
      <c r="J26" s="16" t="str">
        <f>Scenarios!K61</f>
        <v>Not tested</v>
      </c>
      <c r="K26" s="16" t="str">
        <f>Scenarios!L61</f>
        <v>Not tested</v>
      </c>
    </row>
    <row r="27">
      <c r="B27" s="16" t="s">
        <v>57</v>
      </c>
      <c r="C27" s="51" t="str">
        <f t="shared" si="11"/>
        <v>Not tested</v>
      </c>
      <c r="G27" s="16" t="str">
        <f>Scenarios!H68</f>
        <v>Not tested</v>
      </c>
      <c r="H27" s="16" t="str">
        <f>Scenarios!I68</f>
        <v>Not tested</v>
      </c>
      <c r="I27" s="16" t="str">
        <f>Scenarios!J68</f>
        <v>Not tested</v>
      </c>
      <c r="J27" s="16" t="str">
        <f>Scenarios!K68</f>
        <v>Not tested</v>
      </c>
      <c r="K27" s="16" t="str">
        <f>Scenarios!L68</f>
        <v>Not tested</v>
      </c>
    </row>
    <row r="28">
      <c r="B28" s="16" t="s">
        <v>63</v>
      </c>
      <c r="C28" s="51" t="str">
        <f t="shared" si="11"/>
        <v>Not tested</v>
      </c>
      <c r="G28" s="16" t="str">
        <f>Scenarios!H75</f>
        <v>Not tested</v>
      </c>
      <c r="H28" s="16" t="str">
        <f>Scenarios!I75</f>
        <v>Not tested</v>
      </c>
      <c r="I28" s="16" t="str">
        <f>Scenarios!J75</f>
        <v>Not tested</v>
      </c>
      <c r="J28" s="16" t="str">
        <f>Scenarios!K75</f>
        <v>Not tested</v>
      </c>
      <c r="K28" s="16" t="str">
        <f>Scenarios!L75</f>
        <v>Not tested</v>
      </c>
    </row>
    <row r="29">
      <c r="B29" s="16" t="s">
        <v>69</v>
      </c>
      <c r="C29" s="51" t="str">
        <f t="shared" si="11"/>
        <v>Not tested</v>
      </c>
      <c r="G29" s="16" t="str">
        <f>Scenarios!H82</f>
        <v>Not tested</v>
      </c>
      <c r="H29" s="16" t="str">
        <f>Scenarios!I82</f>
        <v>Not tested</v>
      </c>
      <c r="I29" s="16" t="str">
        <f>Scenarios!J82</f>
        <v>Not tested</v>
      </c>
      <c r="J29" s="16" t="str">
        <f>Scenarios!K82</f>
        <v>Not tested</v>
      </c>
      <c r="K29" s="16" t="str">
        <f>Scenarios!L82</f>
        <v>Not tested</v>
      </c>
    </row>
    <row r="30">
      <c r="B30" s="16" t="s">
        <v>76</v>
      </c>
      <c r="C30" s="51" t="str">
        <f t="shared" si="11"/>
        <v>Not tested</v>
      </c>
      <c r="G30" s="16" t="str">
        <f>Scenarios!H89</f>
        <v>Not tested</v>
      </c>
      <c r="H30" s="16" t="str">
        <f>Scenarios!I89</f>
        <v>Not tested</v>
      </c>
      <c r="I30" s="16" t="str">
        <f>Scenarios!J89</f>
        <v>Not tested</v>
      </c>
      <c r="J30" s="16" t="str">
        <f>Scenarios!K89</f>
        <v>Not tested</v>
      </c>
      <c r="K30" s="16" t="str">
        <f>Scenarios!L89</f>
        <v>Not tested</v>
      </c>
    </row>
    <row r="31">
      <c r="B31" s="16" t="s">
        <v>82</v>
      </c>
      <c r="C31" s="51" t="str">
        <f t="shared" si="11"/>
        <v>Not tested</v>
      </c>
      <c r="G31" s="16" t="str">
        <f>Scenarios!H96</f>
        <v>Not tested</v>
      </c>
      <c r="H31" s="16" t="str">
        <f>Scenarios!I96</f>
        <v>Not tested</v>
      </c>
      <c r="I31" s="16" t="str">
        <f>Scenarios!J96</f>
        <v>Not tested</v>
      </c>
      <c r="J31" s="16" t="str">
        <f>Scenarios!K96</f>
        <v>Not tested</v>
      </c>
      <c r="K31" s="16" t="str">
        <f>Scenarios!L96</f>
        <v>Not tested</v>
      </c>
    </row>
    <row r="32">
      <c r="C32" s="51" t="str">
        <f t="shared" si="11"/>
        <v/>
      </c>
    </row>
    <row r="100">
      <c r="A100" s="27">
        <v>0.13337596210533942</v>
      </c>
    </row>
  </sheetData>
  <conditionalFormatting sqref="C19:C1000 G19:K1000">
    <cfRule type="containsText" dxfId="0" priority="1" operator="containsText" text="Pass">
      <formula>NOT(ISERROR(SEARCH(("Pass"),(C19))))</formula>
    </cfRule>
  </conditionalFormatting>
  <conditionalFormatting sqref="C19:C1000 G19:K1000">
    <cfRule type="containsText" dxfId="1" priority="2" operator="containsText" text="Fail">
      <formula>NOT(ISERROR(SEARCH(("Fail"),(C19))))</formula>
    </cfRule>
  </conditionalFormatting>
  <drawing r:id="rId1"/>
</worksheet>
</file>