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dan\PycharmProjects\FFB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L8" i="1" s="1"/>
  <c r="J9" i="1"/>
  <c r="K9" i="1"/>
  <c r="J10" i="1"/>
  <c r="K10" i="1"/>
  <c r="J11" i="1"/>
  <c r="K11" i="1"/>
  <c r="J12" i="1"/>
  <c r="K12" i="1"/>
  <c r="L12" i="1" s="1"/>
  <c r="J13" i="1"/>
  <c r="K13" i="1"/>
  <c r="J14" i="1"/>
  <c r="K14" i="1"/>
  <c r="J15" i="1"/>
  <c r="K15" i="1"/>
  <c r="J16" i="1"/>
  <c r="K16" i="1"/>
  <c r="K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L3" i="1" l="1"/>
  <c r="L15" i="1"/>
  <c r="L14" i="1"/>
  <c r="L6" i="1"/>
  <c r="L5" i="1"/>
  <c r="L4" i="1"/>
  <c r="L11" i="1"/>
  <c r="L7" i="1"/>
  <c r="L13" i="1"/>
  <c r="L16" i="1"/>
  <c r="L10" i="1"/>
  <c r="L9" i="1"/>
  <c r="L18" i="1" l="1"/>
  <c r="J18" i="1" s="1"/>
  <c r="M3" i="1"/>
  <c r="Q6" i="1"/>
  <c r="P6" i="1" s="1"/>
  <c r="R6" i="1" s="1"/>
  <c r="Q14" i="1"/>
  <c r="P14" i="1" s="1"/>
  <c r="R14" i="1" s="1"/>
  <c r="Q15" i="1"/>
  <c r="P15" i="1" s="1"/>
  <c r="Q11" i="1"/>
  <c r="P11" i="1" s="1"/>
  <c r="Q12" i="1"/>
  <c r="P12" i="1" s="1"/>
  <c r="Q8" i="1"/>
  <c r="P8" i="1" s="1"/>
  <c r="R8" i="1" s="1"/>
  <c r="Q16" i="1"/>
  <c r="P16" i="1" s="1"/>
  <c r="R16" i="1" s="1"/>
  <c r="Q9" i="1"/>
  <c r="P9" i="1" s="1"/>
  <c r="R9" i="1" s="1"/>
  <c r="Q10" i="1"/>
  <c r="P10" i="1" s="1"/>
  <c r="R10" i="1" s="1"/>
  <c r="Q5" i="1"/>
  <c r="P5" i="1" s="1"/>
  <c r="R5" i="1" s="1"/>
  <c r="Q13" i="1"/>
  <c r="P13" i="1" s="1"/>
  <c r="Q7" i="1"/>
  <c r="P7" i="1" s="1"/>
  <c r="Q4" i="1"/>
  <c r="P4" i="1" s="1"/>
  <c r="Q3" i="1"/>
  <c r="P3" i="1" s="1"/>
  <c r="M7" i="1" l="1"/>
  <c r="K18" i="1"/>
  <c r="R3" i="1"/>
  <c r="M14" i="1"/>
  <c r="M11" i="1"/>
  <c r="M6" i="1"/>
  <c r="R4" i="1"/>
  <c r="R12" i="1"/>
  <c r="M4" i="1"/>
  <c r="M5" i="1"/>
  <c r="M13" i="1"/>
  <c r="R7" i="1"/>
  <c r="R11" i="1"/>
  <c r="M9" i="1"/>
  <c r="M10" i="1"/>
  <c r="R13" i="1"/>
  <c r="R15" i="1"/>
  <c r="M16" i="1"/>
  <c r="M8" i="1"/>
  <c r="M15" i="1"/>
  <c r="M12" i="1"/>
</calcChain>
</file>

<file path=xl/sharedStrings.xml><?xml version="1.0" encoding="utf-8"?>
<sst xmlns="http://schemas.openxmlformats.org/spreadsheetml/2006/main" count="32" uniqueCount="25">
  <si>
    <t>Brendan</t>
  </si>
  <si>
    <t>Kyle</t>
  </si>
  <si>
    <t>Jeremy</t>
  </si>
  <si>
    <t>Ned</t>
  </si>
  <si>
    <t>Matt</t>
  </si>
  <si>
    <t>Dan</t>
  </si>
  <si>
    <t>Tommy</t>
  </si>
  <si>
    <t>Craig</t>
  </si>
  <si>
    <t>Nards</t>
  </si>
  <si>
    <t>Sam</t>
  </si>
  <si>
    <t>Chang</t>
  </si>
  <si>
    <t>Gray</t>
  </si>
  <si>
    <t>Pat</t>
  </si>
  <si>
    <t>Dave</t>
  </si>
  <si>
    <t>Historic</t>
  </si>
  <si>
    <t>W</t>
  </si>
  <si>
    <t>L</t>
  </si>
  <si>
    <t>%</t>
  </si>
  <si>
    <t>Total</t>
  </si>
  <si>
    <t>All-time Ranking</t>
  </si>
  <si>
    <t>Rank</t>
  </si>
  <si>
    <t>Team</t>
  </si>
  <si>
    <t>Win %</t>
  </si>
  <si>
    <t>Leader:</t>
  </si>
  <si>
    <t>Wins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</si>
</sst>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5" fontId="0" fillId="0" borderId="8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T12" sqref="T12"/>
    </sheetView>
  </sheetViews>
  <sheetFormatPr defaultRowHeight="15" x14ac:dyDescent="0.25"/>
  <cols>
    <col min="1" max="1" width="11.42578125" bestFit="1" customWidth="1"/>
    <col min="13" max="13" width="12.28515625" bestFit="1" customWidth="1"/>
    <col min="18" max="18" width="12.28515625" bestFit="1" customWidth="1"/>
  </cols>
  <sheetData>
    <row r="1" spans="1:18" x14ac:dyDescent="0.25">
      <c r="A1" s="2"/>
      <c r="B1" s="15" t="s">
        <v>14</v>
      </c>
      <c r="C1" s="15"/>
      <c r="D1" s="15"/>
      <c r="E1" s="2"/>
      <c r="F1" s="15">
        <v>2016</v>
      </c>
      <c r="G1" s="15"/>
      <c r="H1" s="15"/>
      <c r="I1" s="2"/>
      <c r="J1" s="15" t="s">
        <v>18</v>
      </c>
      <c r="K1" s="15"/>
      <c r="L1" s="15"/>
      <c r="M1" s="15"/>
      <c r="O1" s="16" t="s">
        <v>19</v>
      </c>
      <c r="P1" s="17"/>
      <c r="Q1" s="17"/>
      <c r="R1" s="18"/>
    </row>
    <row r="2" spans="1:18" ht="15.75" thickBot="1" x14ac:dyDescent="0.3">
      <c r="A2" s="2"/>
      <c r="B2" s="2" t="s">
        <v>15</v>
      </c>
      <c r="C2" s="2" t="s">
        <v>16</v>
      </c>
      <c r="D2" s="2" t="s">
        <v>17</v>
      </c>
      <c r="E2" s="2"/>
      <c r="F2" s="2" t="s">
        <v>15</v>
      </c>
      <c r="G2" s="2" t="s">
        <v>16</v>
      </c>
      <c r="H2" s="2" t="s">
        <v>17</v>
      </c>
      <c r="I2" s="2"/>
      <c r="J2" s="2" t="s">
        <v>15</v>
      </c>
      <c r="K2" s="2" t="s">
        <v>16</v>
      </c>
      <c r="L2" s="2" t="s">
        <v>17</v>
      </c>
      <c r="M2" s="2" t="s">
        <v>24</v>
      </c>
      <c r="O2" s="12" t="s">
        <v>20</v>
      </c>
      <c r="P2" s="13" t="s">
        <v>21</v>
      </c>
      <c r="Q2" s="13" t="s">
        <v>22</v>
      </c>
      <c r="R2" s="14" t="s">
        <v>24</v>
      </c>
    </row>
    <row r="3" spans="1:18" x14ac:dyDescent="0.25">
      <c r="A3" t="s">
        <v>0</v>
      </c>
      <c r="B3">
        <v>19</v>
      </c>
      <c r="C3">
        <v>10</v>
      </c>
      <c r="D3" s="1">
        <f>B3/(B3+C3)</f>
        <v>0.65517241379310343</v>
      </c>
      <c r="F3">
        <v>9</v>
      </c>
      <c r="G3">
        <v>5</v>
      </c>
      <c r="H3" s="1">
        <f>F3/(F3+G3)</f>
        <v>0.6428571428571429</v>
      </c>
      <c r="J3">
        <f>+B3+F3</f>
        <v>28</v>
      </c>
      <c r="K3">
        <f>+C3+G3</f>
        <v>15</v>
      </c>
      <c r="L3" s="1">
        <f>J3/(J3+K3)</f>
        <v>0.65116279069767447</v>
      </c>
      <c r="M3" s="3">
        <f>+$L$18*(J3+K3)-J3</f>
        <v>0</v>
      </c>
      <c r="O3" s="4">
        <v>1</v>
      </c>
      <c r="P3" s="5" t="str">
        <f>INDEX($A$3:$A$16,MATCH(Q3,$L$3:$L$16,0),1)</f>
        <v>Brendan</v>
      </c>
      <c r="Q3" s="6">
        <f>LARGE($L$3:$L$16,O3)</f>
        <v>0.65116279069767447</v>
      </c>
      <c r="R3" s="7">
        <f>$L$18*(VLOOKUP(P3,$A$3:$M$16,10,FALSE)+VLOOKUP(P3,$A$3:$M$16,11,FALSE))-VLOOKUP(P3,$A$3:$M$16,10,FALSE)</f>
        <v>0</v>
      </c>
    </row>
    <row r="4" spans="1:18" x14ac:dyDescent="0.25">
      <c r="A4" t="s">
        <v>1</v>
      </c>
      <c r="B4">
        <v>55</v>
      </c>
      <c r="C4">
        <v>38</v>
      </c>
      <c r="D4" s="1">
        <f t="shared" ref="D4:D16" si="0">B4/(B4+C4)</f>
        <v>0.59139784946236562</v>
      </c>
      <c r="F4">
        <v>6</v>
      </c>
      <c r="G4">
        <v>8</v>
      </c>
      <c r="H4" s="1">
        <f t="shared" ref="H4:H16" si="1">F4/(F4+G4)</f>
        <v>0.42857142857142855</v>
      </c>
      <c r="J4">
        <f t="shared" ref="J4:J16" si="2">+B4+F4</f>
        <v>61</v>
      </c>
      <c r="K4">
        <f t="shared" ref="K4:K16" si="3">+C4+G4</f>
        <v>46</v>
      </c>
      <c r="L4" s="1">
        <f t="shared" ref="L4:L16" si="4">J4/(J4+K4)</f>
        <v>0.57009345794392519</v>
      </c>
      <c r="M4" s="3">
        <f>+$L$18*(J4+K4)-J4</f>
        <v>8.6744186046511658</v>
      </c>
      <c r="O4" s="4">
        <v>2</v>
      </c>
      <c r="P4" s="5" t="str">
        <f t="shared" ref="P4:P16" si="5">INDEX($A$3:$A$16,MATCH(Q4,$L$3:$L$16,0),1)</f>
        <v>Dan</v>
      </c>
      <c r="Q4" s="6">
        <f t="shared" ref="Q4:Q16" si="6">LARGE($L$3:$L$16,O4)</f>
        <v>0.61971830985915488</v>
      </c>
      <c r="R4" s="7">
        <f t="shared" ref="R4:R16" si="7">$L$18*(VLOOKUP(P4,$A$3:$M$16,10,FALSE)+VLOOKUP(P4,$A$3:$M$16,11,FALSE))-VLOOKUP(P4,$A$3:$M$16,10,FALSE)</f>
        <v>2.2325581395348877</v>
      </c>
    </row>
    <row r="5" spans="1:18" x14ac:dyDescent="0.25">
      <c r="A5" t="s">
        <v>2</v>
      </c>
      <c r="B5">
        <v>55</v>
      </c>
      <c r="C5">
        <v>39</v>
      </c>
      <c r="D5" s="1">
        <f t="shared" si="0"/>
        <v>0.58510638297872342</v>
      </c>
      <c r="F5">
        <v>6</v>
      </c>
      <c r="G5">
        <v>7</v>
      </c>
      <c r="H5" s="1">
        <f t="shared" si="1"/>
        <v>0.46153846153846156</v>
      </c>
      <c r="J5">
        <f t="shared" si="2"/>
        <v>61</v>
      </c>
      <c r="K5">
        <f t="shared" si="3"/>
        <v>46</v>
      </c>
      <c r="L5" s="1">
        <f t="shared" si="4"/>
        <v>0.57009345794392519</v>
      </c>
      <c r="M5" s="3">
        <f t="shared" ref="M5:M16" si="8">+$L$18*(J5+K5)-J5</f>
        <v>8.6744186046511658</v>
      </c>
      <c r="O5" s="4">
        <v>3</v>
      </c>
      <c r="P5" s="5" t="str">
        <f t="shared" si="5"/>
        <v>Matt</v>
      </c>
      <c r="Q5" s="6">
        <f t="shared" si="6"/>
        <v>0.58878504672897192</v>
      </c>
      <c r="R5" s="7">
        <f t="shared" si="7"/>
        <v>6.6744186046511658</v>
      </c>
    </row>
    <row r="6" spans="1:18" x14ac:dyDescent="0.25">
      <c r="A6" t="s">
        <v>3</v>
      </c>
      <c r="B6">
        <v>53</v>
      </c>
      <c r="C6">
        <v>38</v>
      </c>
      <c r="D6" s="1">
        <f t="shared" si="0"/>
        <v>0.58241758241758246</v>
      </c>
      <c r="F6">
        <v>6</v>
      </c>
      <c r="G6">
        <v>7</v>
      </c>
      <c r="H6" s="1">
        <f t="shared" si="1"/>
        <v>0.46153846153846156</v>
      </c>
      <c r="J6">
        <f t="shared" si="2"/>
        <v>59</v>
      </c>
      <c r="K6">
        <f t="shared" si="3"/>
        <v>45</v>
      </c>
      <c r="L6" s="1">
        <f t="shared" si="4"/>
        <v>0.56730769230769229</v>
      </c>
      <c r="M6" s="3">
        <f t="shared" si="8"/>
        <v>8.7209302325581461</v>
      </c>
      <c r="O6" s="4">
        <v>4</v>
      </c>
      <c r="P6" s="5" t="str">
        <f t="shared" si="5"/>
        <v>Kyle</v>
      </c>
      <c r="Q6" s="6">
        <f t="shared" si="6"/>
        <v>0.57009345794392519</v>
      </c>
      <c r="R6" s="7">
        <f t="shared" si="7"/>
        <v>8.6744186046511658</v>
      </c>
    </row>
    <row r="7" spans="1:18" x14ac:dyDescent="0.25">
      <c r="A7" t="s">
        <v>4</v>
      </c>
      <c r="B7">
        <v>54</v>
      </c>
      <c r="C7">
        <v>39</v>
      </c>
      <c r="D7" s="1">
        <f t="shared" si="0"/>
        <v>0.58064516129032262</v>
      </c>
      <c r="F7">
        <v>9</v>
      </c>
      <c r="G7">
        <v>5</v>
      </c>
      <c r="H7" s="1">
        <f t="shared" si="1"/>
        <v>0.6428571428571429</v>
      </c>
      <c r="J7">
        <f t="shared" si="2"/>
        <v>63</v>
      </c>
      <c r="K7">
        <f t="shared" si="3"/>
        <v>44</v>
      </c>
      <c r="L7" s="1">
        <f t="shared" si="4"/>
        <v>0.58878504672897192</v>
      </c>
      <c r="M7" s="3">
        <f t="shared" si="8"/>
        <v>6.6744186046511658</v>
      </c>
      <c r="O7" s="4">
        <v>5</v>
      </c>
      <c r="P7" s="5" t="str">
        <f t="shared" si="5"/>
        <v>Kyle</v>
      </c>
      <c r="Q7" s="6">
        <f t="shared" si="6"/>
        <v>0.57009345794392519</v>
      </c>
      <c r="R7" s="7">
        <f t="shared" si="7"/>
        <v>8.6744186046511658</v>
      </c>
    </row>
    <row r="8" spans="1:18" x14ac:dyDescent="0.25">
      <c r="A8" t="s">
        <v>5</v>
      </c>
      <c r="B8">
        <v>33</v>
      </c>
      <c r="C8">
        <v>25</v>
      </c>
      <c r="D8" s="1">
        <f t="shared" si="0"/>
        <v>0.56896551724137934</v>
      </c>
      <c r="F8">
        <v>11</v>
      </c>
      <c r="G8">
        <v>2</v>
      </c>
      <c r="H8" s="1">
        <f t="shared" si="1"/>
        <v>0.84615384615384615</v>
      </c>
      <c r="J8">
        <f t="shared" si="2"/>
        <v>44</v>
      </c>
      <c r="K8">
        <f t="shared" si="3"/>
        <v>27</v>
      </c>
      <c r="L8" s="1">
        <f t="shared" si="4"/>
        <v>0.61971830985915488</v>
      </c>
      <c r="M8" s="3">
        <f t="shared" si="8"/>
        <v>2.2325581395348877</v>
      </c>
      <c r="O8" s="4">
        <v>6</v>
      </c>
      <c r="P8" s="5" t="str">
        <f t="shared" si="5"/>
        <v>Ned</v>
      </c>
      <c r="Q8" s="6">
        <f t="shared" si="6"/>
        <v>0.56730769230769229</v>
      </c>
      <c r="R8" s="7">
        <f t="shared" si="7"/>
        <v>8.7209302325581461</v>
      </c>
    </row>
    <row r="9" spans="1:18" x14ac:dyDescent="0.25">
      <c r="A9" t="s">
        <v>6</v>
      </c>
      <c r="B9">
        <v>53</v>
      </c>
      <c r="C9">
        <v>45</v>
      </c>
      <c r="D9" s="1">
        <f t="shared" si="0"/>
        <v>0.54081632653061229</v>
      </c>
      <c r="F9">
        <v>5</v>
      </c>
      <c r="G9">
        <v>8</v>
      </c>
      <c r="H9" s="1">
        <f t="shared" si="1"/>
        <v>0.38461538461538464</v>
      </c>
      <c r="J9">
        <f t="shared" si="2"/>
        <v>58</v>
      </c>
      <c r="K9">
        <f t="shared" si="3"/>
        <v>53</v>
      </c>
      <c r="L9" s="1">
        <f t="shared" si="4"/>
        <v>0.52252252252252251</v>
      </c>
      <c r="M9" s="3">
        <f t="shared" si="8"/>
        <v>14.279069767441868</v>
      </c>
      <c r="O9" s="4">
        <v>7</v>
      </c>
      <c r="P9" s="5" t="str">
        <f t="shared" si="5"/>
        <v>Tommy</v>
      </c>
      <c r="Q9" s="6">
        <f t="shared" si="6"/>
        <v>0.52252252252252251</v>
      </c>
      <c r="R9" s="7">
        <f t="shared" si="7"/>
        <v>14.279069767441868</v>
      </c>
    </row>
    <row r="10" spans="1:18" x14ac:dyDescent="0.25">
      <c r="A10" t="s">
        <v>13</v>
      </c>
      <c r="B10">
        <v>31</v>
      </c>
      <c r="C10">
        <v>27</v>
      </c>
      <c r="D10" s="1">
        <f t="shared" si="0"/>
        <v>0.53448275862068961</v>
      </c>
      <c r="F10">
        <v>6</v>
      </c>
      <c r="G10">
        <v>7</v>
      </c>
      <c r="H10" s="1">
        <f t="shared" si="1"/>
        <v>0.46153846153846156</v>
      </c>
      <c r="J10">
        <f t="shared" si="2"/>
        <v>37</v>
      </c>
      <c r="K10">
        <f t="shared" si="3"/>
        <v>34</v>
      </c>
      <c r="L10" s="1">
        <f t="shared" si="4"/>
        <v>0.52112676056338025</v>
      </c>
      <c r="M10" s="3">
        <f t="shared" si="8"/>
        <v>9.2325581395348877</v>
      </c>
      <c r="O10" s="4">
        <v>8</v>
      </c>
      <c r="P10" s="5" t="str">
        <f t="shared" si="5"/>
        <v>Dave</v>
      </c>
      <c r="Q10" s="6">
        <f t="shared" si="6"/>
        <v>0.52112676056338025</v>
      </c>
      <c r="R10" s="7">
        <f t="shared" si="7"/>
        <v>9.2325581395348877</v>
      </c>
    </row>
    <row r="11" spans="1:18" x14ac:dyDescent="0.25">
      <c r="A11" t="s">
        <v>7</v>
      </c>
      <c r="B11">
        <v>47</v>
      </c>
      <c r="C11">
        <v>46</v>
      </c>
      <c r="D11" s="1">
        <f t="shared" si="0"/>
        <v>0.5053763440860215</v>
      </c>
      <c r="F11">
        <v>4</v>
      </c>
      <c r="G11">
        <v>9</v>
      </c>
      <c r="H11" s="1">
        <f t="shared" si="1"/>
        <v>0.30769230769230771</v>
      </c>
      <c r="J11">
        <f t="shared" si="2"/>
        <v>51</v>
      </c>
      <c r="K11">
        <f t="shared" si="3"/>
        <v>55</v>
      </c>
      <c r="L11" s="1">
        <f t="shared" si="4"/>
        <v>0.48113207547169812</v>
      </c>
      <c r="M11" s="3">
        <f t="shared" si="8"/>
        <v>18.023255813953497</v>
      </c>
      <c r="O11" s="4">
        <v>9</v>
      </c>
      <c r="P11" s="5" t="str">
        <f t="shared" si="5"/>
        <v>Chang</v>
      </c>
      <c r="Q11" s="6">
        <f t="shared" si="6"/>
        <v>0.5</v>
      </c>
      <c r="R11" s="7">
        <f t="shared" si="7"/>
        <v>15.720930232558146</v>
      </c>
    </row>
    <row r="12" spans="1:18" x14ac:dyDescent="0.25">
      <c r="A12" t="s">
        <v>8</v>
      </c>
      <c r="B12">
        <v>38</v>
      </c>
      <c r="C12">
        <v>38</v>
      </c>
      <c r="D12" s="1">
        <f t="shared" si="0"/>
        <v>0.5</v>
      </c>
      <c r="F12">
        <v>5</v>
      </c>
      <c r="G12">
        <v>8</v>
      </c>
      <c r="H12" s="1">
        <f t="shared" si="1"/>
        <v>0.38461538461538464</v>
      </c>
      <c r="J12">
        <f t="shared" si="2"/>
        <v>43</v>
      </c>
      <c r="K12">
        <f t="shared" si="3"/>
        <v>46</v>
      </c>
      <c r="L12" s="1">
        <f t="shared" si="4"/>
        <v>0.48314606741573035</v>
      </c>
      <c r="M12" s="3">
        <f t="shared" si="8"/>
        <v>14.953488372093027</v>
      </c>
      <c r="O12" s="4">
        <v>10</v>
      </c>
      <c r="P12" s="5" t="str">
        <f t="shared" si="5"/>
        <v>Nards</v>
      </c>
      <c r="Q12" s="6">
        <f t="shared" si="6"/>
        <v>0.48314606741573035</v>
      </c>
      <c r="R12" s="7">
        <f t="shared" si="7"/>
        <v>14.953488372093027</v>
      </c>
    </row>
    <row r="13" spans="1:18" x14ac:dyDescent="0.25">
      <c r="A13" t="s">
        <v>9</v>
      </c>
      <c r="B13">
        <v>47</v>
      </c>
      <c r="C13">
        <v>48</v>
      </c>
      <c r="D13" s="1">
        <f t="shared" si="0"/>
        <v>0.49473684210526314</v>
      </c>
      <c r="F13">
        <v>5</v>
      </c>
      <c r="G13">
        <v>8</v>
      </c>
      <c r="H13" s="1">
        <f t="shared" si="1"/>
        <v>0.38461538461538464</v>
      </c>
      <c r="J13">
        <f t="shared" si="2"/>
        <v>52</v>
      </c>
      <c r="K13">
        <f t="shared" si="3"/>
        <v>56</v>
      </c>
      <c r="L13" s="1">
        <f t="shared" si="4"/>
        <v>0.48148148148148145</v>
      </c>
      <c r="M13" s="3">
        <f t="shared" si="8"/>
        <v>18.325581395348848</v>
      </c>
      <c r="O13" s="4">
        <v>11</v>
      </c>
      <c r="P13" s="5" t="str">
        <f t="shared" si="5"/>
        <v>Sam</v>
      </c>
      <c r="Q13" s="6">
        <f t="shared" si="6"/>
        <v>0.48148148148148145</v>
      </c>
      <c r="R13" s="7">
        <f t="shared" si="7"/>
        <v>18.325581395348848</v>
      </c>
    </row>
    <row r="14" spans="1:18" x14ac:dyDescent="0.25">
      <c r="A14" t="s">
        <v>10</v>
      </c>
      <c r="B14">
        <v>43</v>
      </c>
      <c r="C14">
        <v>48</v>
      </c>
      <c r="D14" s="1">
        <f t="shared" si="0"/>
        <v>0.47252747252747251</v>
      </c>
      <c r="F14">
        <v>9</v>
      </c>
      <c r="G14">
        <v>4</v>
      </c>
      <c r="H14" s="1">
        <f t="shared" si="1"/>
        <v>0.69230769230769229</v>
      </c>
      <c r="J14">
        <f t="shared" si="2"/>
        <v>52</v>
      </c>
      <c r="K14">
        <f t="shared" si="3"/>
        <v>52</v>
      </c>
      <c r="L14" s="1">
        <f t="shared" si="4"/>
        <v>0.5</v>
      </c>
      <c r="M14" s="3">
        <f t="shared" si="8"/>
        <v>15.720930232558146</v>
      </c>
      <c r="O14" s="4">
        <v>12</v>
      </c>
      <c r="P14" s="5" t="str">
        <f t="shared" si="5"/>
        <v>Craig</v>
      </c>
      <c r="Q14" s="6">
        <f t="shared" si="6"/>
        <v>0.48113207547169812</v>
      </c>
      <c r="R14" s="7">
        <f t="shared" si="7"/>
        <v>18.023255813953497</v>
      </c>
    </row>
    <row r="15" spans="1:18" x14ac:dyDescent="0.25">
      <c r="A15" t="s">
        <v>12</v>
      </c>
      <c r="B15">
        <v>40</v>
      </c>
      <c r="C15">
        <v>50</v>
      </c>
      <c r="D15" s="1">
        <f t="shared" si="0"/>
        <v>0.44444444444444442</v>
      </c>
      <c r="F15">
        <v>5</v>
      </c>
      <c r="G15">
        <v>8</v>
      </c>
      <c r="H15" s="1">
        <f t="shared" si="1"/>
        <v>0.38461538461538464</v>
      </c>
      <c r="J15">
        <f t="shared" si="2"/>
        <v>45</v>
      </c>
      <c r="K15">
        <f t="shared" si="3"/>
        <v>58</v>
      </c>
      <c r="L15" s="1">
        <f t="shared" si="4"/>
        <v>0.43689320388349512</v>
      </c>
      <c r="M15" s="3">
        <f t="shared" si="8"/>
        <v>22.069767441860463</v>
      </c>
      <c r="O15" s="4">
        <v>13</v>
      </c>
      <c r="P15" s="5" t="str">
        <f t="shared" si="5"/>
        <v>Pat</v>
      </c>
      <c r="Q15" s="6">
        <f t="shared" si="6"/>
        <v>0.43689320388349512</v>
      </c>
      <c r="R15" s="7">
        <f t="shared" si="7"/>
        <v>22.069767441860463</v>
      </c>
    </row>
    <row r="16" spans="1:18" ht="15.75" thickBot="1" x14ac:dyDescent="0.3">
      <c r="A16" t="s">
        <v>11</v>
      </c>
      <c r="B16">
        <v>20</v>
      </c>
      <c r="C16">
        <v>70</v>
      </c>
      <c r="D16" s="1">
        <f t="shared" si="0"/>
        <v>0.22222222222222221</v>
      </c>
      <c r="F16">
        <v>7</v>
      </c>
      <c r="G16">
        <v>7</v>
      </c>
      <c r="H16" s="1">
        <f t="shared" si="1"/>
        <v>0.5</v>
      </c>
      <c r="J16">
        <f t="shared" si="2"/>
        <v>27</v>
      </c>
      <c r="K16">
        <f t="shared" si="3"/>
        <v>77</v>
      </c>
      <c r="L16" s="1">
        <f t="shared" si="4"/>
        <v>0.25961538461538464</v>
      </c>
      <c r="M16" s="3">
        <f t="shared" si="8"/>
        <v>40.720930232558146</v>
      </c>
      <c r="O16" s="8">
        <v>14</v>
      </c>
      <c r="P16" s="9" t="str">
        <f t="shared" si="5"/>
        <v>Gray</v>
      </c>
      <c r="Q16" s="10">
        <f t="shared" si="6"/>
        <v>0.25961538461538464</v>
      </c>
      <c r="R16" s="11">
        <f t="shared" si="7"/>
        <v>40.720930232558146</v>
      </c>
    </row>
    <row r="18" spans="9:12" x14ac:dyDescent="0.25">
      <c r="I18" t="s">
        <v>23</v>
      </c>
      <c r="J18">
        <f>INDEX($J$3:$L$16,MATCH(L18,L3:L16,0),1)</f>
        <v>28</v>
      </c>
      <c r="K18">
        <f>INDEX($J$3:$L$16,MATCH(L18,L3:L16,0),2)</f>
        <v>15</v>
      </c>
      <c r="L18" s="1">
        <f>MAX(L3:L16)</f>
        <v>0.65116279069767447</v>
      </c>
    </row>
  </sheetData>
  <mergeCells count="4">
    <mergeCell ref="B1:D1"/>
    <mergeCell ref="F1:H1"/>
    <mergeCell ref="J1:M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2016-11-01T02:13:23Z</dcterms:created>
  <dcterms:modified xsi:type="dcterms:W3CDTF">2016-12-14T00:41:30Z</dcterms:modified>
</cp:coreProperties>
</file>