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okumente_Thomas_Brandl\GIT_Repository\Umbau\Elektro\"/>
    </mc:Choice>
  </mc:AlternateContent>
  <xr:revisionPtr revIDLastSave="0" documentId="13_ncr:1_{394A5F7E-E262-4BE6-BAB9-924B76FBF12E}" xr6:coauthVersionLast="45" xr6:coauthVersionMax="45" xr10:uidLastSave="{00000000-0000-0000-0000-000000000000}"/>
  <bookViews>
    <workbookView xWindow="28680" yWindow="-120" windowWidth="29040" windowHeight="15840" xr2:uid="{A6F8353D-0510-4489-8C99-156F73AB2641}"/>
  </bookViews>
  <sheets>
    <sheet name="Übersicht" sheetId="1" r:id="rId1"/>
    <sheet name="Schaltstel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1" l="1"/>
  <c r="O14" i="1" s="1"/>
  <c r="N13" i="1"/>
  <c r="O13" i="1" s="1"/>
  <c r="J3" i="2"/>
  <c r="J4" i="2"/>
  <c r="J5" i="2"/>
  <c r="N12" i="1" l="1"/>
  <c r="O12" i="1" s="1"/>
  <c r="N6" i="1" l="1"/>
  <c r="N7" i="1"/>
  <c r="N8" i="1"/>
  <c r="N9" i="1"/>
  <c r="N10" i="1"/>
  <c r="N11" i="1"/>
  <c r="N5" i="1"/>
  <c r="N15" i="1" l="1"/>
  <c r="O5" i="1"/>
  <c r="O6" i="1"/>
  <c r="O7" i="1"/>
  <c r="O8" i="1"/>
  <c r="O9" i="1"/>
  <c r="O10" i="1"/>
  <c r="O11" i="1"/>
  <c r="O15" i="1" l="1"/>
</calcChain>
</file>

<file path=xl/sharedStrings.xml><?xml version="1.0" encoding="utf-8"?>
<sst xmlns="http://schemas.openxmlformats.org/spreadsheetml/2006/main" count="59" uniqueCount="45">
  <si>
    <t>KNX-Elektroinstallation</t>
  </si>
  <si>
    <t>Bezeichnung</t>
  </si>
  <si>
    <t>Preis</t>
  </si>
  <si>
    <t>Kategorie</t>
  </si>
  <si>
    <t>Herstellernummer</t>
  </si>
  <si>
    <t>Netzteil</t>
  </si>
  <si>
    <t>Ethernet Interface</t>
  </si>
  <si>
    <t>Heizungsstelltrieb</t>
  </si>
  <si>
    <t>Heizungsaktor</t>
  </si>
  <si>
    <t>Jalosienenaktor</t>
  </si>
  <si>
    <t>Dimmaktor</t>
  </si>
  <si>
    <t>MDT JAL-0810.02 Jalousieaktor 8TE REG 10A 230VAC</t>
  </si>
  <si>
    <t>Jalosine</t>
  </si>
  <si>
    <t>Basis</t>
  </si>
  <si>
    <t>Glastaster</t>
  </si>
  <si>
    <t>Heizung</t>
  </si>
  <si>
    <t>Licht</t>
  </si>
  <si>
    <t>Endpreis</t>
  </si>
  <si>
    <t>MDT STV-0640.02 Busspannungsversorgung 4TE REG 640mA</t>
  </si>
  <si>
    <t>MDT SCN-IP000.03 IP Interface 2TE REG mit Email und Zeitserverfunktion</t>
  </si>
  <si>
    <t>MDT BE-GT2TW.01 Glastaster II Smart mit 6 Sensorflächen</t>
  </si>
  <si>
    <t>MDT AKH-0600.02 Heizungsaktor 3TE REG 24-230VAC</t>
  </si>
  <si>
    <t>MDT AKD-0401.02 Dimmaktor 6TE REG 250W 230VAC mit Wirkleistungsmessung</t>
  </si>
  <si>
    <t>MERTEN 639125 Thermoelektrischer Stellantrieb 230 V</t>
  </si>
  <si>
    <t>Datenblatt</t>
  </si>
  <si>
    <t>Küche</t>
  </si>
  <si>
    <t>Esszimmer</t>
  </si>
  <si>
    <t>Wohnzimmer</t>
  </si>
  <si>
    <t>Speis</t>
  </si>
  <si>
    <t>Bad</t>
  </si>
  <si>
    <t>Gang</t>
  </si>
  <si>
    <t>Schalafzimmer</t>
  </si>
  <si>
    <t>Klo</t>
  </si>
  <si>
    <t>Menge</t>
  </si>
  <si>
    <t>Schaltaktor</t>
  </si>
  <si>
    <t>Lampengruppe</t>
  </si>
  <si>
    <t>Dimmgruppe</t>
  </si>
  <si>
    <t>Steckdosengruppe</t>
  </si>
  <si>
    <t>Spalte1</t>
  </si>
  <si>
    <t>Summe</t>
  </si>
  <si>
    <t>Binäreingang</t>
  </si>
  <si>
    <t>MDT BE-TA5504.G1 Taster 55mm UP 4-fach</t>
  </si>
  <si>
    <t>4-fach Taster</t>
  </si>
  <si>
    <t>MDT AKK-1616.03 Schaltaktor Kompakt 16-fach</t>
  </si>
  <si>
    <t>MDT BE-06001.02 Tasterschnittstelle UP potentialfrei 6-fach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</si>
</sst>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2" applyAlignment="1">
      <alignment vertical="center"/>
    </xf>
    <xf numFmtId="44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0" fontId="2" fillId="0" borderId="0" xfId="2"/>
  </cellXfs>
  <cellStyles count="3">
    <cellStyle name="Link" xfId="2" builtinId="8"/>
    <cellStyle name="Standard" xfId="0" builtinId="0"/>
    <cellStyle name="Währung" xfId="1" builtinId="4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left" vertical="bottom" textRotation="90" wrapText="0" indent="0" justifyLastLine="0" shrinkToFit="0" readingOrder="0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D03A8-96BD-4E09-BF02-3DEFE14EA902}" name="Tabelle1" displayName="Tabelle1" ref="A4:O15" totalsRowCount="1" headerRowDxfId="5">
  <autoFilter ref="A4:O14" xr:uid="{96AC54A7-3AF8-4232-A7CA-7456C1206A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5042A58-498A-4C97-BACF-B3C8328DBC5F}" name="Bezeichnung"/>
    <tableColumn id="7" xr3:uid="{0CA81A17-BA15-4983-A8A2-0242A8B6B19B}" name="Herstellernummer" dataDxfId="2"/>
    <tableColumn id="3" xr3:uid="{A7425F57-1716-41F9-9380-535B4BFD75F6}" name="Datenblatt"/>
    <tableColumn id="4" xr3:uid="{4718EDFC-681A-42DA-B15F-DB810E8C969C}" name="Preis" dataCellStyle="Währung"/>
    <tableColumn id="5" xr3:uid="{A4E90C18-896F-4852-8F34-1136052F1D04}" name="Kategorie"/>
    <tableColumn id="2" xr3:uid="{6085A278-C5F2-4B9B-81ED-75AC44992D6A}" name="Küche"/>
    <tableColumn id="9" xr3:uid="{71B99BB4-E121-4AC6-B2CC-B8283468FBBB}" name="Esszimmer"/>
    <tableColumn id="10" xr3:uid="{E4662B22-8FAD-414C-AAE6-B24E2CAB28D4}" name="Wohnzimmer"/>
    <tableColumn id="11" xr3:uid="{204170EB-6A51-4091-9F43-2BB5DD265154}" name="Speis"/>
    <tableColumn id="12" xr3:uid="{18FF780B-8CBB-488D-B52A-5E6374864CB2}" name="Bad"/>
    <tableColumn id="13" xr3:uid="{57EE2B1E-BB13-46B9-B6BC-CF4F5FCCDB66}" name="Gang"/>
    <tableColumn id="14" xr3:uid="{E92F9A3C-E1C5-4882-916E-DA389241E99B}" name="Schalafzimmer"/>
    <tableColumn id="15" xr3:uid="{3799BA4D-FAD2-475F-B312-0E659992795D}" name="Klo"/>
    <tableColumn id="6" xr3:uid="{12170A0C-6A62-4A83-B4B9-2C3B5CC64F58}" name="Menge" totalsRowFunction="custom">
      <calculatedColumnFormula>COUNTA(Tabelle1[[#This Row],[Küche]:[Klo]])</calculatedColumnFormula>
      <totalsRowFormula>SUM(Tabelle1[Menge])</totalsRowFormula>
    </tableColumn>
    <tableColumn id="8" xr3:uid="{E30A86F8-AD60-4262-90C1-41270FEC02A0}" name="Endpreis" totalsRowFunction="custom" dataDxfId="1" totalsRowDxfId="0" dataCellStyle="Währung">
      <calculatedColumnFormula>Tabelle1[[#This Row],[Menge]]*Tabelle1[[#This Row],[Preis]]</calculatedColumnFormula>
      <totalsRowFormula>SUM(Tabelle1[Endpreis])</totalsRow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A202F-2E12-4951-852F-9E886146E92D}" name="Tabelle2" displayName="Tabelle2" ref="A2:J5" totalsRowShown="0" headerRowDxfId="4">
  <autoFilter ref="A2:J5" xr:uid="{64997CFE-B058-4B80-8521-0376DB419888}"/>
  <tableColumns count="10">
    <tableColumn id="1" xr3:uid="{A1D940C5-2DB8-4D38-B7EB-A7046EC82315}" name="Spalte1"/>
    <tableColumn id="2" xr3:uid="{DDF37692-0B97-4EFA-A254-501428F98AC7}" name="Küche"/>
    <tableColumn id="3" xr3:uid="{0CC211E9-3E8B-4225-8060-D732679A1D25}" name="Esszimmer"/>
    <tableColumn id="4" xr3:uid="{B0776194-2185-4A16-BB15-3EBC5FD9646A}" name="Wohnzimmer"/>
    <tableColumn id="5" xr3:uid="{8C8ADB2C-52AC-486F-9B7F-0CE92A14546B}" name="Speis"/>
    <tableColumn id="6" xr3:uid="{37719EDB-C601-4604-9CE6-3E19F4DC3B38}" name="Bad"/>
    <tableColumn id="7" xr3:uid="{07E1B0C6-C411-4574-8D01-297094ADFF8E}" name="Gang"/>
    <tableColumn id="8" xr3:uid="{523F6610-FD02-45F2-B727-E43C97AB7701}" name="Schalafzimmer"/>
    <tableColumn id="9" xr3:uid="{439EBBEB-C21F-4366-B359-B750404A6C1C}" name="Klo"/>
    <tableColumn id="10" xr3:uid="{3550BC49-49F6-41E8-A343-46EDD7312783}" name="Summe" dataDxfId="3">
      <calculatedColumnFormula>SUM(Tabelle2[[#This Row],[Küche]:[Klo]])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voltus.de/hausautomation/knx-eib/nach-hersteller/mdt/linienkoppler-usb-ip-interface/mdt-scn-ip000-03-ip-interface-2te-reg-mit-email-und-zeitserverfunktion.html" TargetMode="External"/><Relationship Id="rId7" Type="http://schemas.openxmlformats.org/officeDocument/2006/relationships/hyperlink" Target="https://www.voltus.de/?cl=details&amp;anid=dc7d3d94598bcca1b0cb6028bb0a05ee" TargetMode="External"/><Relationship Id="rId2" Type="http://schemas.openxmlformats.org/officeDocument/2006/relationships/hyperlink" Target="https://www.voltus.de/hausautomation/knx-eib/nach-hersteller/mdt/spannungsversorgung/mdt-stv-0640-02-busspannungsversorgung-4te-reg-640ma.html" TargetMode="External"/><Relationship Id="rId1" Type="http://schemas.openxmlformats.org/officeDocument/2006/relationships/hyperlink" Target="https://www.voltus.de/hausautomation/knx-eib/nach-hersteller/mdt/jalousieaktoren-o/mdt-jal-0810-02-jalousieaktor-8te-reg-10a-230vac-8-fach.html" TargetMode="External"/><Relationship Id="rId6" Type="http://schemas.openxmlformats.org/officeDocument/2006/relationships/hyperlink" Target="https://www.voltus.de/hausautomation/knx-eib/nach-hersteller/mdt/dimmaktoren/mdt-akd-0401-02-dimmaktor-6te-reg-250w-230vac-mit-wirkleistungsmessung-4-fach.html" TargetMode="External"/><Relationship Id="rId5" Type="http://schemas.openxmlformats.org/officeDocument/2006/relationships/hyperlink" Target="https://www.voltus.de/hausautomation/knx-eib/nach-hersteller/mdt/heizungsaktoren/mdt-akh-0600-02-heizungsaktor-3te-reg-24-230vac-6-fach.html" TargetMode="External"/><Relationship Id="rId4" Type="http://schemas.openxmlformats.org/officeDocument/2006/relationships/hyperlink" Target="https://www.voltus.de/hausautomation/knx-eib/nach-hersteller/mdt/tastsensoren-o/mdt-be-gt2tw-01-glastaster-ii-smart-mit-6-sensorflaechen-weiss.html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786F-74ED-4B47-9A9F-B84A1C0EAFA8}">
  <sheetPr codeName="Tabelle1"/>
  <dimension ref="A1:O15"/>
  <sheetViews>
    <sheetView tabSelected="1" workbookViewId="0">
      <selection activeCell="K21" sqref="K21"/>
    </sheetView>
  </sheetViews>
  <sheetFormatPr baseColWidth="10" defaultRowHeight="15" outlineLevelCol="1" x14ac:dyDescent="0.25"/>
  <cols>
    <col min="1" max="1" width="15.85546875" bestFit="1" customWidth="1"/>
    <col min="2" max="2" width="67.28515625" customWidth="1" outlineLevel="1"/>
    <col min="3" max="3" width="3.5703125" customWidth="1" outlineLevel="1"/>
    <col min="4" max="4" width="9.28515625" customWidth="1" outlineLevel="1"/>
    <col min="5" max="5" width="8.140625" bestFit="1" customWidth="1"/>
    <col min="6" max="6" width="3.7109375" customWidth="1" outlineLevel="1"/>
    <col min="7" max="13" width="3.5703125" customWidth="1" outlineLevel="1"/>
    <col min="14" max="14" width="6.85546875" bestFit="1" customWidth="1"/>
    <col min="15" max="15" width="10.85546875" bestFit="1" customWidth="1"/>
  </cols>
  <sheetData>
    <row r="1" spans="1: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4" spans="1:15" s="4" customFormat="1" ht="73.5" x14ac:dyDescent="0.25">
      <c r="A4" s="4" t="s">
        <v>1</v>
      </c>
      <c r="B4" s="4" t="s">
        <v>4</v>
      </c>
      <c r="C4" s="5" t="s">
        <v>24</v>
      </c>
      <c r="D4" s="4" t="s">
        <v>2</v>
      </c>
      <c r="E4" s="5" t="s">
        <v>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4" t="s">
        <v>33</v>
      </c>
      <c r="O4" s="4" t="s">
        <v>17</v>
      </c>
    </row>
    <row r="5" spans="1:15" x14ac:dyDescent="0.25">
      <c r="A5" t="s">
        <v>5</v>
      </c>
      <c r="B5" s="2" t="s">
        <v>18</v>
      </c>
      <c r="D5" s="1">
        <v>149.81</v>
      </c>
      <c r="E5" t="s">
        <v>13</v>
      </c>
      <c r="K5">
        <v>1</v>
      </c>
      <c r="N5">
        <f>COUNTA(Tabelle1[[#This Row],[Küche]:[Klo]])</f>
        <v>1</v>
      </c>
      <c r="O5" s="1">
        <f>Tabelle1[[#This Row],[Menge]]*Tabelle1[[#This Row],[Preis]]</f>
        <v>149.81</v>
      </c>
    </row>
    <row r="6" spans="1:15" x14ac:dyDescent="0.25">
      <c r="A6" t="s">
        <v>6</v>
      </c>
      <c r="B6" s="2" t="s">
        <v>19</v>
      </c>
      <c r="D6" s="1">
        <v>143.21</v>
      </c>
      <c r="E6" t="s">
        <v>13</v>
      </c>
      <c r="K6">
        <v>1</v>
      </c>
      <c r="N6">
        <f>COUNTA(Tabelle1[[#This Row],[Küche]:[Klo]])</f>
        <v>1</v>
      </c>
      <c r="O6" s="1">
        <f>Tabelle1[[#This Row],[Menge]]*Tabelle1[[#This Row],[Preis]]</f>
        <v>143.21</v>
      </c>
    </row>
    <row r="7" spans="1:15" x14ac:dyDescent="0.25">
      <c r="A7" t="s">
        <v>14</v>
      </c>
      <c r="B7" s="2" t="s">
        <v>20</v>
      </c>
      <c r="D7" s="1">
        <v>137.63</v>
      </c>
      <c r="E7" t="s">
        <v>13</v>
      </c>
      <c r="G7">
        <v>1</v>
      </c>
      <c r="H7">
        <v>1</v>
      </c>
      <c r="J7">
        <v>1</v>
      </c>
      <c r="L7">
        <v>1</v>
      </c>
      <c r="N7">
        <f>COUNTA(Tabelle1[[#This Row],[Küche]:[Klo]])</f>
        <v>4</v>
      </c>
      <c r="O7" s="1">
        <f>Tabelle1[[#This Row],[Menge]]*Tabelle1[[#This Row],[Preis]]</f>
        <v>550.52</v>
      </c>
    </row>
    <row r="8" spans="1:15" x14ac:dyDescent="0.25">
      <c r="A8" t="s">
        <v>8</v>
      </c>
      <c r="B8" s="2" t="s">
        <v>21</v>
      </c>
      <c r="D8" s="1">
        <v>121.2</v>
      </c>
      <c r="E8" t="s">
        <v>15</v>
      </c>
      <c r="K8">
        <v>1</v>
      </c>
      <c r="N8">
        <f>COUNTA(Tabelle1[[#This Row],[Küche]:[Klo]])</f>
        <v>1</v>
      </c>
      <c r="O8" s="1">
        <f>Tabelle1[[#This Row],[Menge]]*Tabelle1[[#This Row],[Preis]]</f>
        <v>121.2</v>
      </c>
    </row>
    <row r="9" spans="1:15" x14ac:dyDescent="0.25">
      <c r="A9" t="s">
        <v>7</v>
      </c>
      <c r="B9" s="2" t="s">
        <v>23</v>
      </c>
      <c r="D9" s="1">
        <v>26.27</v>
      </c>
      <c r="E9" t="s">
        <v>15</v>
      </c>
      <c r="G9">
        <v>1</v>
      </c>
      <c r="H9">
        <v>1</v>
      </c>
      <c r="J9">
        <v>1</v>
      </c>
      <c r="K9">
        <v>1</v>
      </c>
      <c r="L9">
        <v>1</v>
      </c>
      <c r="N9">
        <f>COUNTA(Tabelle1[[#This Row],[Küche]:[Klo]])</f>
        <v>5</v>
      </c>
      <c r="O9" s="1">
        <f>Tabelle1[[#This Row],[Menge]]*Tabelle1[[#This Row],[Preis]]</f>
        <v>131.35</v>
      </c>
    </row>
    <row r="10" spans="1:15" x14ac:dyDescent="0.25">
      <c r="A10" t="s">
        <v>9</v>
      </c>
      <c r="B10" s="2" t="s">
        <v>11</v>
      </c>
      <c r="D10" s="1">
        <v>216.2</v>
      </c>
      <c r="E10" t="s">
        <v>12</v>
      </c>
      <c r="K10">
        <v>1</v>
      </c>
      <c r="N10">
        <f>COUNTA(Tabelle1[[#This Row],[Küche]:[Klo]])</f>
        <v>1</v>
      </c>
      <c r="O10" s="1">
        <f>Tabelle1[[#This Row],[Menge]]*Tabelle1[[#This Row],[Preis]]</f>
        <v>216.2</v>
      </c>
    </row>
    <row r="11" spans="1:15" x14ac:dyDescent="0.25">
      <c r="A11" t="s">
        <v>10</v>
      </c>
      <c r="B11" s="2" t="s">
        <v>22</v>
      </c>
      <c r="D11" s="1">
        <v>249.69</v>
      </c>
      <c r="E11" t="s">
        <v>16</v>
      </c>
      <c r="K11">
        <v>1</v>
      </c>
      <c r="N11">
        <f>COUNTA(Tabelle1[[#This Row],[Küche]:[Klo]])</f>
        <v>1</v>
      </c>
      <c r="O11" s="1">
        <f>Tabelle1[[#This Row],[Menge]]*Tabelle1[[#This Row],[Preis]]</f>
        <v>249.69</v>
      </c>
    </row>
    <row r="12" spans="1:15" x14ac:dyDescent="0.25">
      <c r="A12" t="s">
        <v>34</v>
      </c>
      <c r="B12" s="2" t="s">
        <v>43</v>
      </c>
      <c r="D12" s="1">
        <v>237.51</v>
      </c>
      <c r="E12" t="s">
        <v>13</v>
      </c>
      <c r="K12">
        <v>1</v>
      </c>
      <c r="N12">
        <f>COUNTA(Tabelle1[[#This Row],[Küche]:[Klo]])</f>
        <v>1</v>
      </c>
      <c r="O12" s="1">
        <f>Tabelle1[[#This Row],[Menge]]*Tabelle1[[#This Row],[Preis]]</f>
        <v>237.51</v>
      </c>
    </row>
    <row r="13" spans="1:15" x14ac:dyDescent="0.25">
      <c r="A13" t="s">
        <v>40</v>
      </c>
      <c r="B13" s="2" t="s">
        <v>44</v>
      </c>
      <c r="D13" s="1">
        <v>51.16</v>
      </c>
      <c r="E13" t="s">
        <v>13</v>
      </c>
      <c r="K13">
        <v>1</v>
      </c>
      <c r="N13">
        <f>COUNTA(Tabelle1[[#This Row],[Küche]:[Klo]])</f>
        <v>1</v>
      </c>
      <c r="O13" s="1">
        <f>Tabelle1[[#This Row],[Menge]]*Tabelle1[[#This Row],[Preis]]</f>
        <v>51.16</v>
      </c>
    </row>
    <row r="14" spans="1:15" x14ac:dyDescent="0.25">
      <c r="A14" t="s">
        <v>42</v>
      </c>
      <c r="B14" s="9" t="s">
        <v>41</v>
      </c>
      <c r="D14" s="1">
        <v>54.21</v>
      </c>
      <c r="E14" t="s">
        <v>13</v>
      </c>
      <c r="F14">
        <v>1</v>
      </c>
      <c r="L14">
        <v>2</v>
      </c>
      <c r="N14">
        <f>COUNTA(Tabelle1[[#This Row],[Küche]:[Klo]])</f>
        <v>2</v>
      </c>
      <c r="O14" s="1">
        <f>Tabelle1[[#This Row],[Menge]]*Tabelle1[[#This Row],[Preis]]</f>
        <v>108.42</v>
      </c>
    </row>
    <row r="15" spans="1:15" x14ac:dyDescent="0.25">
      <c r="N15">
        <f>SUM(Tabelle1[Menge])</f>
        <v>18</v>
      </c>
      <c r="O15" s="3">
        <f>SUM(Tabelle1[Endpreis])</f>
        <v>1959.0700000000002</v>
      </c>
    </row>
  </sheetData>
  <mergeCells count="1">
    <mergeCell ref="A1:O2"/>
  </mergeCells>
  <phoneticPr fontId="3" type="noConversion"/>
  <hyperlinks>
    <hyperlink ref="B10" r:id="rId1" tooltip="MDT JAL-0810.02 Jalousieaktor 8TE REG 10A 230VAC 8-fach" display="https://www.voltus.de/hausautomation/knx-eib/nach-hersteller/mdt/jalousieaktoren-o/mdt-jal-0810-02-jalousieaktor-8te-reg-10a-230vac-8-fach.html" xr:uid="{E5F4C422-F1FA-453E-A08A-9ECCDC6FCD6B}"/>
    <hyperlink ref="B5" r:id="rId2" tooltip="MDT STV-0640.02 Busspannungsversorgung 4TE REG 640mA " display="https://www.voltus.de/hausautomation/knx-eib/nach-hersteller/mdt/spannungsversorgung/mdt-stv-0640-02-busspannungsversorgung-4te-reg-640ma.html" xr:uid="{81F3E89C-8D36-489C-9F86-4596235CF013}"/>
    <hyperlink ref="B6" r:id="rId3" tooltip="MDT SCN-IP000.03 IP Interface 2TE REG mit Email und Zeitserverfunktion " display="https://www.voltus.de/hausautomation/knx-eib/nach-hersteller/mdt/linienkoppler-usb-ip-interface/mdt-scn-ip000-03-ip-interface-2te-reg-mit-email-und-zeitserverfunktion.html" xr:uid="{D41FC865-619D-4E1A-8832-E52C053C4D8B}"/>
    <hyperlink ref="B7" r:id="rId4" tooltip="MDT BE-GT2TW.01 Glastaster II Smart mit 6 Sensorflächen Weiß" display="https://www.voltus.de/hausautomation/knx-eib/nach-hersteller/mdt/tastsensoren-o/mdt-be-gt2tw-01-glastaster-ii-smart-mit-6-sensorflaechen-weiss.html" xr:uid="{5E9101E6-79FC-40AB-B2F1-A4FA5363F5A9}"/>
    <hyperlink ref="B8" r:id="rId5" tooltip="MDT AKH-0600.02 Heizungsaktor 3TE REG 24-230VAC 6-fach" display="https://www.voltus.de/hausautomation/knx-eib/nach-hersteller/mdt/heizungsaktoren/mdt-akh-0600-02-heizungsaktor-3te-reg-24-230vac-6-fach.html" xr:uid="{DC9A9F9B-849D-41AB-AE04-7B5B9F0DB6C9}"/>
    <hyperlink ref="B11" r:id="rId6" tooltip="MDT AKD-0401.02 Dimmaktor 6TE REG 250W 230VAC mit Wirkleistungsmessung 4-fach" display="https://www.voltus.de/hausautomation/knx-eib/nach-hersteller/mdt/dimmaktoren/mdt-akd-0401-02-dimmaktor-6te-reg-250w-230vac-mit-wirkleistungsmessung-4-fach.html" xr:uid="{784BF359-713B-48A6-AECD-9924909651E5}"/>
    <hyperlink ref="B9" r:id="rId7" display="https://www.voltus.de/?cl=details&amp;anid=dc7d3d94598bcca1b0cb6028bb0a05ee" xr:uid="{A682DA0F-3E44-499B-BB59-0919BCDE1553}"/>
  </hyperlinks>
  <pageMargins left="0.7" right="0.7" top="0.78740157499999996" bottom="0.78740157499999996" header="0.3" footer="0.3"/>
  <pageSetup paperSize="9" orientation="portrait" horizontalDpi="300" verticalDpi="30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519D-FE12-4271-8CB7-38306EB28B0C}">
  <sheetPr codeName="Tabelle2"/>
  <dimension ref="A2:J5"/>
  <sheetViews>
    <sheetView workbookViewId="0">
      <selection activeCell="E6" sqref="E6"/>
    </sheetView>
  </sheetViews>
  <sheetFormatPr baseColWidth="10" defaultRowHeight="15" x14ac:dyDescent="0.25"/>
  <cols>
    <col min="1" max="1" width="17.5703125" bestFit="1" customWidth="1"/>
    <col min="2" max="10" width="6" bestFit="1" customWidth="1"/>
  </cols>
  <sheetData>
    <row r="2" spans="1:10" ht="73.5" x14ac:dyDescent="0.25">
      <c r="A2" t="s">
        <v>38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8" t="s">
        <v>39</v>
      </c>
    </row>
    <row r="3" spans="1:10" x14ac:dyDescent="0.25">
      <c r="A3" t="s">
        <v>35</v>
      </c>
      <c r="B3">
        <v>2</v>
      </c>
      <c r="C3">
        <v>1</v>
      </c>
      <c r="D3">
        <v>2</v>
      </c>
      <c r="F3">
        <v>1</v>
      </c>
      <c r="G3">
        <v>1</v>
      </c>
      <c r="H3">
        <v>1</v>
      </c>
      <c r="J3">
        <f>SUM(Tabelle2[[#This Row],[Küche]:[Klo]])</f>
        <v>8</v>
      </c>
    </row>
    <row r="4" spans="1:10" x14ac:dyDescent="0.25">
      <c r="A4" t="s">
        <v>36</v>
      </c>
      <c r="B4">
        <v>0</v>
      </c>
      <c r="C4">
        <v>1</v>
      </c>
      <c r="D4">
        <v>1</v>
      </c>
      <c r="F4">
        <v>1</v>
      </c>
      <c r="H4">
        <v>1</v>
      </c>
      <c r="J4">
        <f>SUM(Tabelle2[[#This Row],[Küche]:[Klo]])</f>
        <v>4</v>
      </c>
    </row>
    <row r="5" spans="1:10" x14ac:dyDescent="0.25">
      <c r="A5" t="s">
        <v>37</v>
      </c>
      <c r="B5">
        <v>1</v>
      </c>
      <c r="C5">
        <v>2</v>
      </c>
      <c r="D5">
        <v>1</v>
      </c>
      <c r="J5">
        <f>SUM(Tabelle2[[#This Row],[Küche]:[Klo]])</f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Schaltstellen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Brandl</dc:creator>
  <cp:lastModifiedBy>Brandl, Thomas02 (uic96446)</cp:lastModifiedBy>
  <dcterms:created xsi:type="dcterms:W3CDTF">2020-11-22T19:29:23Z</dcterms:created>
  <dcterms:modified xsi:type="dcterms:W3CDTF">2020-11-30T06:55:30Z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c202a995-494c-467b-8699-1afa49b32cc0</vt:lpwstr>
  </property>
</Properties>
</file>