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Users\zunzzz\Desktop\PCNN\"/>
    </mc:Choice>
  </mc:AlternateContent>
  <xr:revisionPtr revIDLastSave="0" documentId="13_ncr:1_{6FC490A0-8F61-49CA-B21D-6DFEFF1E85D3}" xr6:coauthVersionLast="36" xr6:coauthVersionMax="36" xr10:uidLastSave="{00000000-0000-0000-0000-000000000000}"/>
  <bookViews>
    <workbookView xWindow="0" yWindow="465" windowWidth="25605" windowHeight="14445" tabRatio="500" activeTab="1" xr2:uid="{00000000-000D-0000-FFFF-FFFF00000000}"/>
  </bookViews>
  <sheets>
    <sheet name="YOLOv2" sheetId="1" r:id="rId1"/>
    <sheet name="AlexNet" sheetId="2" r:id="rId2"/>
    <sheet name="VGG16" sheetId="3" r:id="rId3"/>
    <sheet name="VGG19" sheetId="4" r:id="rId4"/>
  </sheets>
  <calcPr calcId="191029" calcOnSave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4" l="1"/>
  <c r="P24" i="4"/>
  <c r="F25" i="4"/>
  <c r="P25" i="4"/>
  <c r="J22" i="4"/>
  <c r="F23" i="4"/>
  <c r="P23" i="4" s="1"/>
  <c r="J3" i="4"/>
  <c r="F3" i="4"/>
  <c r="H3" i="4"/>
  <c r="P3" i="4"/>
  <c r="J5" i="4"/>
  <c r="F5" i="4"/>
  <c r="H5" i="4"/>
  <c r="P5" i="4" s="1"/>
  <c r="J6" i="4"/>
  <c r="F6" i="4"/>
  <c r="H6" i="4"/>
  <c r="P6" i="4" s="1"/>
  <c r="J8" i="4"/>
  <c r="F8" i="4"/>
  <c r="H8" i="4"/>
  <c r="P8" i="4"/>
  <c r="J9" i="4"/>
  <c r="F9" i="4"/>
  <c r="H9" i="4"/>
  <c r="P9" i="4" s="1"/>
  <c r="J10" i="4"/>
  <c r="F10" i="4"/>
  <c r="H10" i="4"/>
  <c r="P10" i="4" s="1"/>
  <c r="J11" i="4"/>
  <c r="F11" i="4"/>
  <c r="H11" i="4"/>
  <c r="P11" i="4"/>
  <c r="J13" i="4"/>
  <c r="F13" i="4"/>
  <c r="H13" i="4"/>
  <c r="P13" i="4" s="1"/>
  <c r="J14" i="4"/>
  <c r="F14" i="4"/>
  <c r="H14" i="4"/>
  <c r="P14" i="4" s="1"/>
  <c r="J15" i="4"/>
  <c r="F15" i="4"/>
  <c r="H15" i="4"/>
  <c r="P15" i="4"/>
  <c r="J16" i="4"/>
  <c r="F16" i="4"/>
  <c r="H16" i="4"/>
  <c r="P16" i="4" s="1"/>
  <c r="J18" i="4"/>
  <c r="F18" i="4"/>
  <c r="H18" i="4"/>
  <c r="P18" i="4" s="1"/>
  <c r="J19" i="4"/>
  <c r="F19" i="4"/>
  <c r="H19" i="4"/>
  <c r="P19" i="4"/>
  <c r="J20" i="4"/>
  <c r="F20" i="4"/>
  <c r="H20" i="4"/>
  <c r="P20" i="4" s="1"/>
  <c r="J21" i="4"/>
  <c r="F21" i="4"/>
  <c r="H21" i="4"/>
  <c r="P21" i="4" s="1"/>
  <c r="H2" i="4"/>
  <c r="P2" i="4"/>
  <c r="J2" i="3"/>
  <c r="H2" i="3"/>
  <c r="P2" i="3" s="1"/>
  <c r="J19" i="3"/>
  <c r="F20" i="3"/>
  <c r="P20" i="3" s="1"/>
  <c r="J9" i="2"/>
  <c r="F10" i="2"/>
  <c r="Q10" i="2"/>
  <c r="F11" i="2"/>
  <c r="Q11" i="2" s="1"/>
  <c r="F12" i="2"/>
  <c r="Q12" i="2" s="1"/>
  <c r="F21" i="3"/>
  <c r="P21" i="3" s="1"/>
  <c r="F22" i="3"/>
  <c r="P22" i="3"/>
  <c r="J3" i="3"/>
  <c r="F3" i="3"/>
  <c r="H3" i="3"/>
  <c r="P3" i="3"/>
  <c r="J5" i="3"/>
  <c r="P5" i="3" s="1"/>
  <c r="F5" i="3"/>
  <c r="H5" i="3"/>
  <c r="J6" i="3"/>
  <c r="P6" i="3" s="1"/>
  <c r="F6" i="3"/>
  <c r="H6" i="3"/>
  <c r="J8" i="3"/>
  <c r="F8" i="3"/>
  <c r="H8" i="3"/>
  <c r="P8" i="3"/>
  <c r="J9" i="3"/>
  <c r="P9" i="3" s="1"/>
  <c r="F9" i="3"/>
  <c r="H9" i="3"/>
  <c r="J10" i="3"/>
  <c r="P10" i="3" s="1"/>
  <c r="F10" i="3"/>
  <c r="H10" i="3"/>
  <c r="J12" i="3"/>
  <c r="F12" i="3"/>
  <c r="H12" i="3"/>
  <c r="P12" i="3"/>
  <c r="J13" i="3"/>
  <c r="P13" i="3" s="1"/>
  <c r="F13" i="3"/>
  <c r="H13" i="3"/>
  <c r="J14" i="3"/>
  <c r="P14" i="3" s="1"/>
  <c r="F14" i="3"/>
  <c r="H14" i="3"/>
  <c r="J16" i="3"/>
  <c r="F16" i="3"/>
  <c r="H16" i="3"/>
  <c r="P16" i="3"/>
  <c r="J17" i="3"/>
  <c r="P17" i="3" s="1"/>
  <c r="F17" i="3"/>
  <c r="H17" i="3"/>
  <c r="J18" i="3"/>
  <c r="P18" i="3" s="1"/>
  <c r="F18" i="3"/>
  <c r="H18" i="3"/>
  <c r="J4" i="2"/>
  <c r="F4" i="2"/>
  <c r="H4" i="2"/>
  <c r="Q4" i="2"/>
  <c r="J6" i="2"/>
  <c r="F6" i="2"/>
  <c r="P6" i="2" s="1"/>
  <c r="H6" i="2"/>
  <c r="J7" i="2"/>
  <c r="Q7" i="2" s="1"/>
  <c r="F7" i="2"/>
  <c r="P7" i="2" s="1"/>
  <c r="H7" i="2"/>
  <c r="J8" i="2"/>
  <c r="F8" i="2"/>
  <c r="P8" i="2" s="1"/>
  <c r="H8" i="2"/>
  <c r="J2" i="2"/>
  <c r="H2" i="2"/>
  <c r="Q2" i="2"/>
  <c r="P2" i="1"/>
  <c r="N3" i="1"/>
  <c r="M4" i="1"/>
  <c r="N4" i="1" s="1"/>
  <c r="N5" i="1"/>
  <c r="M6" i="1"/>
  <c r="N6" i="1" s="1"/>
  <c r="M7" i="1"/>
  <c r="N7" i="1" s="1"/>
  <c r="M8" i="1"/>
  <c r="N8" i="1" s="1"/>
  <c r="N9" i="1"/>
  <c r="M10" i="1"/>
  <c r="N10" i="1" s="1"/>
  <c r="M11" i="1"/>
  <c r="N11" i="1" s="1"/>
  <c r="M12" i="1"/>
  <c r="N12" i="1" s="1"/>
  <c r="N13" i="1"/>
  <c r="M14" i="1"/>
  <c r="N14" i="1" s="1"/>
  <c r="M15" i="1"/>
  <c r="N15" i="1" s="1"/>
  <c r="M16" i="1"/>
  <c r="N16" i="1"/>
  <c r="M17" i="1"/>
  <c r="N17" i="1"/>
  <c r="M18" i="1"/>
  <c r="N18" i="1" s="1"/>
  <c r="N19" i="1"/>
  <c r="N4" i="4"/>
  <c r="M5" i="4"/>
  <c r="N5" i="4" s="1"/>
  <c r="M6" i="4"/>
  <c r="N6" i="4" s="1"/>
  <c r="N7" i="4"/>
  <c r="M8" i="4"/>
  <c r="N8" i="4" s="1"/>
  <c r="M9" i="4"/>
  <c r="N9" i="4"/>
  <c r="M10" i="4"/>
  <c r="N10" i="4" s="1"/>
  <c r="M11" i="4"/>
  <c r="N11" i="4"/>
  <c r="N12" i="4"/>
  <c r="M13" i="4"/>
  <c r="N13" i="4" s="1"/>
  <c r="M14" i="4"/>
  <c r="N14" i="4"/>
  <c r="M15" i="4"/>
  <c r="N15" i="4"/>
  <c r="M16" i="4"/>
  <c r="N16" i="4" s="1"/>
  <c r="N17" i="4"/>
  <c r="M18" i="4"/>
  <c r="N18" i="4"/>
  <c r="M19" i="4"/>
  <c r="N19" i="4"/>
  <c r="M20" i="4"/>
  <c r="N20" i="4"/>
  <c r="M21" i="4"/>
  <c r="N21" i="4" s="1"/>
  <c r="N22" i="4"/>
  <c r="N19" i="3"/>
  <c r="N15" i="3"/>
  <c r="N11" i="3"/>
  <c r="M20" i="1"/>
  <c r="N20" i="1"/>
  <c r="M21" i="1"/>
  <c r="N21" i="1"/>
  <c r="M22" i="1"/>
  <c r="N22" i="1"/>
  <c r="M23" i="1"/>
  <c r="N23" i="1" s="1"/>
  <c r="M24" i="1"/>
  <c r="N24" i="1"/>
  <c r="M25" i="1"/>
  <c r="N25" i="1" s="1"/>
  <c r="M26" i="1"/>
  <c r="N26" i="1"/>
  <c r="M27" i="1"/>
  <c r="N27" i="1"/>
  <c r="M28" i="1"/>
  <c r="N28" i="1"/>
  <c r="M2" i="1"/>
  <c r="N2" i="1" s="1"/>
  <c r="J3" i="2"/>
  <c r="S3" i="2" s="1"/>
  <c r="D4" i="2"/>
  <c r="M4" i="2" s="1"/>
  <c r="N4" i="2"/>
  <c r="J5" i="2"/>
  <c r="D6" i="2" s="1"/>
  <c r="D7" i="2"/>
  <c r="N7" i="2"/>
  <c r="D8" i="2"/>
  <c r="N8" i="2"/>
  <c r="N2" i="2"/>
  <c r="M3" i="3"/>
  <c r="N3" i="3"/>
  <c r="M5" i="3"/>
  <c r="N5" i="3" s="1"/>
  <c r="M6" i="3"/>
  <c r="N6" i="3"/>
  <c r="M8" i="3"/>
  <c r="N8" i="3"/>
  <c r="M9" i="3"/>
  <c r="N9" i="3"/>
  <c r="M10" i="3"/>
  <c r="N10" i="3" s="1"/>
  <c r="M12" i="3"/>
  <c r="N12" i="3"/>
  <c r="M13" i="3"/>
  <c r="N13" i="3" s="1"/>
  <c r="M14" i="3"/>
  <c r="N14" i="3"/>
  <c r="M16" i="3"/>
  <c r="N16" i="3"/>
  <c r="M17" i="3"/>
  <c r="N17" i="3"/>
  <c r="M18" i="3"/>
  <c r="N18" i="3" s="1"/>
  <c r="M2" i="3"/>
  <c r="N2" i="3"/>
  <c r="M3" i="4"/>
  <c r="N3" i="4" s="1"/>
  <c r="M2" i="4"/>
  <c r="N2" i="4"/>
  <c r="M7" i="2"/>
  <c r="M8" i="2"/>
  <c r="J4" i="1"/>
  <c r="F4" i="1"/>
  <c r="P4" i="1"/>
  <c r="S4" i="1" s="1"/>
  <c r="J6" i="1"/>
  <c r="P6" i="1" s="1"/>
  <c r="S6" i="1" s="1"/>
  <c r="F6" i="1"/>
  <c r="O6" i="1" s="1"/>
  <c r="H6" i="1"/>
  <c r="J7" i="1"/>
  <c r="P7" i="1" s="1"/>
  <c r="S7" i="1" s="1"/>
  <c r="F7" i="1"/>
  <c r="H7" i="1"/>
  <c r="J8" i="1"/>
  <c r="D9" i="1" s="1"/>
  <c r="F8" i="1"/>
  <c r="H8" i="1"/>
  <c r="P8" i="1"/>
  <c r="S8" i="1" s="1"/>
  <c r="J10" i="1"/>
  <c r="R10" i="1" s="1"/>
  <c r="F10" i="1"/>
  <c r="O10" i="1" s="1"/>
  <c r="H10" i="1"/>
  <c r="J11" i="1"/>
  <c r="P11" i="1" s="1"/>
  <c r="S11" i="1" s="1"/>
  <c r="F11" i="1"/>
  <c r="H11" i="1"/>
  <c r="O11" i="1" s="1"/>
  <c r="J12" i="1"/>
  <c r="F12" i="1"/>
  <c r="H12" i="1"/>
  <c r="P12" i="1"/>
  <c r="J14" i="1"/>
  <c r="P14" i="1" s="1"/>
  <c r="S14" i="1" s="1"/>
  <c r="F14" i="1"/>
  <c r="O14" i="1" s="1"/>
  <c r="H14" i="1"/>
  <c r="J15" i="1"/>
  <c r="P15" i="1" s="1"/>
  <c r="S15" i="1" s="1"/>
  <c r="F15" i="1"/>
  <c r="H15" i="1"/>
  <c r="J16" i="1"/>
  <c r="D17" i="1" s="1"/>
  <c r="F16" i="1"/>
  <c r="O16" i="1" s="1"/>
  <c r="H16" i="1"/>
  <c r="P16" i="1"/>
  <c r="J17" i="1"/>
  <c r="P17" i="1" s="1"/>
  <c r="S17" i="1" s="1"/>
  <c r="F17" i="1"/>
  <c r="O17" i="1" s="1"/>
  <c r="H17" i="1"/>
  <c r="J18" i="1"/>
  <c r="P18" i="1" s="1"/>
  <c r="S18" i="1" s="1"/>
  <c r="F18" i="1"/>
  <c r="H18" i="1"/>
  <c r="J20" i="1"/>
  <c r="F20" i="1"/>
  <c r="O20" i="1" s="1"/>
  <c r="H20" i="1"/>
  <c r="P20" i="1"/>
  <c r="S20" i="1" s="1"/>
  <c r="J21" i="1"/>
  <c r="R21" i="1" s="1"/>
  <c r="F21" i="1"/>
  <c r="O21" i="1" s="1"/>
  <c r="H21" i="1"/>
  <c r="J22" i="1"/>
  <c r="P22" i="1" s="1"/>
  <c r="S22" i="1" s="1"/>
  <c r="F22" i="1"/>
  <c r="H22" i="1"/>
  <c r="J23" i="1"/>
  <c r="F23" i="1"/>
  <c r="H23" i="1"/>
  <c r="P23" i="1"/>
  <c r="S23" i="1" s="1"/>
  <c r="J24" i="1"/>
  <c r="R24" i="1" s="1"/>
  <c r="F24" i="1"/>
  <c r="O24" i="1" s="1"/>
  <c r="H24" i="1"/>
  <c r="J25" i="1"/>
  <c r="P25" i="1" s="1"/>
  <c r="S25" i="1" s="1"/>
  <c r="F25" i="1"/>
  <c r="H25" i="1"/>
  <c r="O25" i="1" s="1"/>
  <c r="J26" i="1"/>
  <c r="F26" i="1"/>
  <c r="H26" i="1"/>
  <c r="P26" i="1"/>
  <c r="J27" i="1"/>
  <c r="P27" i="1" s="1"/>
  <c r="S27" i="1" s="1"/>
  <c r="H27" i="1"/>
  <c r="O27" i="1" s="1"/>
  <c r="J28" i="1"/>
  <c r="F28" i="1"/>
  <c r="H28" i="1"/>
  <c r="P28" i="1"/>
  <c r="D3" i="2"/>
  <c r="D5" i="2"/>
  <c r="D9" i="2"/>
  <c r="R9" i="2" s="1"/>
  <c r="E2" i="2"/>
  <c r="D20" i="4"/>
  <c r="E20" i="4"/>
  <c r="J4" i="4"/>
  <c r="J7" i="4"/>
  <c r="J12" i="4"/>
  <c r="J17" i="4"/>
  <c r="H4" i="4"/>
  <c r="H7" i="4"/>
  <c r="H12" i="4"/>
  <c r="H17" i="4"/>
  <c r="H22" i="4"/>
  <c r="D4" i="4"/>
  <c r="D5" i="4"/>
  <c r="D6" i="4"/>
  <c r="D7" i="4"/>
  <c r="E7" i="4" s="1"/>
  <c r="D8" i="4"/>
  <c r="D9" i="4"/>
  <c r="D10" i="4"/>
  <c r="E10" i="4" s="1"/>
  <c r="D11" i="4"/>
  <c r="D12" i="4"/>
  <c r="E12" i="4" s="1"/>
  <c r="D13" i="4"/>
  <c r="D14" i="4"/>
  <c r="D15" i="4"/>
  <c r="E15" i="4" s="1"/>
  <c r="D16" i="4"/>
  <c r="D17" i="4"/>
  <c r="D18" i="4"/>
  <c r="D19" i="4"/>
  <c r="E19" i="4" s="1"/>
  <c r="D21" i="4"/>
  <c r="D22" i="4"/>
  <c r="F4" i="4"/>
  <c r="F7" i="4"/>
  <c r="F12" i="4"/>
  <c r="F17" i="4"/>
  <c r="F22" i="4"/>
  <c r="D3" i="4"/>
  <c r="E3" i="4" s="1"/>
  <c r="E4" i="4"/>
  <c r="E5" i="4"/>
  <c r="E6" i="4"/>
  <c r="E8" i="4"/>
  <c r="E9" i="4"/>
  <c r="E11" i="4"/>
  <c r="E13" i="4"/>
  <c r="E14" i="4"/>
  <c r="E16" i="4"/>
  <c r="E17" i="4"/>
  <c r="E18" i="4"/>
  <c r="E21" i="4"/>
  <c r="E22" i="4"/>
  <c r="E23" i="4"/>
  <c r="E24" i="4"/>
  <c r="E25" i="4"/>
  <c r="E2" i="4"/>
  <c r="Q21" i="3"/>
  <c r="R21" i="3"/>
  <c r="Q22" i="3"/>
  <c r="R22" i="3"/>
  <c r="R20" i="3"/>
  <c r="Q20" i="3"/>
  <c r="D19" i="3"/>
  <c r="E19" i="3"/>
  <c r="F19" i="3"/>
  <c r="Q19" i="3"/>
  <c r="R19" i="3"/>
  <c r="Q2" i="3"/>
  <c r="R2" i="3"/>
  <c r="D3" i="3"/>
  <c r="E3" i="3"/>
  <c r="Q3" i="3"/>
  <c r="R3" i="3"/>
  <c r="D4" i="3"/>
  <c r="E4" i="3" s="1"/>
  <c r="F4" i="3"/>
  <c r="J4" i="3"/>
  <c r="R4" i="3" s="1"/>
  <c r="R5" i="3"/>
  <c r="D6" i="3"/>
  <c r="Q6" i="3" s="1"/>
  <c r="E6" i="3"/>
  <c r="R6" i="3"/>
  <c r="D7" i="3"/>
  <c r="E7" i="3" s="1"/>
  <c r="F7" i="3"/>
  <c r="J7" i="3"/>
  <c r="D8" i="3" s="1"/>
  <c r="R7" i="3"/>
  <c r="R8" i="3"/>
  <c r="D9" i="3"/>
  <c r="E9" i="3"/>
  <c r="Q9" i="3"/>
  <c r="R9" i="3"/>
  <c r="D10" i="3"/>
  <c r="E10" i="3" s="1"/>
  <c r="R10" i="3"/>
  <c r="D11" i="3"/>
  <c r="E11" i="3"/>
  <c r="F11" i="3"/>
  <c r="Q11" i="3"/>
  <c r="J11" i="3"/>
  <c r="R11" i="3"/>
  <c r="D12" i="3"/>
  <c r="E12" i="3" s="1"/>
  <c r="Q12" i="3" s="1"/>
  <c r="R12" i="3"/>
  <c r="D13" i="3"/>
  <c r="Q13" i="3" s="1"/>
  <c r="E13" i="3"/>
  <c r="R13" i="3"/>
  <c r="D14" i="3"/>
  <c r="Q14" i="3" s="1"/>
  <c r="E14" i="3"/>
  <c r="R14" i="3"/>
  <c r="D15" i="3"/>
  <c r="E15" i="3" s="1"/>
  <c r="F15" i="3"/>
  <c r="J15" i="3"/>
  <c r="D16" i="3" s="1"/>
  <c r="R15" i="3"/>
  <c r="R16" i="3"/>
  <c r="D17" i="3"/>
  <c r="E17" i="3"/>
  <c r="Q17" i="3"/>
  <c r="R17" i="3"/>
  <c r="D18" i="3"/>
  <c r="E18" i="3" s="1"/>
  <c r="R18" i="3"/>
  <c r="R11" i="2"/>
  <c r="S11" i="2"/>
  <c r="R12" i="2"/>
  <c r="S12" i="2"/>
  <c r="S10" i="2"/>
  <c r="R10" i="2"/>
  <c r="E3" i="2"/>
  <c r="F3" i="2"/>
  <c r="R3" i="2"/>
  <c r="S4" i="2"/>
  <c r="E5" i="2"/>
  <c r="F5" i="2"/>
  <c r="R5" i="2"/>
  <c r="S5" i="2"/>
  <c r="S6" i="2"/>
  <c r="E7" i="2"/>
  <c r="R7" i="2" s="1"/>
  <c r="S7" i="2"/>
  <c r="E8" i="2"/>
  <c r="R8" i="2" s="1"/>
  <c r="S8" i="2"/>
  <c r="E9" i="2"/>
  <c r="F9" i="2"/>
  <c r="S9" i="2"/>
  <c r="S2" i="2"/>
  <c r="R2" i="2"/>
  <c r="E3" i="1"/>
  <c r="Q3" i="1" s="1"/>
  <c r="R3" i="1"/>
  <c r="D4" i="1"/>
  <c r="E4" i="1" s="1"/>
  <c r="Q4" i="1" s="1"/>
  <c r="R4" i="1"/>
  <c r="D5" i="1"/>
  <c r="E5" i="1" s="1"/>
  <c r="F5" i="1"/>
  <c r="J5" i="1"/>
  <c r="R5" i="1"/>
  <c r="D6" i="1"/>
  <c r="E6" i="1"/>
  <c r="R7" i="1"/>
  <c r="D8" i="1"/>
  <c r="Q8" i="1" s="1"/>
  <c r="E8" i="1"/>
  <c r="R8" i="1"/>
  <c r="F9" i="1"/>
  <c r="J9" i="1"/>
  <c r="R9" i="1"/>
  <c r="D10" i="1"/>
  <c r="E10" i="1" s="1"/>
  <c r="R11" i="1"/>
  <c r="D12" i="1"/>
  <c r="E12" i="1" s="1"/>
  <c r="Q12" i="1" s="1"/>
  <c r="R12" i="1"/>
  <c r="D13" i="1"/>
  <c r="E13" i="1" s="1"/>
  <c r="F13" i="1"/>
  <c r="J13" i="1"/>
  <c r="R13" i="1"/>
  <c r="D14" i="1"/>
  <c r="E14" i="1"/>
  <c r="R15" i="1"/>
  <c r="D16" i="1"/>
  <c r="Q16" i="1" s="1"/>
  <c r="E16" i="1"/>
  <c r="R16" i="1"/>
  <c r="R18" i="1"/>
  <c r="D19" i="1"/>
  <c r="E19" i="1"/>
  <c r="F19" i="1"/>
  <c r="Q19" i="1"/>
  <c r="J19" i="1"/>
  <c r="R19" i="1"/>
  <c r="D20" i="1"/>
  <c r="E20" i="1" s="1"/>
  <c r="Q20" i="1" s="1"/>
  <c r="R20" i="1"/>
  <c r="D21" i="1"/>
  <c r="E21" i="1" s="1"/>
  <c r="R22" i="1"/>
  <c r="D23" i="1"/>
  <c r="E23" i="1" s="1"/>
  <c r="Q23" i="1" s="1"/>
  <c r="R23" i="1"/>
  <c r="D24" i="1"/>
  <c r="E24" i="1" s="1"/>
  <c r="R25" i="1"/>
  <c r="D26" i="1"/>
  <c r="E26" i="1" s="1"/>
  <c r="Q26" i="1" s="1"/>
  <c r="R26" i="1"/>
  <c r="E27" i="1"/>
  <c r="Q27" i="1" s="1"/>
  <c r="E28" i="1"/>
  <c r="Q28" i="1" s="1"/>
  <c r="R28" i="1"/>
  <c r="R2" i="1"/>
  <c r="E2" i="1"/>
  <c r="Q2" i="1"/>
  <c r="S28" i="1"/>
  <c r="O28" i="1"/>
  <c r="S12" i="1"/>
  <c r="S16" i="1"/>
  <c r="S26" i="1"/>
  <c r="S2" i="1"/>
  <c r="O4" i="1"/>
  <c r="O7" i="1"/>
  <c r="O8" i="1"/>
  <c r="O12" i="1"/>
  <c r="O15" i="1"/>
  <c r="O18" i="1"/>
  <c r="O22" i="1"/>
  <c r="O23" i="1"/>
  <c r="O26" i="1"/>
  <c r="O2" i="1"/>
  <c r="O20" i="3"/>
  <c r="O21" i="3"/>
  <c r="O22" i="3"/>
  <c r="S3" i="3"/>
  <c r="T3" i="3"/>
  <c r="S5" i="3"/>
  <c r="T5" i="3"/>
  <c r="S6" i="3"/>
  <c r="T6" i="3"/>
  <c r="S8" i="3"/>
  <c r="T8" i="3"/>
  <c r="S9" i="3"/>
  <c r="T9" i="3"/>
  <c r="S10" i="3"/>
  <c r="T10" i="3"/>
  <c r="S12" i="3"/>
  <c r="T12" i="3"/>
  <c r="S13" i="3"/>
  <c r="T13" i="3"/>
  <c r="S14" i="3"/>
  <c r="T14" i="3"/>
  <c r="S16" i="3"/>
  <c r="T16" i="3"/>
  <c r="S17" i="3"/>
  <c r="T17" i="3"/>
  <c r="S18" i="3"/>
  <c r="T18" i="3"/>
  <c r="T2" i="3"/>
  <c r="S2" i="3"/>
  <c r="O2" i="3"/>
  <c r="O3" i="3"/>
  <c r="O5" i="3"/>
  <c r="O6" i="3"/>
  <c r="O8" i="3"/>
  <c r="O9" i="3"/>
  <c r="O10" i="3"/>
  <c r="O12" i="3"/>
  <c r="O13" i="3"/>
  <c r="O14" i="3"/>
  <c r="O16" i="3"/>
  <c r="O17" i="3"/>
  <c r="O18" i="3"/>
  <c r="P4" i="2"/>
  <c r="P2" i="2"/>
  <c r="P11" i="2"/>
  <c r="P12" i="2"/>
  <c r="P10" i="2"/>
  <c r="H4" i="3"/>
  <c r="H7" i="3"/>
  <c r="H11" i="3"/>
  <c r="H15" i="3"/>
  <c r="H19" i="3"/>
  <c r="H20" i="3"/>
  <c r="H21" i="3"/>
  <c r="H22" i="3"/>
  <c r="J20" i="3"/>
  <c r="J21" i="3"/>
  <c r="J22" i="3"/>
  <c r="H12" i="2"/>
  <c r="J10" i="2"/>
  <c r="J11" i="2"/>
  <c r="H3" i="2"/>
  <c r="H5" i="2"/>
  <c r="H9" i="2"/>
  <c r="H10" i="2"/>
  <c r="H11" i="2"/>
  <c r="H9" i="1"/>
  <c r="H13" i="1"/>
  <c r="H19" i="1"/>
  <c r="H5" i="1"/>
  <c r="Q8" i="2" l="1"/>
  <c r="Q6" i="2"/>
  <c r="E9" i="1"/>
  <c r="Q9" i="1"/>
  <c r="E8" i="3"/>
  <c r="Q8" i="3" s="1"/>
  <c r="E16" i="3"/>
  <c r="Q16" i="3" s="1"/>
  <c r="E17" i="1"/>
  <c r="Q17" i="1"/>
  <c r="E6" i="2"/>
  <c r="R6" i="2"/>
  <c r="N6" i="2"/>
  <c r="M6" i="2"/>
  <c r="D15" i="1"/>
  <c r="D7" i="1"/>
  <c r="D18" i="1"/>
  <c r="R17" i="1"/>
  <c r="R14" i="1"/>
  <c r="R6" i="1"/>
  <c r="Q14" i="1"/>
  <c r="Q6" i="1"/>
  <c r="E4" i="2"/>
  <c r="R4" i="2" s="1"/>
  <c r="Q18" i="3"/>
  <c r="D5" i="3"/>
  <c r="Q10" i="3"/>
  <c r="Q15" i="3"/>
  <c r="Q7" i="3"/>
  <c r="D25" i="1"/>
  <c r="D22" i="1"/>
  <c r="D11" i="1"/>
  <c r="Q4" i="3"/>
  <c r="Q5" i="1"/>
  <c r="R27" i="1"/>
  <c r="Q24" i="1"/>
  <c r="Q21" i="1"/>
  <c r="Q10" i="1"/>
  <c r="P24" i="1"/>
  <c r="S24" i="1" s="1"/>
  <c r="P21" i="1"/>
  <c r="S21" i="1" s="1"/>
  <c r="P10" i="1"/>
  <c r="S10" i="1" s="1"/>
  <c r="Q13" i="1"/>
  <c r="E5" i="3" l="1"/>
  <c r="Q5" i="3" s="1"/>
  <c r="E22" i="1"/>
  <c r="Q22" i="1"/>
  <c r="E11" i="1"/>
  <c r="Q11" i="1"/>
  <c r="E25" i="1"/>
  <c r="Q25" i="1"/>
  <c r="E18" i="1"/>
  <c r="Q18" i="1" s="1"/>
  <c r="E7" i="1"/>
  <c r="Q7" i="1"/>
  <c r="Q15" i="1"/>
  <c r="E15" i="1"/>
</calcChain>
</file>

<file path=xl/sharedStrings.xml><?xml version="1.0" encoding="utf-8"?>
<sst xmlns="http://schemas.openxmlformats.org/spreadsheetml/2006/main" count="239" uniqueCount="74">
  <si>
    <t>Input channel</t>
    <phoneticPr fontId="1" type="noConversion"/>
  </si>
  <si>
    <t>filter size(height)</t>
    <phoneticPr fontId="1" type="noConversion"/>
  </si>
  <si>
    <t>filter size(width)</t>
    <phoneticPr fontId="1" type="noConversion"/>
  </si>
  <si>
    <t>output size(height)</t>
    <phoneticPr fontId="1" type="noConversion"/>
  </si>
  <si>
    <t>output size(width)</t>
    <phoneticPr fontId="1" type="noConversion"/>
  </si>
  <si>
    <t>Output channel</t>
    <phoneticPr fontId="1" type="noConversion"/>
  </si>
  <si>
    <t>layer ID</t>
    <phoneticPr fontId="1" type="noConversion"/>
  </si>
  <si>
    <t>layer type</t>
    <phoneticPr fontId="1" type="noConversion"/>
  </si>
  <si>
    <t>conv</t>
    <phoneticPr fontId="1" type="noConversion"/>
  </si>
  <si>
    <t>max</t>
    <phoneticPr fontId="1" type="noConversion"/>
  </si>
  <si>
    <t>conv1</t>
    <phoneticPr fontId="1" type="noConversion"/>
  </si>
  <si>
    <t>max1</t>
    <phoneticPr fontId="1" type="noConversion"/>
  </si>
  <si>
    <t>conv2</t>
    <phoneticPr fontId="1" type="noConversion"/>
  </si>
  <si>
    <t>conv3-1</t>
    <phoneticPr fontId="1" type="noConversion"/>
  </si>
  <si>
    <t>conv3-2</t>
    <phoneticPr fontId="1" type="noConversion"/>
  </si>
  <si>
    <t>conv3-3</t>
    <phoneticPr fontId="1" type="noConversion"/>
  </si>
  <si>
    <t>max3</t>
    <phoneticPr fontId="1" type="noConversion"/>
  </si>
  <si>
    <t>FC1</t>
    <phoneticPr fontId="1" type="noConversion"/>
  </si>
  <si>
    <t>FC2</t>
    <phoneticPr fontId="1" type="noConversion"/>
  </si>
  <si>
    <t>FC3</t>
    <phoneticPr fontId="1" type="noConversion"/>
  </si>
  <si>
    <t>conv1-1</t>
    <phoneticPr fontId="1" type="noConversion"/>
  </si>
  <si>
    <t>conv1-2</t>
    <phoneticPr fontId="1" type="noConversion"/>
  </si>
  <si>
    <t>max1</t>
    <phoneticPr fontId="1" type="noConversion"/>
  </si>
  <si>
    <t>conv2-1</t>
    <phoneticPr fontId="1" type="noConversion"/>
  </si>
  <si>
    <t>conv2-2</t>
    <phoneticPr fontId="1" type="noConversion"/>
  </si>
  <si>
    <t>max2</t>
    <phoneticPr fontId="1" type="noConversion"/>
  </si>
  <si>
    <t>conv3-1</t>
    <phoneticPr fontId="1" type="noConversion"/>
  </si>
  <si>
    <t>conv3-2</t>
    <phoneticPr fontId="1" type="noConversion"/>
  </si>
  <si>
    <t>conv3-3</t>
    <phoneticPr fontId="1" type="noConversion"/>
  </si>
  <si>
    <t>max3</t>
    <phoneticPr fontId="1" type="noConversion"/>
  </si>
  <si>
    <t>conv4-1</t>
    <phoneticPr fontId="1" type="noConversion"/>
  </si>
  <si>
    <t>conv4-2</t>
    <phoneticPr fontId="1" type="noConversion"/>
  </si>
  <si>
    <t>conv4-3</t>
    <phoneticPr fontId="1" type="noConversion"/>
  </si>
  <si>
    <t>max4</t>
    <phoneticPr fontId="1" type="noConversion"/>
  </si>
  <si>
    <t>conv5-1</t>
    <phoneticPr fontId="1" type="noConversion"/>
  </si>
  <si>
    <t>conv5-2</t>
    <phoneticPr fontId="1" type="noConversion"/>
  </si>
  <si>
    <t>conv5-3</t>
    <phoneticPr fontId="1" type="noConversion"/>
  </si>
  <si>
    <t>max6</t>
    <phoneticPr fontId="1" type="noConversion"/>
  </si>
  <si>
    <t>FC1</t>
    <phoneticPr fontId="1" type="noConversion"/>
  </si>
  <si>
    <t>FC2</t>
    <phoneticPr fontId="1" type="noConversion"/>
  </si>
  <si>
    <t>FC3</t>
    <phoneticPr fontId="1" type="noConversion"/>
  </si>
  <si>
    <t>Memory</t>
    <phoneticPr fontId="1" type="noConversion"/>
  </si>
  <si>
    <t>Params</t>
    <phoneticPr fontId="1" type="noConversion"/>
  </si>
  <si>
    <t>FLOPs</t>
    <phoneticPr fontId="1" type="noConversion"/>
  </si>
  <si>
    <t>input size(height)</t>
    <phoneticPr fontId="1" type="noConversion"/>
  </si>
  <si>
    <t>input size(width)</t>
    <phoneticPr fontId="1" type="noConversion"/>
  </si>
  <si>
    <t>input data size</t>
    <phoneticPr fontId="1" type="noConversion"/>
  </si>
  <si>
    <t>Output data size</t>
    <phoneticPr fontId="1" type="noConversion"/>
  </si>
  <si>
    <t>type</t>
    <phoneticPr fontId="1" type="noConversion"/>
  </si>
  <si>
    <t>conv</t>
    <phoneticPr fontId="1" type="noConversion"/>
  </si>
  <si>
    <t>pool</t>
    <phoneticPr fontId="1" type="noConversion"/>
  </si>
  <si>
    <t>FL</t>
    <phoneticPr fontId="1" type="noConversion"/>
  </si>
  <si>
    <t>stride</t>
    <phoneticPr fontId="1" type="noConversion"/>
  </si>
  <si>
    <t>conv1-1</t>
    <phoneticPr fontId="1" type="noConversion"/>
  </si>
  <si>
    <t>conv1-2</t>
    <phoneticPr fontId="1" type="noConversion"/>
  </si>
  <si>
    <t>pool1</t>
    <phoneticPr fontId="1" type="noConversion"/>
  </si>
  <si>
    <t>pool</t>
    <phoneticPr fontId="1" type="noConversion"/>
  </si>
  <si>
    <t>conv2-2</t>
    <phoneticPr fontId="1" type="noConversion"/>
  </si>
  <si>
    <t>pool2</t>
    <phoneticPr fontId="1" type="noConversion"/>
  </si>
  <si>
    <t>conv3-3</t>
    <phoneticPr fontId="1" type="noConversion"/>
  </si>
  <si>
    <t>conv3-4</t>
    <phoneticPr fontId="1" type="noConversion"/>
  </si>
  <si>
    <t>pool3</t>
    <phoneticPr fontId="1" type="noConversion"/>
  </si>
  <si>
    <t>conv4-1</t>
    <phoneticPr fontId="1" type="noConversion"/>
  </si>
  <si>
    <t>conv4-4</t>
    <phoneticPr fontId="1" type="noConversion"/>
  </si>
  <si>
    <t>pool4</t>
    <phoneticPr fontId="1" type="noConversion"/>
  </si>
  <si>
    <t>conv5-2</t>
  </si>
  <si>
    <t>conv5-3</t>
    <phoneticPr fontId="1" type="noConversion"/>
  </si>
  <si>
    <t>conv5-4</t>
    <phoneticPr fontId="1" type="noConversion"/>
  </si>
  <si>
    <t>pool5</t>
    <phoneticPr fontId="1" type="noConversion"/>
  </si>
  <si>
    <t>FC1</t>
    <phoneticPr fontId="1" type="noConversion"/>
  </si>
  <si>
    <t>FC2</t>
    <phoneticPr fontId="1" type="noConversion"/>
  </si>
  <si>
    <t>Padding</t>
    <phoneticPr fontId="1" type="noConversion"/>
  </si>
  <si>
    <t>padding</t>
    <phoneticPr fontId="1" type="noConversion"/>
  </si>
  <si>
    <t>padding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</si>
</sst>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Abadi MT Condensed Extra Bold"/>
    </font>
    <font>
      <sz val="9"/>
      <color rgb="FFFF0000"/>
      <name val="Abadi MT Condensed Extra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zoomScale="75" zoomScaleNormal="90" zoomScalePageLayoutView="90" workbookViewId="0">
      <selection activeCell="S30" sqref="S30"/>
    </sheetView>
  </sheetViews>
  <sheetFormatPr defaultColWidth="11" defaultRowHeight="16.5"/>
  <cols>
    <col min="4" max="18" width="15" customWidth="1"/>
  </cols>
  <sheetData>
    <row r="1" spans="1:19">
      <c r="A1" t="s">
        <v>6</v>
      </c>
      <c r="B1" t="s">
        <v>7</v>
      </c>
      <c r="C1" t="s">
        <v>48</v>
      </c>
      <c r="D1" t="s">
        <v>44</v>
      </c>
      <c r="E1" t="s">
        <v>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52</v>
      </c>
      <c r="M1" t="s">
        <v>72</v>
      </c>
      <c r="N1" t="s">
        <v>73</v>
      </c>
      <c r="O1" t="s">
        <v>42</v>
      </c>
      <c r="P1" t="s">
        <v>43</v>
      </c>
      <c r="Q1" t="s">
        <v>46</v>
      </c>
      <c r="R1" t="s">
        <v>47</v>
      </c>
    </row>
    <row r="2" spans="1:19">
      <c r="A2">
        <v>0</v>
      </c>
      <c r="B2" t="s">
        <v>8</v>
      </c>
      <c r="C2" t="s">
        <v>49</v>
      </c>
      <c r="D2">
        <v>608</v>
      </c>
      <c r="E2">
        <f>D2</f>
        <v>608</v>
      </c>
      <c r="F2">
        <v>3</v>
      </c>
      <c r="G2">
        <v>3</v>
      </c>
      <c r="H2">
        <v>3</v>
      </c>
      <c r="I2">
        <v>608</v>
      </c>
      <c r="J2">
        <v>608</v>
      </c>
      <c r="K2">
        <v>32</v>
      </c>
      <c r="L2">
        <v>1</v>
      </c>
      <c r="M2">
        <f>_xlfn.FLOOR.MATH(G2/2)</f>
        <v>1</v>
      </c>
      <c r="N2">
        <f>M2</f>
        <v>1</v>
      </c>
      <c r="O2">
        <f>K2*(F2*G2*H2+1)</f>
        <v>896</v>
      </c>
      <c r="P2">
        <f>2*K2*I2*J2*(F2*G2*H2+1)</f>
        <v>662437888</v>
      </c>
      <c r="Q2">
        <f>D2*E2*F2</f>
        <v>1108992</v>
      </c>
      <c r="R2">
        <f>I2*J2*K2</f>
        <v>11829248</v>
      </c>
      <c r="S2">
        <f>ROUND(P2/1000000000,3)</f>
        <v>0.66200000000000003</v>
      </c>
    </row>
    <row r="3" spans="1:19" s="1" customFormat="1">
      <c r="A3" s="1">
        <v>1</v>
      </c>
      <c r="B3" s="1" t="s">
        <v>9</v>
      </c>
      <c r="C3" s="1" t="s">
        <v>50</v>
      </c>
      <c r="D3" s="1">
        <v>608</v>
      </c>
      <c r="E3" s="1">
        <f t="shared" ref="E3:E28" si="0">D3</f>
        <v>608</v>
      </c>
      <c r="F3" s="1">
        <v>32</v>
      </c>
      <c r="G3" s="1">
        <v>2</v>
      </c>
      <c r="H3" s="1">
        <v>2</v>
      </c>
      <c r="I3" s="1">
        <v>304</v>
      </c>
      <c r="J3" s="1">
        <v>304</v>
      </c>
      <c r="K3" s="1">
        <v>32</v>
      </c>
      <c r="L3" s="1">
        <v>2</v>
      </c>
      <c r="M3" s="3">
        <v>0</v>
      </c>
      <c r="N3">
        <f t="shared" ref="N3:N19" si="1">M3</f>
        <v>0</v>
      </c>
      <c r="P3"/>
      <c r="Q3">
        <f t="shared" ref="Q3:Q28" si="2">D3*E3*F3</f>
        <v>11829248</v>
      </c>
      <c r="R3">
        <f t="shared" ref="R3:R28" si="3">I3*J3*K3</f>
        <v>2957312</v>
      </c>
      <c r="S3"/>
    </row>
    <row r="4" spans="1:19">
      <c r="A4">
        <v>2</v>
      </c>
      <c r="B4" t="s">
        <v>8</v>
      </c>
      <c r="C4" t="s">
        <v>49</v>
      </c>
      <c r="D4">
        <f>J3</f>
        <v>304</v>
      </c>
      <c r="E4">
        <f t="shared" si="0"/>
        <v>304</v>
      </c>
      <c r="F4">
        <f>K3</f>
        <v>32</v>
      </c>
      <c r="G4">
        <v>3</v>
      </c>
      <c r="H4">
        <v>3</v>
      </c>
      <c r="I4">
        <v>304</v>
      </c>
      <c r="J4">
        <f>I4</f>
        <v>304</v>
      </c>
      <c r="K4">
        <v>64</v>
      </c>
      <c r="L4">
        <v>1</v>
      </c>
      <c r="M4">
        <f t="shared" ref="M4:M28" si="4">_xlfn.FLOOR.MATH(G4/2)</f>
        <v>1</v>
      </c>
      <c r="N4">
        <f t="shared" si="1"/>
        <v>1</v>
      </c>
      <c r="O4">
        <f t="shared" ref="O4:O26" si="5">K4*(F4*G4*H4+1)</f>
        <v>18496</v>
      </c>
      <c r="P4">
        <f t="shared" ref="P4:P28" si="6">2*K4*I4*J4*(F4*G4*H4+1)</f>
        <v>3418652672</v>
      </c>
      <c r="Q4">
        <f t="shared" si="2"/>
        <v>2957312</v>
      </c>
      <c r="R4">
        <f t="shared" si="3"/>
        <v>5914624</v>
      </c>
      <c r="S4">
        <f t="shared" ref="S4:S28" si="7">ROUND(P4/1000000000,3)</f>
        <v>3.419</v>
      </c>
    </row>
    <row r="5" spans="1:19" s="1" customFormat="1">
      <c r="A5" s="1">
        <v>3</v>
      </c>
      <c r="B5" s="1" t="s">
        <v>9</v>
      </c>
      <c r="C5" s="1" t="s">
        <v>50</v>
      </c>
      <c r="D5" s="1">
        <f t="shared" ref="D5:D26" si="8">J4</f>
        <v>304</v>
      </c>
      <c r="E5" s="1">
        <f t="shared" si="0"/>
        <v>304</v>
      </c>
      <c r="F5" s="1">
        <f>K4</f>
        <v>64</v>
      </c>
      <c r="G5" s="1">
        <v>2</v>
      </c>
      <c r="H5" s="1">
        <f>G5</f>
        <v>2</v>
      </c>
      <c r="I5" s="1">
        <v>152</v>
      </c>
      <c r="J5" s="1">
        <f t="shared" ref="J5:J28" si="9">I5</f>
        <v>152</v>
      </c>
      <c r="K5" s="1">
        <v>64</v>
      </c>
      <c r="L5" s="1">
        <v>2</v>
      </c>
      <c r="M5" s="3">
        <v>0</v>
      </c>
      <c r="N5">
        <f t="shared" si="1"/>
        <v>0</v>
      </c>
      <c r="P5"/>
      <c r="Q5">
        <f t="shared" si="2"/>
        <v>5914624</v>
      </c>
      <c r="R5">
        <f t="shared" si="3"/>
        <v>1478656</v>
      </c>
      <c r="S5"/>
    </row>
    <row r="6" spans="1:19">
      <c r="A6">
        <v>4</v>
      </c>
      <c r="B6" t="s">
        <v>8</v>
      </c>
      <c r="C6" t="s">
        <v>49</v>
      </c>
      <c r="D6">
        <f t="shared" si="8"/>
        <v>152</v>
      </c>
      <c r="E6">
        <f t="shared" si="0"/>
        <v>152</v>
      </c>
      <c r="F6">
        <f t="shared" ref="F6:F26" si="10">K5</f>
        <v>64</v>
      </c>
      <c r="G6">
        <v>3</v>
      </c>
      <c r="H6">
        <f>G6</f>
        <v>3</v>
      </c>
      <c r="I6">
        <v>152</v>
      </c>
      <c r="J6">
        <f t="shared" si="9"/>
        <v>152</v>
      </c>
      <c r="K6">
        <v>128</v>
      </c>
      <c r="L6">
        <v>1</v>
      </c>
      <c r="M6">
        <f t="shared" si="4"/>
        <v>1</v>
      </c>
      <c r="N6">
        <f t="shared" si="1"/>
        <v>1</v>
      </c>
      <c r="O6">
        <f t="shared" si="5"/>
        <v>73856</v>
      </c>
      <c r="P6">
        <f t="shared" si="6"/>
        <v>3412738048</v>
      </c>
      <c r="Q6">
        <f t="shared" si="2"/>
        <v>1478656</v>
      </c>
      <c r="R6">
        <f t="shared" si="3"/>
        <v>2957312</v>
      </c>
      <c r="S6">
        <f t="shared" si="7"/>
        <v>3.4129999999999998</v>
      </c>
    </row>
    <row r="7" spans="1:19">
      <c r="A7">
        <v>5</v>
      </c>
      <c r="B7" t="s">
        <v>8</v>
      </c>
      <c r="C7" t="s">
        <v>49</v>
      </c>
      <c r="D7">
        <f t="shared" si="8"/>
        <v>152</v>
      </c>
      <c r="E7">
        <f t="shared" si="0"/>
        <v>152</v>
      </c>
      <c r="F7">
        <f t="shared" si="10"/>
        <v>128</v>
      </c>
      <c r="G7">
        <v>1</v>
      </c>
      <c r="H7">
        <f t="shared" ref="H7:H28" si="11">G7</f>
        <v>1</v>
      </c>
      <c r="I7">
        <v>152</v>
      </c>
      <c r="J7">
        <f t="shared" si="9"/>
        <v>152</v>
      </c>
      <c r="K7">
        <v>64</v>
      </c>
      <c r="L7">
        <v>1</v>
      </c>
      <c r="M7">
        <f t="shared" si="4"/>
        <v>0</v>
      </c>
      <c r="N7">
        <f t="shared" si="1"/>
        <v>0</v>
      </c>
      <c r="O7">
        <f t="shared" si="5"/>
        <v>8256</v>
      </c>
      <c r="P7">
        <f t="shared" si="6"/>
        <v>381493248</v>
      </c>
      <c r="Q7">
        <f t="shared" si="2"/>
        <v>2957312</v>
      </c>
      <c r="R7">
        <f t="shared" si="3"/>
        <v>1478656</v>
      </c>
      <c r="S7">
        <f t="shared" si="7"/>
        <v>0.38100000000000001</v>
      </c>
    </row>
    <row r="8" spans="1:19">
      <c r="A8">
        <v>6</v>
      </c>
      <c r="B8" t="s">
        <v>8</v>
      </c>
      <c r="C8" t="s">
        <v>49</v>
      </c>
      <c r="D8">
        <f t="shared" si="8"/>
        <v>152</v>
      </c>
      <c r="E8">
        <f t="shared" si="0"/>
        <v>152</v>
      </c>
      <c r="F8">
        <f t="shared" si="10"/>
        <v>64</v>
      </c>
      <c r="G8">
        <v>3</v>
      </c>
      <c r="H8">
        <f t="shared" si="11"/>
        <v>3</v>
      </c>
      <c r="I8">
        <v>152</v>
      </c>
      <c r="J8">
        <f t="shared" si="9"/>
        <v>152</v>
      </c>
      <c r="K8">
        <v>128</v>
      </c>
      <c r="L8">
        <v>1</v>
      </c>
      <c r="M8">
        <f t="shared" si="4"/>
        <v>1</v>
      </c>
      <c r="N8">
        <f t="shared" si="1"/>
        <v>1</v>
      </c>
      <c r="O8">
        <f t="shared" si="5"/>
        <v>73856</v>
      </c>
      <c r="P8">
        <f t="shared" si="6"/>
        <v>3412738048</v>
      </c>
      <c r="Q8">
        <f t="shared" si="2"/>
        <v>1478656</v>
      </c>
      <c r="R8">
        <f t="shared" si="3"/>
        <v>2957312</v>
      </c>
      <c r="S8">
        <f t="shared" si="7"/>
        <v>3.4129999999999998</v>
      </c>
    </row>
    <row r="9" spans="1:19" s="1" customFormat="1">
      <c r="A9" s="1">
        <v>7</v>
      </c>
      <c r="B9" s="1" t="s">
        <v>9</v>
      </c>
      <c r="C9" s="1" t="s">
        <v>50</v>
      </c>
      <c r="D9" s="1">
        <f t="shared" si="8"/>
        <v>152</v>
      </c>
      <c r="E9" s="1">
        <f t="shared" si="0"/>
        <v>152</v>
      </c>
      <c r="F9" s="1">
        <f t="shared" si="10"/>
        <v>128</v>
      </c>
      <c r="G9" s="1">
        <v>2</v>
      </c>
      <c r="H9" s="1">
        <f t="shared" si="11"/>
        <v>2</v>
      </c>
      <c r="I9" s="1">
        <v>76</v>
      </c>
      <c r="J9" s="1">
        <f t="shared" si="9"/>
        <v>76</v>
      </c>
      <c r="K9" s="1">
        <v>128</v>
      </c>
      <c r="L9" s="1">
        <v>2</v>
      </c>
      <c r="M9" s="3">
        <v>0</v>
      </c>
      <c r="N9">
        <f t="shared" si="1"/>
        <v>0</v>
      </c>
      <c r="P9"/>
      <c r="Q9">
        <f t="shared" si="2"/>
        <v>2957312</v>
      </c>
      <c r="R9">
        <f t="shared" si="3"/>
        <v>739328</v>
      </c>
      <c r="S9"/>
    </row>
    <row r="10" spans="1:19">
      <c r="A10">
        <v>8</v>
      </c>
      <c r="B10" t="s">
        <v>8</v>
      </c>
      <c r="C10" t="s">
        <v>49</v>
      </c>
      <c r="D10">
        <f t="shared" si="8"/>
        <v>76</v>
      </c>
      <c r="E10">
        <f t="shared" si="0"/>
        <v>76</v>
      </c>
      <c r="F10">
        <f t="shared" si="10"/>
        <v>128</v>
      </c>
      <c r="G10">
        <v>3</v>
      </c>
      <c r="H10">
        <f t="shared" si="11"/>
        <v>3</v>
      </c>
      <c r="I10">
        <v>76</v>
      </c>
      <c r="J10">
        <f t="shared" si="9"/>
        <v>76</v>
      </c>
      <c r="K10">
        <v>256</v>
      </c>
      <c r="L10">
        <v>1</v>
      </c>
      <c r="M10">
        <f t="shared" si="4"/>
        <v>1</v>
      </c>
      <c r="N10">
        <f t="shared" si="1"/>
        <v>1</v>
      </c>
      <c r="O10">
        <f t="shared" si="5"/>
        <v>295168</v>
      </c>
      <c r="P10">
        <f t="shared" si="6"/>
        <v>3409780736</v>
      </c>
      <c r="Q10">
        <f t="shared" si="2"/>
        <v>739328</v>
      </c>
      <c r="R10">
        <f t="shared" si="3"/>
        <v>1478656</v>
      </c>
      <c r="S10">
        <f t="shared" si="7"/>
        <v>3.41</v>
      </c>
    </row>
    <row r="11" spans="1:19">
      <c r="A11">
        <v>9</v>
      </c>
      <c r="B11" t="s">
        <v>8</v>
      </c>
      <c r="C11" t="s">
        <v>49</v>
      </c>
      <c r="D11">
        <f t="shared" si="8"/>
        <v>76</v>
      </c>
      <c r="E11">
        <f t="shared" si="0"/>
        <v>76</v>
      </c>
      <c r="F11">
        <f t="shared" si="10"/>
        <v>256</v>
      </c>
      <c r="G11">
        <v>1</v>
      </c>
      <c r="H11">
        <f t="shared" si="11"/>
        <v>1</v>
      </c>
      <c r="I11">
        <v>76</v>
      </c>
      <c r="J11">
        <f t="shared" si="9"/>
        <v>76</v>
      </c>
      <c r="K11">
        <v>128</v>
      </c>
      <c r="L11">
        <v>1</v>
      </c>
      <c r="M11">
        <f t="shared" si="4"/>
        <v>0</v>
      </c>
      <c r="N11">
        <f t="shared" si="1"/>
        <v>0</v>
      </c>
      <c r="O11">
        <f t="shared" si="5"/>
        <v>32896</v>
      </c>
      <c r="P11">
        <f t="shared" si="6"/>
        <v>380014592</v>
      </c>
      <c r="Q11">
        <f t="shared" si="2"/>
        <v>1478656</v>
      </c>
      <c r="R11">
        <f t="shared" si="3"/>
        <v>739328</v>
      </c>
      <c r="S11">
        <f t="shared" si="7"/>
        <v>0.38</v>
      </c>
    </row>
    <row r="12" spans="1:19">
      <c r="A12">
        <v>10</v>
      </c>
      <c r="B12" t="s">
        <v>8</v>
      </c>
      <c r="C12" t="s">
        <v>49</v>
      </c>
      <c r="D12">
        <f t="shared" si="8"/>
        <v>76</v>
      </c>
      <c r="E12">
        <f t="shared" si="0"/>
        <v>76</v>
      </c>
      <c r="F12">
        <f t="shared" si="10"/>
        <v>128</v>
      </c>
      <c r="G12">
        <v>3</v>
      </c>
      <c r="H12">
        <f t="shared" si="11"/>
        <v>3</v>
      </c>
      <c r="I12">
        <v>76</v>
      </c>
      <c r="J12">
        <f t="shared" si="9"/>
        <v>76</v>
      </c>
      <c r="K12">
        <v>256</v>
      </c>
      <c r="L12">
        <v>1</v>
      </c>
      <c r="M12">
        <f t="shared" si="4"/>
        <v>1</v>
      </c>
      <c r="N12">
        <f t="shared" si="1"/>
        <v>1</v>
      </c>
      <c r="O12">
        <f t="shared" si="5"/>
        <v>295168</v>
      </c>
      <c r="P12">
        <f t="shared" si="6"/>
        <v>3409780736</v>
      </c>
      <c r="Q12">
        <f t="shared" si="2"/>
        <v>739328</v>
      </c>
      <c r="R12">
        <f t="shared" si="3"/>
        <v>1478656</v>
      </c>
      <c r="S12">
        <f t="shared" si="7"/>
        <v>3.41</v>
      </c>
    </row>
    <row r="13" spans="1:19" s="1" customFormat="1">
      <c r="A13" s="1">
        <v>11</v>
      </c>
      <c r="B13" s="1" t="s">
        <v>9</v>
      </c>
      <c r="C13" s="1" t="s">
        <v>50</v>
      </c>
      <c r="D13" s="1">
        <f t="shared" si="8"/>
        <v>76</v>
      </c>
      <c r="E13" s="1">
        <f t="shared" si="0"/>
        <v>76</v>
      </c>
      <c r="F13" s="1">
        <f t="shared" si="10"/>
        <v>256</v>
      </c>
      <c r="G13" s="1">
        <v>2</v>
      </c>
      <c r="H13" s="1">
        <f t="shared" si="11"/>
        <v>2</v>
      </c>
      <c r="I13" s="1">
        <v>38</v>
      </c>
      <c r="J13" s="1">
        <f t="shared" si="9"/>
        <v>38</v>
      </c>
      <c r="K13" s="1">
        <v>256</v>
      </c>
      <c r="L13" s="1">
        <v>2</v>
      </c>
      <c r="M13" s="3">
        <v>0</v>
      </c>
      <c r="N13">
        <f t="shared" si="1"/>
        <v>0</v>
      </c>
      <c r="P13"/>
      <c r="Q13">
        <f t="shared" si="2"/>
        <v>1478656</v>
      </c>
      <c r="R13">
        <f t="shared" si="3"/>
        <v>369664</v>
      </c>
      <c r="S13"/>
    </row>
    <row r="14" spans="1:19">
      <c r="A14">
        <v>12</v>
      </c>
      <c r="B14" t="s">
        <v>8</v>
      </c>
      <c r="C14" t="s">
        <v>49</v>
      </c>
      <c r="D14">
        <f t="shared" si="8"/>
        <v>38</v>
      </c>
      <c r="E14">
        <f t="shared" si="0"/>
        <v>38</v>
      </c>
      <c r="F14">
        <f t="shared" si="10"/>
        <v>256</v>
      </c>
      <c r="G14">
        <v>3</v>
      </c>
      <c r="H14">
        <f t="shared" si="11"/>
        <v>3</v>
      </c>
      <c r="I14">
        <v>38</v>
      </c>
      <c r="J14">
        <f t="shared" si="9"/>
        <v>38</v>
      </c>
      <c r="K14">
        <v>512</v>
      </c>
      <c r="L14">
        <v>1</v>
      </c>
      <c r="M14">
        <f t="shared" si="4"/>
        <v>1</v>
      </c>
      <c r="N14">
        <f t="shared" si="1"/>
        <v>1</v>
      </c>
      <c r="O14">
        <f t="shared" si="5"/>
        <v>1180160</v>
      </c>
      <c r="P14">
        <f t="shared" si="6"/>
        <v>3408302080</v>
      </c>
      <c r="Q14">
        <f t="shared" si="2"/>
        <v>369664</v>
      </c>
      <c r="R14">
        <f t="shared" si="3"/>
        <v>739328</v>
      </c>
      <c r="S14">
        <f t="shared" si="7"/>
        <v>3.4079999999999999</v>
      </c>
    </row>
    <row r="15" spans="1:19">
      <c r="A15">
        <v>13</v>
      </c>
      <c r="B15" t="s">
        <v>8</v>
      </c>
      <c r="C15" t="s">
        <v>49</v>
      </c>
      <c r="D15">
        <f t="shared" si="8"/>
        <v>38</v>
      </c>
      <c r="E15">
        <f t="shared" si="0"/>
        <v>38</v>
      </c>
      <c r="F15">
        <f t="shared" si="10"/>
        <v>512</v>
      </c>
      <c r="G15">
        <v>1</v>
      </c>
      <c r="H15">
        <f t="shared" si="11"/>
        <v>1</v>
      </c>
      <c r="I15">
        <v>38</v>
      </c>
      <c r="J15">
        <f t="shared" si="9"/>
        <v>38</v>
      </c>
      <c r="K15">
        <v>256</v>
      </c>
      <c r="L15">
        <v>1</v>
      </c>
      <c r="M15">
        <f t="shared" si="4"/>
        <v>0</v>
      </c>
      <c r="N15">
        <f t="shared" si="1"/>
        <v>0</v>
      </c>
      <c r="O15">
        <f t="shared" si="5"/>
        <v>131328</v>
      </c>
      <c r="P15">
        <f t="shared" si="6"/>
        <v>379275264</v>
      </c>
      <c r="Q15">
        <f t="shared" si="2"/>
        <v>739328</v>
      </c>
      <c r="R15">
        <f t="shared" si="3"/>
        <v>369664</v>
      </c>
      <c r="S15">
        <f t="shared" si="7"/>
        <v>0.379</v>
      </c>
    </row>
    <row r="16" spans="1:19">
      <c r="A16">
        <v>14</v>
      </c>
      <c r="B16" t="s">
        <v>8</v>
      </c>
      <c r="C16" t="s">
        <v>49</v>
      </c>
      <c r="D16">
        <f t="shared" si="8"/>
        <v>38</v>
      </c>
      <c r="E16">
        <f t="shared" si="0"/>
        <v>38</v>
      </c>
      <c r="F16">
        <f t="shared" si="10"/>
        <v>256</v>
      </c>
      <c r="G16">
        <v>3</v>
      </c>
      <c r="H16">
        <f t="shared" si="11"/>
        <v>3</v>
      </c>
      <c r="I16">
        <v>38</v>
      </c>
      <c r="J16">
        <f t="shared" si="9"/>
        <v>38</v>
      </c>
      <c r="K16">
        <v>512</v>
      </c>
      <c r="L16">
        <v>1</v>
      </c>
      <c r="M16">
        <f t="shared" si="4"/>
        <v>1</v>
      </c>
      <c r="N16">
        <f t="shared" si="1"/>
        <v>1</v>
      </c>
      <c r="O16">
        <f t="shared" si="5"/>
        <v>1180160</v>
      </c>
      <c r="P16">
        <f t="shared" si="6"/>
        <v>3408302080</v>
      </c>
      <c r="Q16">
        <f t="shared" si="2"/>
        <v>369664</v>
      </c>
      <c r="R16">
        <f t="shared" si="3"/>
        <v>739328</v>
      </c>
      <c r="S16">
        <f t="shared" si="7"/>
        <v>3.4079999999999999</v>
      </c>
    </row>
    <row r="17" spans="1:19">
      <c r="A17">
        <v>15</v>
      </c>
      <c r="B17" t="s">
        <v>8</v>
      </c>
      <c r="C17" t="s">
        <v>49</v>
      </c>
      <c r="D17">
        <f t="shared" si="8"/>
        <v>38</v>
      </c>
      <c r="E17">
        <f t="shared" si="0"/>
        <v>38</v>
      </c>
      <c r="F17">
        <f t="shared" si="10"/>
        <v>512</v>
      </c>
      <c r="G17">
        <v>1</v>
      </c>
      <c r="H17">
        <f t="shared" si="11"/>
        <v>1</v>
      </c>
      <c r="I17">
        <v>38</v>
      </c>
      <c r="J17">
        <f t="shared" si="9"/>
        <v>38</v>
      </c>
      <c r="K17">
        <v>256</v>
      </c>
      <c r="L17">
        <v>1</v>
      </c>
      <c r="M17">
        <f t="shared" si="4"/>
        <v>0</v>
      </c>
      <c r="N17">
        <f t="shared" si="1"/>
        <v>0</v>
      </c>
      <c r="O17">
        <f t="shared" si="5"/>
        <v>131328</v>
      </c>
      <c r="P17">
        <f t="shared" si="6"/>
        <v>379275264</v>
      </c>
      <c r="Q17">
        <f t="shared" si="2"/>
        <v>739328</v>
      </c>
      <c r="R17">
        <f t="shared" si="3"/>
        <v>369664</v>
      </c>
      <c r="S17">
        <f t="shared" si="7"/>
        <v>0.379</v>
      </c>
    </row>
    <row r="18" spans="1:19">
      <c r="A18">
        <v>16</v>
      </c>
      <c r="B18" t="s">
        <v>8</v>
      </c>
      <c r="C18" t="s">
        <v>49</v>
      </c>
      <c r="D18">
        <f t="shared" si="8"/>
        <v>38</v>
      </c>
      <c r="E18">
        <f t="shared" si="0"/>
        <v>38</v>
      </c>
      <c r="F18">
        <f t="shared" si="10"/>
        <v>256</v>
      </c>
      <c r="G18">
        <v>3</v>
      </c>
      <c r="H18">
        <f t="shared" si="11"/>
        <v>3</v>
      </c>
      <c r="I18">
        <v>38</v>
      </c>
      <c r="J18">
        <f t="shared" si="9"/>
        <v>38</v>
      </c>
      <c r="K18">
        <v>512</v>
      </c>
      <c r="L18">
        <v>1</v>
      </c>
      <c r="M18">
        <f t="shared" si="4"/>
        <v>1</v>
      </c>
      <c r="N18">
        <f t="shared" si="1"/>
        <v>1</v>
      </c>
      <c r="O18">
        <f t="shared" si="5"/>
        <v>1180160</v>
      </c>
      <c r="P18">
        <f t="shared" si="6"/>
        <v>3408302080</v>
      </c>
      <c r="Q18">
        <f t="shared" si="2"/>
        <v>369664</v>
      </c>
      <c r="R18">
        <f t="shared" si="3"/>
        <v>739328</v>
      </c>
      <c r="S18">
        <f t="shared" si="7"/>
        <v>3.4079999999999999</v>
      </c>
    </row>
    <row r="19" spans="1:19" s="1" customFormat="1">
      <c r="A19" s="1">
        <v>17</v>
      </c>
      <c r="B19" s="1" t="s">
        <v>9</v>
      </c>
      <c r="C19" s="1" t="s">
        <v>50</v>
      </c>
      <c r="D19" s="1">
        <f t="shared" si="8"/>
        <v>38</v>
      </c>
      <c r="E19" s="1">
        <f t="shared" si="0"/>
        <v>38</v>
      </c>
      <c r="F19" s="1">
        <f t="shared" si="10"/>
        <v>512</v>
      </c>
      <c r="G19" s="1">
        <v>2</v>
      </c>
      <c r="H19" s="1">
        <f t="shared" si="11"/>
        <v>2</v>
      </c>
      <c r="I19" s="1">
        <v>19</v>
      </c>
      <c r="J19" s="1">
        <f t="shared" si="9"/>
        <v>19</v>
      </c>
      <c r="K19" s="1">
        <v>512</v>
      </c>
      <c r="L19" s="1">
        <v>2</v>
      </c>
      <c r="M19" s="3">
        <v>0</v>
      </c>
      <c r="N19">
        <f t="shared" si="1"/>
        <v>0</v>
      </c>
      <c r="P19"/>
      <c r="Q19">
        <f t="shared" si="2"/>
        <v>739328</v>
      </c>
      <c r="R19">
        <f t="shared" si="3"/>
        <v>184832</v>
      </c>
      <c r="S19"/>
    </row>
    <row r="20" spans="1:19">
      <c r="A20">
        <v>18</v>
      </c>
      <c r="B20" t="s">
        <v>8</v>
      </c>
      <c r="C20" t="s">
        <v>49</v>
      </c>
      <c r="D20">
        <f t="shared" si="8"/>
        <v>19</v>
      </c>
      <c r="E20">
        <f t="shared" si="0"/>
        <v>19</v>
      </c>
      <c r="F20">
        <f t="shared" si="10"/>
        <v>512</v>
      </c>
      <c r="G20">
        <v>3</v>
      </c>
      <c r="H20">
        <f t="shared" si="11"/>
        <v>3</v>
      </c>
      <c r="I20">
        <v>19</v>
      </c>
      <c r="J20">
        <f t="shared" si="9"/>
        <v>19</v>
      </c>
      <c r="K20">
        <v>1024</v>
      </c>
      <c r="L20">
        <v>1</v>
      </c>
      <c r="M20">
        <f t="shared" si="4"/>
        <v>1</v>
      </c>
      <c r="N20">
        <f t="shared" ref="N20:N28" si="12">M20</f>
        <v>1</v>
      </c>
      <c r="O20">
        <f t="shared" si="5"/>
        <v>4719616</v>
      </c>
      <c r="P20">
        <f t="shared" si="6"/>
        <v>3407562752</v>
      </c>
      <c r="Q20">
        <f t="shared" si="2"/>
        <v>184832</v>
      </c>
      <c r="R20">
        <f t="shared" si="3"/>
        <v>369664</v>
      </c>
      <c r="S20">
        <f t="shared" si="7"/>
        <v>3.4079999999999999</v>
      </c>
    </row>
    <row r="21" spans="1:19">
      <c r="A21">
        <v>19</v>
      </c>
      <c r="B21" t="s">
        <v>8</v>
      </c>
      <c r="C21" t="s">
        <v>49</v>
      </c>
      <c r="D21">
        <f t="shared" si="8"/>
        <v>19</v>
      </c>
      <c r="E21">
        <f t="shared" si="0"/>
        <v>19</v>
      </c>
      <c r="F21">
        <f t="shared" si="10"/>
        <v>1024</v>
      </c>
      <c r="G21">
        <v>1</v>
      </c>
      <c r="H21">
        <f t="shared" si="11"/>
        <v>1</v>
      </c>
      <c r="I21">
        <v>19</v>
      </c>
      <c r="J21">
        <f t="shared" si="9"/>
        <v>19</v>
      </c>
      <c r="K21">
        <v>512</v>
      </c>
      <c r="L21">
        <v>1</v>
      </c>
      <c r="M21">
        <f t="shared" si="4"/>
        <v>0</v>
      </c>
      <c r="N21">
        <f t="shared" si="12"/>
        <v>0</v>
      </c>
      <c r="O21">
        <f t="shared" si="5"/>
        <v>524800</v>
      </c>
      <c r="P21">
        <f t="shared" si="6"/>
        <v>378905600</v>
      </c>
      <c r="Q21">
        <f t="shared" si="2"/>
        <v>369664</v>
      </c>
      <c r="R21">
        <f t="shared" si="3"/>
        <v>184832</v>
      </c>
      <c r="S21">
        <f t="shared" si="7"/>
        <v>0.379</v>
      </c>
    </row>
    <row r="22" spans="1:19">
      <c r="A22">
        <v>20</v>
      </c>
      <c r="B22" t="s">
        <v>8</v>
      </c>
      <c r="C22" t="s">
        <v>49</v>
      </c>
      <c r="D22">
        <f t="shared" si="8"/>
        <v>19</v>
      </c>
      <c r="E22">
        <f t="shared" si="0"/>
        <v>19</v>
      </c>
      <c r="F22">
        <f t="shared" si="10"/>
        <v>512</v>
      </c>
      <c r="G22">
        <v>3</v>
      </c>
      <c r="H22">
        <f t="shared" si="11"/>
        <v>3</v>
      </c>
      <c r="I22">
        <v>19</v>
      </c>
      <c r="J22">
        <f t="shared" si="9"/>
        <v>19</v>
      </c>
      <c r="K22">
        <v>1024</v>
      </c>
      <c r="L22">
        <v>1</v>
      </c>
      <c r="M22">
        <f t="shared" si="4"/>
        <v>1</v>
      </c>
      <c r="N22">
        <f t="shared" si="12"/>
        <v>1</v>
      </c>
      <c r="O22">
        <f t="shared" si="5"/>
        <v>4719616</v>
      </c>
      <c r="P22">
        <f t="shared" si="6"/>
        <v>3407562752</v>
      </c>
      <c r="Q22">
        <f t="shared" si="2"/>
        <v>184832</v>
      </c>
      <c r="R22">
        <f t="shared" si="3"/>
        <v>369664</v>
      </c>
      <c r="S22">
        <f t="shared" si="7"/>
        <v>3.4079999999999999</v>
      </c>
    </row>
    <row r="23" spans="1:19">
      <c r="A23">
        <v>21</v>
      </c>
      <c r="B23" t="s">
        <v>8</v>
      </c>
      <c r="C23" t="s">
        <v>49</v>
      </c>
      <c r="D23">
        <f t="shared" si="8"/>
        <v>19</v>
      </c>
      <c r="E23">
        <f t="shared" si="0"/>
        <v>19</v>
      </c>
      <c r="F23">
        <f t="shared" si="10"/>
        <v>1024</v>
      </c>
      <c r="G23">
        <v>1</v>
      </c>
      <c r="H23">
        <f t="shared" si="11"/>
        <v>1</v>
      </c>
      <c r="I23">
        <v>19</v>
      </c>
      <c r="J23">
        <f t="shared" si="9"/>
        <v>19</v>
      </c>
      <c r="K23">
        <v>512</v>
      </c>
      <c r="L23">
        <v>1</v>
      </c>
      <c r="M23">
        <f t="shared" si="4"/>
        <v>0</v>
      </c>
      <c r="N23">
        <f t="shared" si="12"/>
        <v>0</v>
      </c>
      <c r="O23">
        <f t="shared" si="5"/>
        <v>524800</v>
      </c>
      <c r="P23">
        <f t="shared" si="6"/>
        <v>378905600</v>
      </c>
      <c r="Q23">
        <f t="shared" si="2"/>
        <v>369664</v>
      </c>
      <c r="R23">
        <f t="shared" si="3"/>
        <v>184832</v>
      </c>
      <c r="S23">
        <f t="shared" si="7"/>
        <v>0.379</v>
      </c>
    </row>
    <row r="24" spans="1:19">
      <c r="A24">
        <v>22</v>
      </c>
      <c r="B24" t="s">
        <v>8</v>
      </c>
      <c r="C24" t="s">
        <v>49</v>
      </c>
      <c r="D24">
        <f t="shared" si="8"/>
        <v>19</v>
      </c>
      <c r="E24">
        <f t="shared" si="0"/>
        <v>19</v>
      </c>
      <c r="F24">
        <f t="shared" si="10"/>
        <v>512</v>
      </c>
      <c r="G24">
        <v>3</v>
      </c>
      <c r="H24">
        <f t="shared" si="11"/>
        <v>3</v>
      </c>
      <c r="I24">
        <v>19</v>
      </c>
      <c r="J24">
        <f t="shared" si="9"/>
        <v>19</v>
      </c>
      <c r="K24">
        <v>1024</v>
      </c>
      <c r="L24">
        <v>1</v>
      </c>
      <c r="M24">
        <f t="shared" si="4"/>
        <v>1</v>
      </c>
      <c r="N24">
        <f t="shared" si="12"/>
        <v>1</v>
      </c>
      <c r="O24">
        <f t="shared" si="5"/>
        <v>4719616</v>
      </c>
      <c r="P24">
        <f t="shared" si="6"/>
        <v>3407562752</v>
      </c>
      <c r="Q24">
        <f t="shared" si="2"/>
        <v>184832</v>
      </c>
      <c r="R24">
        <f t="shared" si="3"/>
        <v>369664</v>
      </c>
      <c r="S24">
        <f t="shared" si="7"/>
        <v>3.4079999999999999</v>
      </c>
    </row>
    <row r="25" spans="1:19">
      <c r="A25">
        <v>23</v>
      </c>
      <c r="B25" t="s">
        <v>8</v>
      </c>
      <c r="C25" t="s">
        <v>49</v>
      </c>
      <c r="D25">
        <f t="shared" si="8"/>
        <v>19</v>
      </c>
      <c r="E25">
        <f t="shared" si="0"/>
        <v>19</v>
      </c>
      <c r="F25">
        <f t="shared" si="10"/>
        <v>1024</v>
      </c>
      <c r="G25">
        <v>3</v>
      </c>
      <c r="H25">
        <f t="shared" si="11"/>
        <v>3</v>
      </c>
      <c r="I25">
        <v>19</v>
      </c>
      <c r="J25">
        <f t="shared" si="9"/>
        <v>19</v>
      </c>
      <c r="K25">
        <v>1024</v>
      </c>
      <c r="L25">
        <v>1</v>
      </c>
      <c r="M25">
        <f t="shared" si="4"/>
        <v>1</v>
      </c>
      <c r="N25">
        <f t="shared" si="12"/>
        <v>1</v>
      </c>
      <c r="O25">
        <f t="shared" si="5"/>
        <v>9438208</v>
      </c>
      <c r="P25">
        <f t="shared" si="6"/>
        <v>6814386176</v>
      </c>
      <c r="Q25">
        <f t="shared" si="2"/>
        <v>369664</v>
      </c>
      <c r="R25">
        <f t="shared" si="3"/>
        <v>369664</v>
      </c>
      <c r="S25">
        <f t="shared" si="7"/>
        <v>6.8140000000000001</v>
      </c>
    </row>
    <row r="26" spans="1:19">
      <c r="A26">
        <v>24</v>
      </c>
      <c r="B26" t="s">
        <v>8</v>
      </c>
      <c r="C26" t="s">
        <v>49</v>
      </c>
      <c r="D26">
        <f t="shared" si="8"/>
        <v>19</v>
      </c>
      <c r="E26">
        <f t="shared" si="0"/>
        <v>19</v>
      </c>
      <c r="F26">
        <f t="shared" si="10"/>
        <v>1024</v>
      </c>
      <c r="G26">
        <v>3</v>
      </c>
      <c r="H26">
        <f t="shared" si="11"/>
        <v>3</v>
      </c>
      <c r="I26">
        <v>19</v>
      </c>
      <c r="J26">
        <f t="shared" si="9"/>
        <v>19</v>
      </c>
      <c r="K26">
        <v>1024</v>
      </c>
      <c r="L26">
        <v>1</v>
      </c>
      <c r="M26">
        <f t="shared" si="4"/>
        <v>1</v>
      </c>
      <c r="N26">
        <f t="shared" si="12"/>
        <v>1</v>
      </c>
      <c r="O26">
        <f t="shared" si="5"/>
        <v>9438208</v>
      </c>
      <c r="P26">
        <f t="shared" si="6"/>
        <v>6814386176</v>
      </c>
      <c r="Q26">
        <f t="shared" si="2"/>
        <v>369664</v>
      </c>
      <c r="R26">
        <f t="shared" si="3"/>
        <v>369664</v>
      </c>
      <c r="S26">
        <f t="shared" si="7"/>
        <v>6.8140000000000001</v>
      </c>
    </row>
    <row r="27" spans="1:19">
      <c r="A27">
        <v>25</v>
      </c>
      <c r="B27" t="s">
        <v>8</v>
      </c>
      <c r="C27" t="s">
        <v>49</v>
      </c>
      <c r="D27">
        <v>19</v>
      </c>
      <c r="E27">
        <f t="shared" si="0"/>
        <v>19</v>
      </c>
      <c r="F27">
        <v>1280</v>
      </c>
      <c r="G27">
        <v>3</v>
      </c>
      <c r="H27">
        <f t="shared" si="11"/>
        <v>3</v>
      </c>
      <c r="I27">
        <v>19</v>
      </c>
      <c r="J27">
        <f t="shared" si="9"/>
        <v>19</v>
      </c>
      <c r="K27">
        <v>1024</v>
      </c>
      <c r="L27">
        <v>1</v>
      </c>
      <c r="M27">
        <f t="shared" si="4"/>
        <v>1</v>
      </c>
      <c r="N27">
        <f t="shared" si="12"/>
        <v>1</v>
      </c>
      <c r="O27">
        <f t="shared" ref="O27:O28" si="13">K27*(F27*G27*H27+1)</f>
        <v>11797504</v>
      </c>
      <c r="P27">
        <f t="shared" si="6"/>
        <v>8517797888</v>
      </c>
      <c r="Q27">
        <f t="shared" si="2"/>
        <v>462080</v>
      </c>
      <c r="R27">
        <f t="shared" si="3"/>
        <v>369664</v>
      </c>
      <c r="S27">
        <f t="shared" si="7"/>
        <v>8.5180000000000007</v>
      </c>
    </row>
    <row r="28" spans="1:19">
      <c r="A28">
        <v>26</v>
      </c>
      <c r="B28" t="s">
        <v>8</v>
      </c>
      <c r="C28" t="s">
        <v>49</v>
      </c>
      <c r="D28">
        <v>19</v>
      </c>
      <c r="E28">
        <f t="shared" si="0"/>
        <v>19</v>
      </c>
      <c r="F28">
        <f>K27</f>
        <v>1024</v>
      </c>
      <c r="G28">
        <v>1</v>
      </c>
      <c r="H28">
        <f t="shared" si="11"/>
        <v>1</v>
      </c>
      <c r="I28">
        <v>19</v>
      </c>
      <c r="J28">
        <f t="shared" si="9"/>
        <v>19</v>
      </c>
      <c r="K28">
        <v>425</v>
      </c>
      <c r="L28">
        <v>1</v>
      </c>
      <c r="M28">
        <f t="shared" si="4"/>
        <v>0</v>
      </c>
      <c r="N28">
        <f t="shared" si="12"/>
        <v>0</v>
      </c>
      <c r="O28">
        <f t="shared" si="13"/>
        <v>435625</v>
      </c>
      <c r="P28">
        <f t="shared" si="6"/>
        <v>314521250</v>
      </c>
      <c r="Q28">
        <f t="shared" si="2"/>
        <v>369664</v>
      </c>
      <c r="R28">
        <f t="shared" si="3"/>
        <v>153425</v>
      </c>
      <c r="S28">
        <f t="shared" si="7"/>
        <v>0.315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tabSelected="1" zoomScale="75" workbookViewId="0">
      <selection activeCell="P20" sqref="P20"/>
    </sheetView>
  </sheetViews>
  <sheetFormatPr defaultColWidth="11" defaultRowHeight="16.5"/>
  <cols>
    <col min="1" max="11" width="15" customWidth="1"/>
    <col min="15" max="19" width="15" customWidth="1"/>
  </cols>
  <sheetData>
    <row r="1" spans="1:19">
      <c r="A1" t="s">
        <v>6</v>
      </c>
      <c r="B1" t="s">
        <v>7</v>
      </c>
      <c r="C1" t="s">
        <v>48</v>
      </c>
      <c r="D1" t="s">
        <v>44</v>
      </c>
      <c r="E1" t="s">
        <v>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52</v>
      </c>
      <c r="M1" t="s">
        <v>71</v>
      </c>
      <c r="N1" t="s">
        <v>73</v>
      </c>
      <c r="O1" t="s">
        <v>41</v>
      </c>
      <c r="P1" t="s">
        <v>42</v>
      </c>
      <c r="Q1" t="s">
        <v>43</v>
      </c>
      <c r="R1" t="s">
        <v>46</v>
      </c>
      <c r="S1" t="s">
        <v>47</v>
      </c>
    </row>
    <row r="2" spans="1:19">
      <c r="A2">
        <v>0</v>
      </c>
      <c r="B2" t="s">
        <v>10</v>
      </c>
      <c r="C2" t="s">
        <v>49</v>
      </c>
      <c r="D2">
        <v>224</v>
      </c>
      <c r="E2">
        <f>D2</f>
        <v>224</v>
      </c>
      <c r="F2">
        <v>3</v>
      </c>
      <c r="G2">
        <v>11</v>
      </c>
      <c r="H2">
        <f>G2</f>
        <v>11</v>
      </c>
      <c r="I2">
        <v>55</v>
      </c>
      <c r="J2">
        <f>I2</f>
        <v>55</v>
      </c>
      <c r="K2">
        <v>64</v>
      </c>
      <c r="L2">
        <v>4</v>
      </c>
      <c r="M2">
        <v>2</v>
      </c>
      <c r="N2">
        <f>ROUNDUP(((I2-1)*L2+G2-D2)/2,0)</f>
        <v>2</v>
      </c>
      <c r="P2">
        <f>K2*(F2*G2*H2+1)</f>
        <v>23296</v>
      </c>
      <c r="Q2">
        <f>2*K2*I2*J2*(F2*G2*H2+1)</f>
        <v>140940800</v>
      </c>
      <c r="R2">
        <f>D2*E2*F2</f>
        <v>150528</v>
      </c>
      <c r="S2">
        <f>I2*J2*K2</f>
        <v>193600</v>
      </c>
    </row>
    <row r="3" spans="1:19" s="1" customFormat="1">
      <c r="A3" s="1">
        <v>1</v>
      </c>
      <c r="B3" s="1" t="s">
        <v>11</v>
      </c>
      <c r="C3" s="1" t="s">
        <v>50</v>
      </c>
      <c r="D3" s="1">
        <f>J2</f>
        <v>55</v>
      </c>
      <c r="E3" s="1">
        <f t="shared" ref="E3:E9" si="0">D3</f>
        <v>55</v>
      </c>
      <c r="F3" s="1">
        <f>K2</f>
        <v>64</v>
      </c>
      <c r="G3" s="1">
        <v>3</v>
      </c>
      <c r="H3" s="1">
        <f t="shared" ref="H3:H12" si="1">G3</f>
        <v>3</v>
      </c>
      <c r="I3" s="1">
        <v>27</v>
      </c>
      <c r="J3" s="1">
        <f t="shared" ref="J3:J11" si="2">I3</f>
        <v>27</v>
      </c>
      <c r="K3" s="1">
        <v>64</v>
      </c>
      <c r="L3" s="1">
        <v>2</v>
      </c>
      <c r="M3" s="3">
        <v>0</v>
      </c>
      <c r="N3" s="3">
        <v>0</v>
      </c>
      <c r="Q3"/>
      <c r="R3" s="1">
        <f t="shared" ref="R3:R9" si="3">D3*E3*F3</f>
        <v>193600</v>
      </c>
      <c r="S3" s="1">
        <f t="shared" ref="S3:S9" si="4">I3*J3*K3</f>
        <v>46656</v>
      </c>
    </row>
    <row r="4" spans="1:19">
      <c r="A4">
        <v>2</v>
      </c>
      <c r="B4" t="s">
        <v>12</v>
      </c>
      <c r="C4" t="s">
        <v>49</v>
      </c>
      <c r="D4" s="1">
        <f t="shared" ref="D4:D9" si="5">J3</f>
        <v>27</v>
      </c>
      <c r="E4">
        <f t="shared" si="0"/>
        <v>27</v>
      </c>
      <c r="F4">
        <f t="shared" ref="F4:F12" si="6">K3</f>
        <v>64</v>
      </c>
      <c r="G4">
        <v>5</v>
      </c>
      <c r="H4">
        <f t="shared" si="1"/>
        <v>5</v>
      </c>
      <c r="I4">
        <v>27</v>
      </c>
      <c r="J4">
        <f t="shared" si="2"/>
        <v>27</v>
      </c>
      <c r="K4">
        <v>192</v>
      </c>
      <c r="L4">
        <v>1</v>
      </c>
      <c r="M4">
        <f>((I4-1)*L4+G4-D4)/2</f>
        <v>2</v>
      </c>
      <c r="N4">
        <f t="shared" ref="N4:N8" si="7">ROUNDUP(((I4-1)*L4+G4-D4)/2,0)</f>
        <v>2</v>
      </c>
      <c r="P4" s="1">
        <f t="shared" ref="P4:P8" si="8">K4*(F4*G4*H4+1)</f>
        <v>307392</v>
      </c>
      <c r="Q4">
        <f t="shared" ref="Q4:Q8" si="9">2*K4*I4*J4*(F4*G4*H4+1)</f>
        <v>448177536</v>
      </c>
      <c r="R4">
        <f t="shared" si="3"/>
        <v>46656</v>
      </c>
      <c r="S4">
        <f t="shared" si="4"/>
        <v>139968</v>
      </c>
    </row>
    <row r="5" spans="1:19" s="1" customFormat="1">
      <c r="A5" s="1">
        <v>3</v>
      </c>
      <c r="B5" s="1" t="s">
        <v>16</v>
      </c>
      <c r="C5" s="1" t="s">
        <v>50</v>
      </c>
      <c r="D5" s="1">
        <f t="shared" si="5"/>
        <v>27</v>
      </c>
      <c r="E5" s="1">
        <f t="shared" si="0"/>
        <v>27</v>
      </c>
      <c r="F5" s="1">
        <f t="shared" si="6"/>
        <v>192</v>
      </c>
      <c r="G5" s="1">
        <v>3</v>
      </c>
      <c r="H5" s="1">
        <f t="shared" si="1"/>
        <v>3</v>
      </c>
      <c r="I5" s="1">
        <v>13</v>
      </c>
      <c r="J5" s="1">
        <f t="shared" si="2"/>
        <v>13</v>
      </c>
      <c r="K5" s="1">
        <v>192</v>
      </c>
      <c r="L5" s="1">
        <v>2</v>
      </c>
      <c r="M5" s="3">
        <v>0</v>
      </c>
      <c r="N5" s="3">
        <v>0</v>
      </c>
      <c r="Q5"/>
      <c r="R5" s="1">
        <f t="shared" si="3"/>
        <v>139968</v>
      </c>
      <c r="S5" s="1">
        <f t="shared" si="4"/>
        <v>32448</v>
      </c>
    </row>
    <row r="6" spans="1:19">
      <c r="A6">
        <v>4</v>
      </c>
      <c r="B6" t="s">
        <v>13</v>
      </c>
      <c r="C6" t="s">
        <v>49</v>
      </c>
      <c r="D6" s="1">
        <f t="shared" si="5"/>
        <v>13</v>
      </c>
      <c r="E6">
        <f t="shared" si="0"/>
        <v>13</v>
      </c>
      <c r="F6">
        <f t="shared" si="6"/>
        <v>192</v>
      </c>
      <c r="G6">
        <v>3</v>
      </c>
      <c r="H6">
        <f t="shared" si="1"/>
        <v>3</v>
      </c>
      <c r="I6">
        <v>13</v>
      </c>
      <c r="J6">
        <f t="shared" si="2"/>
        <v>13</v>
      </c>
      <c r="K6">
        <v>384</v>
      </c>
      <c r="L6">
        <v>1</v>
      </c>
      <c r="M6">
        <f t="shared" ref="M6:M8" si="10">((I6-1)*L6+G6-D6)/2</f>
        <v>1</v>
      </c>
      <c r="N6">
        <f t="shared" si="7"/>
        <v>1</v>
      </c>
      <c r="P6">
        <f t="shared" si="8"/>
        <v>663936</v>
      </c>
      <c r="Q6">
        <f t="shared" si="9"/>
        <v>224410368</v>
      </c>
      <c r="R6">
        <f t="shared" si="3"/>
        <v>32448</v>
      </c>
      <c r="S6">
        <f t="shared" si="4"/>
        <v>64896</v>
      </c>
    </row>
    <row r="7" spans="1:19">
      <c r="A7">
        <v>5</v>
      </c>
      <c r="B7" t="s">
        <v>14</v>
      </c>
      <c r="C7" t="s">
        <v>49</v>
      </c>
      <c r="D7" s="1">
        <f t="shared" si="5"/>
        <v>13</v>
      </c>
      <c r="E7">
        <f t="shared" si="0"/>
        <v>13</v>
      </c>
      <c r="F7">
        <f t="shared" si="6"/>
        <v>384</v>
      </c>
      <c r="G7">
        <v>3</v>
      </c>
      <c r="H7">
        <f t="shared" si="1"/>
        <v>3</v>
      </c>
      <c r="I7">
        <v>13</v>
      </c>
      <c r="J7">
        <f t="shared" si="2"/>
        <v>13</v>
      </c>
      <c r="K7">
        <v>256</v>
      </c>
      <c r="L7">
        <v>1</v>
      </c>
      <c r="M7">
        <f t="shared" si="10"/>
        <v>1</v>
      </c>
      <c r="N7">
        <f t="shared" si="7"/>
        <v>1</v>
      </c>
      <c r="P7" s="1">
        <f t="shared" si="8"/>
        <v>884992</v>
      </c>
      <c r="Q7">
        <f t="shared" si="9"/>
        <v>299127296</v>
      </c>
      <c r="R7">
        <f t="shared" si="3"/>
        <v>64896</v>
      </c>
      <c r="S7">
        <f t="shared" si="4"/>
        <v>43264</v>
      </c>
    </row>
    <row r="8" spans="1:19">
      <c r="A8">
        <v>6</v>
      </c>
      <c r="B8" t="s">
        <v>15</v>
      </c>
      <c r="C8" t="s">
        <v>49</v>
      </c>
      <c r="D8" s="1">
        <f t="shared" si="5"/>
        <v>13</v>
      </c>
      <c r="E8">
        <f t="shared" si="0"/>
        <v>13</v>
      </c>
      <c r="F8">
        <f t="shared" si="6"/>
        <v>256</v>
      </c>
      <c r="G8">
        <v>3</v>
      </c>
      <c r="H8">
        <f t="shared" si="1"/>
        <v>3</v>
      </c>
      <c r="I8">
        <v>13</v>
      </c>
      <c r="J8">
        <f t="shared" si="2"/>
        <v>13</v>
      </c>
      <c r="K8">
        <v>256</v>
      </c>
      <c r="L8">
        <v>1</v>
      </c>
      <c r="M8">
        <f t="shared" si="10"/>
        <v>1</v>
      </c>
      <c r="N8">
        <f t="shared" si="7"/>
        <v>1</v>
      </c>
      <c r="P8" s="1">
        <f t="shared" si="8"/>
        <v>590080</v>
      </c>
      <c r="Q8">
        <f t="shared" si="9"/>
        <v>199447040</v>
      </c>
      <c r="R8">
        <f t="shared" si="3"/>
        <v>43264</v>
      </c>
      <c r="S8">
        <f t="shared" si="4"/>
        <v>43264</v>
      </c>
    </row>
    <row r="9" spans="1:19" s="1" customFormat="1">
      <c r="A9" s="1">
        <v>7</v>
      </c>
      <c r="B9" s="1" t="s">
        <v>16</v>
      </c>
      <c r="C9" s="1" t="s">
        <v>50</v>
      </c>
      <c r="D9" s="1">
        <f t="shared" si="5"/>
        <v>13</v>
      </c>
      <c r="E9" s="1">
        <f t="shared" si="0"/>
        <v>13</v>
      </c>
      <c r="F9" s="1">
        <f t="shared" si="6"/>
        <v>256</v>
      </c>
      <c r="G9" s="1">
        <v>3</v>
      </c>
      <c r="H9" s="1">
        <f t="shared" si="1"/>
        <v>3</v>
      </c>
      <c r="I9" s="1">
        <v>6</v>
      </c>
      <c r="J9" s="1">
        <f t="shared" si="2"/>
        <v>6</v>
      </c>
      <c r="K9" s="1">
        <v>256</v>
      </c>
      <c r="L9" s="1">
        <v>2</v>
      </c>
      <c r="M9" s="2">
        <v>0</v>
      </c>
      <c r="N9" s="3">
        <v>0</v>
      </c>
      <c r="Q9"/>
      <c r="R9" s="1">
        <f t="shared" si="3"/>
        <v>43264</v>
      </c>
      <c r="S9" s="1">
        <f t="shared" si="4"/>
        <v>9216</v>
      </c>
    </row>
    <row r="10" spans="1:19">
      <c r="A10">
        <v>8</v>
      </c>
      <c r="B10" t="s">
        <v>17</v>
      </c>
      <c r="C10" t="s">
        <v>51</v>
      </c>
      <c r="D10" s="1"/>
      <c r="F10">
        <f>I9*J9*K9</f>
        <v>9216</v>
      </c>
      <c r="H10">
        <f t="shared" si="1"/>
        <v>0</v>
      </c>
      <c r="J10">
        <f t="shared" si="2"/>
        <v>0</v>
      </c>
      <c r="K10">
        <v>4096</v>
      </c>
      <c r="P10">
        <f>F10*K10</f>
        <v>37748736</v>
      </c>
      <c r="Q10">
        <f>(2*F10-1)*K10</f>
        <v>75493376</v>
      </c>
      <c r="R10">
        <f>F10</f>
        <v>9216</v>
      </c>
      <c r="S10">
        <f>K10</f>
        <v>4096</v>
      </c>
    </row>
    <row r="11" spans="1:19">
      <c r="A11">
        <v>9</v>
      </c>
      <c r="B11" t="s">
        <v>18</v>
      </c>
      <c r="C11" t="s">
        <v>51</v>
      </c>
      <c r="D11" s="1"/>
      <c r="F11">
        <f t="shared" si="6"/>
        <v>4096</v>
      </c>
      <c r="H11">
        <f t="shared" si="1"/>
        <v>0</v>
      </c>
      <c r="J11">
        <f t="shared" si="2"/>
        <v>0</v>
      </c>
      <c r="K11">
        <v>4096</v>
      </c>
      <c r="P11">
        <f>F11*K11</f>
        <v>16777216</v>
      </c>
      <c r="Q11">
        <f t="shared" ref="Q11:Q12" si="11">(2*F11-1)*K11</f>
        <v>33550336</v>
      </c>
      <c r="R11">
        <f t="shared" ref="R11:R12" si="12">F11</f>
        <v>4096</v>
      </c>
      <c r="S11">
        <f t="shared" ref="S11:S12" si="13">K11</f>
        <v>4096</v>
      </c>
    </row>
    <row r="12" spans="1:19">
      <c r="A12">
        <v>10</v>
      </c>
      <c r="B12" t="s">
        <v>19</v>
      </c>
      <c r="C12" t="s">
        <v>51</v>
      </c>
      <c r="F12">
        <f t="shared" si="6"/>
        <v>4096</v>
      </c>
      <c r="H12">
        <f t="shared" si="1"/>
        <v>0</v>
      </c>
      <c r="K12">
        <v>1000</v>
      </c>
      <c r="P12">
        <f t="shared" ref="P12" si="14">F12*K12</f>
        <v>4096000</v>
      </c>
      <c r="Q12">
        <f t="shared" si="11"/>
        <v>8191000</v>
      </c>
      <c r="R12">
        <f t="shared" si="12"/>
        <v>4096</v>
      </c>
      <c r="S12">
        <f t="shared" si="13"/>
        <v>1000</v>
      </c>
    </row>
    <row r="13" spans="1:19">
      <c r="D13" s="1"/>
      <c r="E13" s="1"/>
    </row>
    <row r="19" spans="4:5">
      <c r="D19" s="1"/>
      <c r="E19" s="1"/>
    </row>
  </sheetData>
  <phoneticPr fontId="1" type="noConversion"/>
  <pageMargins left="0.7" right="0.7" top="0.75" bottom="0.75" header="0.3" footer="0.3"/>
  <ignoredErrors>
    <ignoredError sqref="F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2"/>
  <sheetViews>
    <sheetView topLeftCell="B1" zoomScale="86" zoomScaleNormal="80" zoomScalePageLayoutView="80" workbookViewId="0">
      <selection activeCell="F32" sqref="F32"/>
    </sheetView>
  </sheetViews>
  <sheetFormatPr defaultColWidth="11" defaultRowHeight="16.5"/>
  <cols>
    <col min="1" max="11" width="15" customWidth="1"/>
    <col min="13" max="18" width="15" customWidth="1"/>
  </cols>
  <sheetData>
    <row r="1" spans="1:20">
      <c r="A1" t="s">
        <v>6</v>
      </c>
      <c r="B1" t="s">
        <v>7</v>
      </c>
      <c r="C1" t="s">
        <v>48</v>
      </c>
      <c r="D1" t="s">
        <v>44</v>
      </c>
      <c r="E1" t="s">
        <v>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52</v>
      </c>
      <c r="M1" t="s">
        <v>72</v>
      </c>
      <c r="N1" t="s">
        <v>73</v>
      </c>
      <c r="O1" t="s">
        <v>42</v>
      </c>
      <c r="P1" t="s">
        <v>43</v>
      </c>
      <c r="Q1" t="s">
        <v>46</v>
      </c>
      <c r="R1" t="s">
        <v>47</v>
      </c>
    </row>
    <row r="2" spans="1:20">
      <c r="A2">
        <v>0</v>
      </c>
      <c r="B2" t="s">
        <v>20</v>
      </c>
      <c r="C2" t="s">
        <v>49</v>
      </c>
      <c r="D2" s="1">
        <v>224</v>
      </c>
      <c r="E2" s="1">
        <v>224</v>
      </c>
      <c r="F2">
        <v>3</v>
      </c>
      <c r="G2">
        <v>3</v>
      </c>
      <c r="H2">
        <f>G2</f>
        <v>3</v>
      </c>
      <c r="I2">
        <v>224</v>
      </c>
      <c r="J2">
        <f>I2</f>
        <v>224</v>
      </c>
      <c r="K2">
        <v>64</v>
      </c>
      <c r="L2">
        <v>1</v>
      </c>
      <c r="M2">
        <f>_xlfn.FLOOR.MATH(G2/2)</f>
        <v>1</v>
      </c>
      <c r="N2">
        <f>M2</f>
        <v>1</v>
      </c>
      <c r="O2">
        <f>K2*(F2*G2*H2+1)</f>
        <v>1792</v>
      </c>
      <c r="P2">
        <f>2*K2*I2*J2*(F2*G2*H2+1)</f>
        <v>179830784</v>
      </c>
      <c r="Q2">
        <f t="shared" ref="Q2:Q18" si="0">D2*E2*F2</f>
        <v>150528</v>
      </c>
      <c r="R2">
        <f t="shared" ref="R2:R18" si="1">I2*J2*K2</f>
        <v>3211264</v>
      </c>
      <c r="S2">
        <f>K2*(F2*G2*H2)</f>
        <v>1728</v>
      </c>
      <c r="T2">
        <f>K2*(I2*J2*F2*G2*H2)</f>
        <v>86704128</v>
      </c>
    </row>
    <row r="3" spans="1:20">
      <c r="A3">
        <v>1</v>
      </c>
      <c r="B3" t="s">
        <v>21</v>
      </c>
      <c r="C3" t="s">
        <v>49</v>
      </c>
      <c r="D3" s="1">
        <f t="shared" ref="D3:D19" si="2">J2</f>
        <v>224</v>
      </c>
      <c r="E3" s="1">
        <f t="shared" ref="E3:E19" si="3">D3</f>
        <v>224</v>
      </c>
      <c r="F3">
        <f>K2</f>
        <v>64</v>
      </c>
      <c r="G3">
        <v>3</v>
      </c>
      <c r="H3">
        <f>G3</f>
        <v>3</v>
      </c>
      <c r="I3">
        <v>224</v>
      </c>
      <c r="J3">
        <f>I3</f>
        <v>224</v>
      </c>
      <c r="K3">
        <v>64</v>
      </c>
      <c r="L3">
        <v>1</v>
      </c>
      <c r="M3">
        <f t="shared" ref="M3:M18" si="4">_xlfn.FLOOR.MATH(G3/2)</f>
        <v>1</v>
      </c>
      <c r="N3">
        <f t="shared" ref="N3:N19" si="5">M3</f>
        <v>1</v>
      </c>
      <c r="O3">
        <f>K3*(F3*G3*H3+1)</f>
        <v>36928</v>
      </c>
      <c r="P3">
        <f t="shared" ref="P3:P18" si="6">2*K3*I3*J3*(F3*G3*H3+1)</f>
        <v>3705798656</v>
      </c>
      <c r="Q3">
        <f t="shared" si="0"/>
        <v>3211264</v>
      </c>
      <c r="R3">
        <f t="shared" si="1"/>
        <v>3211264</v>
      </c>
      <c r="S3">
        <f t="shared" ref="S3:S18" si="7">K3*(F3*G3*H3)</f>
        <v>36864</v>
      </c>
      <c r="T3">
        <f t="shared" ref="T3:T18" si="8">K3*(I3*J3*F3*G3*H3)</f>
        <v>1849688064</v>
      </c>
    </row>
    <row r="4" spans="1:20" s="1" customFormat="1">
      <c r="A4" s="1">
        <v>2</v>
      </c>
      <c r="B4" s="1" t="s">
        <v>22</v>
      </c>
      <c r="C4" s="1" t="s">
        <v>50</v>
      </c>
      <c r="D4" s="1">
        <f t="shared" si="2"/>
        <v>224</v>
      </c>
      <c r="E4" s="1">
        <f t="shared" si="3"/>
        <v>224</v>
      </c>
      <c r="F4" s="1">
        <f t="shared" ref="F4:F22" si="9">K3</f>
        <v>64</v>
      </c>
      <c r="G4" s="1">
        <v>2</v>
      </c>
      <c r="H4" s="1">
        <f t="shared" ref="H4:H22" si="10">G4</f>
        <v>2</v>
      </c>
      <c r="I4" s="1">
        <v>112</v>
      </c>
      <c r="J4" s="1">
        <f t="shared" ref="J4:J22" si="11">I4</f>
        <v>112</v>
      </c>
      <c r="K4" s="1">
        <v>64</v>
      </c>
      <c r="L4" s="1">
        <v>2</v>
      </c>
      <c r="M4" s="3">
        <v>0</v>
      </c>
      <c r="N4" s="3">
        <v>0</v>
      </c>
      <c r="P4"/>
      <c r="Q4">
        <f t="shared" si="0"/>
        <v>3211264</v>
      </c>
      <c r="R4">
        <f t="shared" si="1"/>
        <v>802816</v>
      </c>
      <c r="S4"/>
      <c r="T4"/>
    </row>
    <row r="5" spans="1:20">
      <c r="A5">
        <v>3</v>
      </c>
      <c r="B5" t="s">
        <v>23</v>
      </c>
      <c r="C5" t="s">
        <v>49</v>
      </c>
      <c r="D5" s="1">
        <f t="shared" si="2"/>
        <v>112</v>
      </c>
      <c r="E5" s="1">
        <f t="shared" si="3"/>
        <v>112</v>
      </c>
      <c r="F5">
        <f t="shared" si="9"/>
        <v>64</v>
      </c>
      <c r="G5">
        <v>3</v>
      </c>
      <c r="H5">
        <f t="shared" si="10"/>
        <v>3</v>
      </c>
      <c r="I5">
        <v>112</v>
      </c>
      <c r="J5">
        <f t="shared" si="11"/>
        <v>112</v>
      </c>
      <c r="K5">
        <v>128</v>
      </c>
      <c r="L5">
        <v>1</v>
      </c>
      <c r="M5">
        <f t="shared" si="4"/>
        <v>1</v>
      </c>
      <c r="N5">
        <f t="shared" si="5"/>
        <v>1</v>
      </c>
      <c r="O5">
        <f t="shared" ref="O5:O18" si="12">K5*(F5*G5*H5+1)</f>
        <v>73856</v>
      </c>
      <c r="P5">
        <f t="shared" si="6"/>
        <v>1852899328</v>
      </c>
      <c r="Q5">
        <f t="shared" si="0"/>
        <v>802816</v>
      </c>
      <c r="R5">
        <f t="shared" si="1"/>
        <v>1605632</v>
      </c>
      <c r="S5">
        <f t="shared" si="7"/>
        <v>73728</v>
      </c>
      <c r="T5">
        <f t="shared" si="8"/>
        <v>924844032</v>
      </c>
    </row>
    <row r="6" spans="1:20">
      <c r="A6">
        <v>4</v>
      </c>
      <c r="B6" t="s">
        <v>24</v>
      </c>
      <c r="C6" t="s">
        <v>49</v>
      </c>
      <c r="D6" s="1">
        <f t="shared" si="2"/>
        <v>112</v>
      </c>
      <c r="E6" s="1">
        <f t="shared" si="3"/>
        <v>112</v>
      </c>
      <c r="F6">
        <f t="shared" si="9"/>
        <v>128</v>
      </c>
      <c r="G6">
        <v>3</v>
      </c>
      <c r="H6">
        <f t="shared" si="10"/>
        <v>3</v>
      </c>
      <c r="I6">
        <v>112</v>
      </c>
      <c r="J6">
        <f t="shared" si="11"/>
        <v>112</v>
      </c>
      <c r="K6">
        <v>128</v>
      </c>
      <c r="L6">
        <v>1</v>
      </c>
      <c r="M6">
        <f t="shared" si="4"/>
        <v>1</v>
      </c>
      <c r="N6">
        <f t="shared" si="5"/>
        <v>1</v>
      </c>
      <c r="O6">
        <f t="shared" si="12"/>
        <v>147584</v>
      </c>
      <c r="P6">
        <f t="shared" si="6"/>
        <v>3702587392</v>
      </c>
      <c r="Q6">
        <f t="shared" si="0"/>
        <v>1605632</v>
      </c>
      <c r="R6">
        <f t="shared" si="1"/>
        <v>1605632</v>
      </c>
      <c r="S6">
        <f t="shared" si="7"/>
        <v>147456</v>
      </c>
      <c r="T6">
        <f t="shared" si="8"/>
        <v>1849688064</v>
      </c>
    </row>
    <row r="7" spans="1:20" s="1" customFormat="1">
      <c r="A7" s="1">
        <v>5</v>
      </c>
      <c r="B7" s="1" t="s">
        <v>25</v>
      </c>
      <c r="C7" s="1" t="s">
        <v>50</v>
      </c>
      <c r="D7" s="1">
        <f t="shared" si="2"/>
        <v>112</v>
      </c>
      <c r="E7" s="1">
        <f t="shared" si="3"/>
        <v>112</v>
      </c>
      <c r="F7" s="1">
        <f t="shared" si="9"/>
        <v>128</v>
      </c>
      <c r="G7" s="1">
        <v>2</v>
      </c>
      <c r="H7" s="1">
        <f t="shared" si="10"/>
        <v>2</v>
      </c>
      <c r="I7" s="1">
        <v>56</v>
      </c>
      <c r="J7" s="1">
        <f t="shared" si="11"/>
        <v>56</v>
      </c>
      <c r="K7" s="1">
        <v>128</v>
      </c>
      <c r="L7" s="1">
        <v>2</v>
      </c>
      <c r="M7" s="3">
        <v>0</v>
      </c>
      <c r="N7" s="3">
        <v>0</v>
      </c>
      <c r="P7"/>
      <c r="Q7">
        <f t="shared" si="0"/>
        <v>1605632</v>
      </c>
      <c r="R7">
        <f t="shared" si="1"/>
        <v>401408</v>
      </c>
      <c r="S7"/>
      <c r="T7"/>
    </row>
    <row r="8" spans="1:20">
      <c r="A8">
        <v>6</v>
      </c>
      <c r="B8" t="s">
        <v>26</v>
      </c>
      <c r="C8" t="s">
        <v>49</v>
      </c>
      <c r="D8" s="1">
        <f t="shared" si="2"/>
        <v>56</v>
      </c>
      <c r="E8" s="1">
        <f t="shared" si="3"/>
        <v>56</v>
      </c>
      <c r="F8">
        <f t="shared" si="9"/>
        <v>128</v>
      </c>
      <c r="G8">
        <v>3</v>
      </c>
      <c r="H8">
        <f t="shared" si="10"/>
        <v>3</v>
      </c>
      <c r="I8">
        <v>56</v>
      </c>
      <c r="J8">
        <f t="shared" si="11"/>
        <v>56</v>
      </c>
      <c r="K8">
        <v>256</v>
      </c>
      <c r="L8">
        <v>1</v>
      </c>
      <c r="M8">
        <f t="shared" si="4"/>
        <v>1</v>
      </c>
      <c r="N8">
        <f t="shared" si="5"/>
        <v>1</v>
      </c>
      <c r="O8">
        <f t="shared" si="12"/>
        <v>295168</v>
      </c>
      <c r="P8">
        <f t="shared" si="6"/>
        <v>1851293696</v>
      </c>
      <c r="Q8">
        <f t="shared" si="0"/>
        <v>401408</v>
      </c>
      <c r="R8">
        <f t="shared" si="1"/>
        <v>802816</v>
      </c>
      <c r="S8">
        <f t="shared" si="7"/>
        <v>294912</v>
      </c>
      <c r="T8">
        <f t="shared" si="8"/>
        <v>924844032</v>
      </c>
    </row>
    <row r="9" spans="1:20">
      <c r="A9">
        <v>7</v>
      </c>
      <c r="B9" t="s">
        <v>27</v>
      </c>
      <c r="C9" t="s">
        <v>49</v>
      </c>
      <c r="D9" s="1">
        <f t="shared" si="2"/>
        <v>56</v>
      </c>
      <c r="E9" s="1">
        <f t="shared" si="3"/>
        <v>56</v>
      </c>
      <c r="F9">
        <f t="shared" si="9"/>
        <v>256</v>
      </c>
      <c r="G9">
        <v>3</v>
      </c>
      <c r="H9">
        <f t="shared" si="10"/>
        <v>3</v>
      </c>
      <c r="I9">
        <v>56</v>
      </c>
      <c r="J9">
        <f t="shared" si="11"/>
        <v>56</v>
      </c>
      <c r="K9">
        <v>256</v>
      </c>
      <c r="L9">
        <v>1</v>
      </c>
      <c r="M9">
        <f t="shared" si="4"/>
        <v>1</v>
      </c>
      <c r="N9">
        <f t="shared" si="5"/>
        <v>1</v>
      </c>
      <c r="O9">
        <f t="shared" si="12"/>
        <v>590080</v>
      </c>
      <c r="P9">
        <f t="shared" si="6"/>
        <v>3700981760</v>
      </c>
      <c r="Q9">
        <f t="shared" si="0"/>
        <v>802816</v>
      </c>
      <c r="R9">
        <f t="shared" si="1"/>
        <v>802816</v>
      </c>
      <c r="S9">
        <f t="shared" si="7"/>
        <v>589824</v>
      </c>
      <c r="T9">
        <f t="shared" si="8"/>
        <v>1849688064</v>
      </c>
    </row>
    <row r="10" spans="1:20">
      <c r="A10" s="1">
        <v>8</v>
      </c>
      <c r="B10" t="s">
        <v>28</v>
      </c>
      <c r="C10" t="s">
        <v>49</v>
      </c>
      <c r="D10" s="1">
        <f t="shared" si="2"/>
        <v>56</v>
      </c>
      <c r="E10" s="1">
        <f t="shared" si="3"/>
        <v>56</v>
      </c>
      <c r="F10">
        <f t="shared" si="9"/>
        <v>256</v>
      </c>
      <c r="G10">
        <v>3</v>
      </c>
      <c r="H10">
        <f t="shared" si="10"/>
        <v>3</v>
      </c>
      <c r="I10">
        <v>56</v>
      </c>
      <c r="J10">
        <f t="shared" si="11"/>
        <v>56</v>
      </c>
      <c r="K10">
        <v>256</v>
      </c>
      <c r="L10">
        <v>1</v>
      </c>
      <c r="M10">
        <f t="shared" si="4"/>
        <v>1</v>
      </c>
      <c r="N10">
        <f t="shared" si="5"/>
        <v>1</v>
      </c>
      <c r="O10">
        <f t="shared" si="12"/>
        <v>590080</v>
      </c>
      <c r="P10">
        <f t="shared" si="6"/>
        <v>3700981760</v>
      </c>
      <c r="Q10">
        <f t="shared" si="0"/>
        <v>802816</v>
      </c>
      <c r="R10">
        <f t="shared" si="1"/>
        <v>802816</v>
      </c>
      <c r="S10">
        <f t="shared" si="7"/>
        <v>589824</v>
      </c>
      <c r="T10">
        <f t="shared" si="8"/>
        <v>1849688064</v>
      </c>
    </row>
    <row r="11" spans="1:20" s="1" customFormat="1">
      <c r="A11">
        <v>9</v>
      </c>
      <c r="B11" s="1" t="s">
        <v>29</v>
      </c>
      <c r="C11" s="1" t="s">
        <v>50</v>
      </c>
      <c r="D11" s="1">
        <f t="shared" si="2"/>
        <v>56</v>
      </c>
      <c r="E11" s="1">
        <f t="shared" si="3"/>
        <v>56</v>
      </c>
      <c r="F11" s="1">
        <f t="shared" si="9"/>
        <v>256</v>
      </c>
      <c r="G11" s="1">
        <v>2</v>
      </c>
      <c r="H11" s="1">
        <f t="shared" si="10"/>
        <v>2</v>
      </c>
      <c r="I11" s="1">
        <v>28</v>
      </c>
      <c r="J11" s="1">
        <f t="shared" si="11"/>
        <v>28</v>
      </c>
      <c r="K11" s="1">
        <v>256</v>
      </c>
      <c r="L11" s="1">
        <v>2</v>
      </c>
      <c r="M11">
        <v>0</v>
      </c>
      <c r="N11">
        <f>M11</f>
        <v>0</v>
      </c>
      <c r="P11"/>
      <c r="Q11">
        <f t="shared" si="0"/>
        <v>802816</v>
      </c>
      <c r="R11">
        <f t="shared" si="1"/>
        <v>200704</v>
      </c>
      <c r="S11"/>
      <c r="T11"/>
    </row>
    <row r="12" spans="1:20">
      <c r="A12">
        <v>10</v>
      </c>
      <c r="B12" t="s">
        <v>30</v>
      </c>
      <c r="C12" t="s">
        <v>49</v>
      </c>
      <c r="D12" s="1">
        <f t="shared" si="2"/>
        <v>28</v>
      </c>
      <c r="E12" s="1">
        <f t="shared" si="3"/>
        <v>28</v>
      </c>
      <c r="F12">
        <f t="shared" si="9"/>
        <v>256</v>
      </c>
      <c r="G12">
        <v>3</v>
      </c>
      <c r="H12">
        <f t="shared" si="10"/>
        <v>3</v>
      </c>
      <c r="I12">
        <v>28</v>
      </c>
      <c r="J12">
        <f t="shared" si="11"/>
        <v>28</v>
      </c>
      <c r="K12">
        <v>512</v>
      </c>
      <c r="L12">
        <v>1</v>
      </c>
      <c r="M12">
        <f t="shared" si="4"/>
        <v>1</v>
      </c>
      <c r="N12">
        <f t="shared" si="5"/>
        <v>1</v>
      </c>
      <c r="O12">
        <f t="shared" si="12"/>
        <v>1180160</v>
      </c>
      <c r="P12">
        <f t="shared" si="6"/>
        <v>1850490880</v>
      </c>
      <c r="Q12">
        <f t="shared" si="0"/>
        <v>200704</v>
      </c>
      <c r="R12">
        <f t="shared" si="1"/>
        <v>401408</v>
      </c>
      <c r="S12">
        <f t="shared" si="7"/>
        <v>1179648</v>
      </c>
      <c r="T12">
        <f t="shared" si="8"/>
        <v>924844032</v>
      </c>
    </row>
    <row r="13" spans="1:20">
      <c r="A13" s="1">
        <v>11</v>
      </c>
      <c r="B13" t="s">
        <v>31</v>
      </c>
      <c r="C13" t="s">
        <v>49</v>
      </c>
      <c r="D13" s="1">
        <f t="shared" si="2"/>
        <v>28</v>
      </c>
      <c r="E13" s="1">
        <f t="shared" si="3"/>
        <v>28</v>
      </c>
      <c r="F13">
        <f t="shared" si="9"/>
        <v>512</v>
      </c>
      <c r="G13">
        <v>3</v>
      </c>
      <c r="H13">
        <f t="shared" si="10"/>
        <v>3</v>
      </c>
      <c r="I13">
        <v>28</v>
      </c>
      <c r="J13">
        <f t="shared" si="11"/>
        <v>28</v>
      </c>
      <c r="K13">
        <v>512</v>
      </c>
      <c r="L13">
        <v>1</v>
      </c>
      <c r="M13">
        <f t="shared" si="4"/>
        <v>1</v>
      </c>
      <c r="N13">
        <f t="shared" si="5"/>
        <v>1</v>
      </c>
      <c r="O13">
        <f t="shared" si="12"/>
        <v>2359808</v>
      </c>
      <c r="P13">
        <f t="shared" si="6"/>
        <v>3700178944</v>
      </c>
      <c r="Q13">
        <f t="shared" si="0"/>
        <v>401408</v>
      </c>
      <c r="R13">
        <f t="shared" si="1"/>
        <v>401408</v>
      </c>
      <c r="S13">
        <f t="shared" si="7"/>
        <v>2359296</v>
      </c>
      <c r="T13">
        <f t="shared" si="8"/>
        <v>1849688064</v>
      </c>
    </row>
    <row r="14" spans="1:20">
      <c r="A14">
        <v>12</v>
      </c>
      <c r="B14" t="s">
        <v>32</v>
      </c>
      <c r="C14" t="s">
        <v>49</v>
      </c>
      <c r="D14" s="1">
        <f t="shared" si="2"/>
        <v>28</v>
      </c>
      <c r="E14" s="1">
        <f t="shared" si="3"/>
        <v>28</v>
      </c>
      <c r="F14">
        <f t="shared" si="9"/>
        <v>512</v>
      </c>
      <c r="G14">
        <v>3</v>
      </c>
      <c r="H14">
        <f t="shared" si="10"/>
        <v>3</v>
      </c>
      <c r="I14">
        <v>28</v>
      </c>
      <c r="J14">
        <f t="shared" si="11"/>
        <v>28</v>
      </c>
      <c r="K14">
        <v>512</v>
      </c>
      <c r="L14">
        <v>1</v>
      </c>
      <c r="M14">
        <f t="shared" si="4"/>
        <v>1</v>
      </c>
      <c r="N14">
        <f t="shared" si="5"/>
        <v>1</v>
      </c>
      <c r="O14">
        <f t="shared" si="12"/>
        <v>2359808</v>
      </c>
      <c r="P14">
        <f t="shared" si="6"/>
        <v>3700178944</v>
      </c>
      <c r="Q14">
        <f t="shared" si="0"/>
        <v>401408</v>
      </c>
      <c r="R14">
        <f t="shared" si="1"/>
        <v>401408</v>
      </c>
      <c r="S14">
        <f t="shared" si="7"/>
        <v>2359296</v>
      </c>
      <c r="T14">
        <f t="shared" si="8"/>
        <v>1849688064</v>
      </c>
    </row>
    <row r="15" spans="1:20" s="1" customFormat="1">
      <c r="A15">
        <v>13</v>
      </c>
      <c r="B15" s="1" t="s">
        <v>33</v>
      </c>
      <c r="C15" s="1" t="s">
        <v>50</v>
      </c>
      <c r="D15" s="1">
        <f t="shared" si="2"/>
        <v>28</v>
      </c>
      <c r="E15" s="1">
        <f t="shared" si="3"/>
        <v>28</v>
      </c>
      <c r="F15" s="1">
        <f t="shared" si="9"/>
        <v>512</v>
      </c>
      <c r="G15" s="1">
        <v>2</v>
      </c>
      <c r="H15" s="1">
        <f t="shared" si="10"/>
        <v>2</v>
      </c>
      <c r="I15" s="1">
        <v>14</v>
      </c>
      <c r="J15" s="1">
        <f t="shared" si="11"/>
        <v>14</v>
      </c>
      <c r="K15" s="1">
        <v>512</v>
      </c>
      <c r="L15" s="1">
        <v>2</v>
      </c>
      <c r="M15" s="3">
        <v>0</v>
      </c>
      <c r="N15">
        <f t="shared" si="5"/>
        <v>0</v>
      </c>
      <c r="P15"/>
      <c r="Q15">
        <f t="shared" si="0"/>
        <v>401408</v>
      </c>
      <c r="R15">
        <f t="shared" si="1"/>
        <v>100352</v>
      </c>
      <c r="S15"/>
      <c r="T15"/>
    </row>
    <row r="16" spans="1:20">
      <c r="A16" s="1">
        <v>14</v>
      </c>
      <c r="B16" t="s">
        <v>34</v>
      </c>
      <c r="C16" t="s">
        <v>49</v>
      </c>
      <c r="D16" s="1">
        <f t="shared" si="2"/>
        <v>14</v>
      </c>
      <c r="E16" s="1">
        <f t="shared" si="3"/>
        <v>14</v>
      </c>
      <c r="F16">
        <f t="shared" si="9"/>
        <v>512</v>
      </c>
      <c r="G16">
        <v>3</v>
      </c>
      <c r="H16">
        <f t="shared" si="10"/>
        <v>3</v>
      </c>
      <c r="I16">
        <v>14</v>
      </c>
      <c r="J16">
        <f t="shared" si="11"/>
        <v>14</v>
      </c>
      <c r="K16">
        <v>512</v>
      </c>
      <c r="L16">
        <v>1</v>
      </c>
      <c r="M16">
        <f t="shared" si="4"/>
        <v>1</v>
      </c>
      <c r="N16">
        <f t="shared" si="5"/>
        <v>1</v>
      </c>
      <c r="O16">
        <f t="shared" si="12"/>
        <v>2359808</v>
      </c>
      <c r="P16">
        <f t="shared" si="6"/>
        <v>925044736</v>
      </c>
      <c r="Q16">
        <f t="shared" si="0"/>
        <v>100352</v>
      </c>
      <c r="R16">
        <f t="shared" si="1"/>
        <v>100352</v>
      </c>
      <c r="S16">
        <f t="shared" si="7"/>
        <v>2359296</v>
      </c>
      <c r="T16">
        <f t="shared" si="8"/>
        <v>462422016</v>
      </c>
    </row>
    <row r="17" spans="1:20">
      <c r="A17">
        <v>15</v>
      </c>
      <c r="B17" t="s">
        <v>35</v>
      </c>
      <c r="C17" t="s">
        <v>49</v>
      </c>
      <c r="D17" s="1">
        <f t="shared" si="2"/>
        <v>14</v>
      </c>
      <c r="E17" s="1">
        <f t="shared" si="3"/>
        <v>14</v>
      </c>
      <c r="F17">
        <f t="shared" si="9"/>
        <v>512</v>
      </c>
      <c r="G17">
        <v>3</v>
      </c>
      <c r="H17">
        <f t="shared" si="10"/>
        <v>3</v>
      </c>
      <c r="I17">
        <v>14</v>
      </c>
      <c r="J17">
        <f t="shared" si="11"/>
        <v>14</v>
      </c>
      <c r="K17">
        <v>512</v>
      </c>
      <c r="L17">
        <v>1</v>
      </c>
      <c r="M17">
        <f t="shared" si="4"/>
        <v>1</v>
      </c>
      <c r="N17">
        <f t="shared" si="5"/>
        <v>1</v>
      </c>
      <c r="O17">
        <f t="shared" si="12"/>
        <v>2359808</v>
      </c>
      <c r="P17">
        <f t="shared" si="6"/>
        <v>925044736</v>
      </c>
      <c r="Q17">
        <f t="shared" si="0"/>
        <v>100352</v>
      </c>
      <c r="R17">
        <f t="shared" si="1"/>
        <v>100352</v>
      </c>
      <c r="S17">
        <f t="shared" si="7"/>
        <v>2359296</v>
      </c>
      <c r="T17">
        <f t="shared" si="8"/>
        <v>462422016</v>
      </c>
    </row>
    <row r="18" spans="1:20">
      <c r="A18">
        <v>16</v>
      </c>
      <c r="B18" t="s">
        <v>36</v>
      </c>
      <c r="C18" t="s">
        <v>49</v>
      </c>
      <c r="D18" s="1">
        <f t="shared" si="2"/>
        <v>14</v>
      </c>
      <c r="E18" s="1">
        <f t="shared" si="3"/>
        <v>14</v>
      </c>
      <c r="F18">
        <f t="shared" si="9"/>
        <v>512</v>
      </c>
      <c r="G18">
        <v>3</v>
      </c>
      <c r="H18">
        <f t="shared" si="10"/>
        <v>3</v>
      </c>
      <c r="I18">
        <v>14</v>
      </c>
      <c r="J18">
        <f t="shared" si="11"/>
        <v>14</v>
      </c>
      <c r="K18">
        <v>512</v>
      </c>
      <c r="L18">
        <v>1</v>
      </c>
      <c r="M18">
        <f t="shared" si="4"/>
        <v>1</v>
      </c>
      <c r="N18">
        <f t="shared" si="5"/>
        <v>1</v>
      </c>
      <c r="O18">
        <f t="shared" si="12"/>
        <v>2359808</v>
      </c>
      <c r="P18">
        <f t="shared" si="6"/>
        <v>925044736</v>
      </c>
      <c r="Q18">
        <f t="shared" si="0"/>
        <v>100352</v>
      </c>
      <c r="R18">
        <f t="shared" si="1"/>
        <v>100352</v>
      </c>
      <c r="S18">
        <f t="shared" si="7"/>
        <v>2359296</v>
      </c>
      <c r="T18">
        <f t="shared" si="8"/>
        <v>462422016</v>
      </c>
    </row>
    <row r="19" spans="1:20" s="1" customFormat="1">
      <c r="A19" s="1">
        <v>17</v>
      </c>
      <c r="B19" s="1" t="s">
        <v>37</v>
      </c>
      <c r="C19" s="1" t="s">
        <v>50</v>
      </c>
      <c r="D19" s="1">
        <f t="shared" si="2"/>
        <v>14</v>
      </c>
      <c r="E19" s="1">
        <f t="shared" si="3"/>
        <v>14</v>
      </c>
      <c r="F19" s="1">
        <f t="shared" si="9"/>
        <v>512</v>
      </c>
      <c r="G19" s="1">
        <v>2</v>
      </c>
      <c r="H19" s="1">
        <f t="shared" si="10"/>
        <v>2</v>
      </c>
      <c r="I19" s="1">
        <v>7</v>
      </c>
      <c r="J19" s="1">
        <f t="shared" si="11"/>
        <v>7</v>
      </c>
      <c r="K19" s="1">
        <v>512</v>
      </c>
      <c r="L19" s="1">
        <v>2</v>
      </c>
      <c r="M19" s="1">
        <v>0</v>
      </c>
      <c r="N19">
        <f t="shared" si="5"/>
        <v>0</v>
      </c>
      <c r="Q19">
        <f>D19*E19*F19</f>
        <v>100352</v>
      </c>
      <c r="R19">
        <f>I19*J19*K19</f>
        <v>25088</v>
      </c>
    </row>
    <row r="20" spans="1:20">
      <c r="A20">
        <v>18</v>
      </c>
      <c r="B20" t="s">
        <v>38</v>
      </c>
      <c r="C20" t="s">
        <v>51</v>
      </c>
      <c r="F20">
        <f>I19*J19*K19</f>
        <v>25088</v>
      </c>
      <c r="H20">
        <f t="shared" si="10"/>
        <v>0</v>
      </c>
      <c r="I20">
        <v>1</v>
      </c>
      <c r="J20">
        <f t="shared" si="11"/>
        <v>1</v>
      </c>
      <c r="K20">
        <v>4096</v>
      </c>
      <c r="O20">
        <f>F20*K20</f>
        <v>102760448</v>
      </c>
      <c r="P20">
        <f>(2*F20-1)*K20</f>
        <v>205516800</v>
      </c>
      <c r="Q20">
        <f>F20</f>
        <v>25088</v>
      </c>
      <c r="R20">
        <f>K20</f>
        <v>4096</v>
      </c>
    </row>
    <row r="21" spans="1:20">
      <c r="A21">
        <v>19</v>
      </c>
      <c r="B21" t="s">
        <v>39</v>
      </c>
      <c r="C21" t="s">
        <v>51</v>
      </c>
      <c r="F21">
        <f t="shared" si="9"/>
        <v>4096</v>
      </c>
      <c r="H21">
        <f t="shared" si="10"/>
        <v>0</v>
      </c>
      <c r="I21">
        <v>1</v>
      </c>
      <c r="J21">
        <f t="shared" si="11"/>
        <v>1</v>
      </c>
      <c r="K21">
        <v>4096</v>
      </c>
      <c r="O21">
        <f>F21*K21</f>
        <v>16777216</v>
      </c>
      <c r="P21">
        <f t="shared" ref="P21:P22" si="13">(2*F21-1)*K21</f>
        <v>33550336</v>
      </c>
      <c r="Q21">
        <f t="shared" ref="Q21:Q22" si="14">F21</f>
        <v>4096</v>
      </c>
      <c r="R21">
        <f t="shared" ref="R21:R22" si="15">K21</f>
        <v>4096</v>
      </c>
    </row>
    <row r="22" spans="1:20">
      <c r="A22" s="1">
        <v>20</v>
      </c>
      <c r="B22" t="s">
        <v>40</v>
      </c>
      <c r="C22" t="s">
        <v>51</v>
      </c>
      <c r="F22">
        <f t="shared" si="9"/>
        <v>4096</v>
      </c>
      <c r="H22">
        <f t="shared" si="10"/>
        <v>0</v>
      </c>
      <c r="I22">
        <v>1</v>
      </c>
      <c r="J22">
        <f t="shared" si="11"/>
        <v>1</v>
      </c>
      <c r="K22">
        <v>1000</v>
      </c>
      <c r="O22">
        <f t="shared" ref="O22" si="16">F22*K22</f>
        <v>4096000</v>
      </c>
      <c r="P22">
        <f t="shared" si="13"/>
        <v>8191000</v>
      </c>
      <c r="Q22">
        <f t="shared" si="14"/>
        <v>4096</v>
      </c>
      <c r="R22">
        <f t="shared" si="15"/>
        <v>1000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"/>
  <sheetViews>
    <sheetView topLeftCell="B1" workbookViewId="0">
      <selection activeCell="I27" sqref="I27"/>
    </sheetView>
  </sheetViews>
  <sheetFormatPr defaultColWidth="11" defaultRowHeight="16.5"/>
  <sheetData>
    <row r="1" spans="1:18">
      <c r="A1" t="s">
        <v>6</v>
      </c>
      <c r="B1" t="s">
        <v>7</v>
      </c>
      <c r="C1" t="s">
        <v>48</v>
      </c>
      <c r="D1" t="s">
        <v>44</v>
      </c>
      <c r="E1" t="s">
        <v>45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52</v>
      </c>
      <c r="M1" t="s">
        <v>73</v>
      </c>
      <c r="N1" t="s">
        <v>73</v>
      </c>
      <c r="O1" t="s">
        <v>42</v>
      </c>
      <c r="P1" t="s">
        <v>43</v>
      </c>
      <c r="Q1" t="s">
        <v>46</v>
      </c>
      <c r="R1" t="s">
        <v>47</v>
      </c>
    </row>
    <row r="2" spans="1:18">
      <c r="A2">
        <v>0</v>
      </c>
      <c r="B2" t="s">
        <v>53</v>
      </c>
      <c r="C2" t="s">
        <v>49</v>
      </c>
      <c r="D2">
        <v>224</v>
      </c>
      <c r="E2">
        <f>D2</f>
        <v>224</v>
      </c>
      <c r="F2">
        <v>3</v>
      </c>
      <c r="G2">
        <v>3</v>
      </c>
      <c r="H2">
        <f>G2</f>
        <v>3</v>
      </c>
      <c r="I2">
        <v>224</v>
      </c>
      <c r="J2">
        <v>224</v>
      </c>
      <c r="K2">
        <v>64</v>
      </c>
      <c r="L2">
        <v>1</v>
      </c>
      <c r="M2">
        <f>_xlfn.FLOOR.MATH(G2/2)</f>
        <v>1</v>
      </c>
      <c r="N2">
        <f>M2</f>
        <v>1</v>
      </c>
      <c r="P2">
        <f>2*K2*I2*J2*(F2*G2*H2+1)</f>
        <v>179830784</v>
      </c>
    </row>
    <row r="3" spans="1:18">
      <c r="A3">
        <v>1</v>
      </c>
      <c r="B3" t="s">
        <v>54</v>
      </c>
      <c r="C3" t="s">
        <v>49</v>
      </c>
      <c r="D3">
        <f>I2</f>
        <v>224</v>
      </c>
      <c r="E3">
        <f t="shared" ref="E3:E25" si="0">D3</f>
        <v>224</v>
      </c>
      <c r="F3">
        <f>K2</f>
        <v>64</v>
      </c>
      <c r="G3">
        <v>3</v>
      </c>
      <c r="H3">
        <f t="shared" ref="H3:H22" si="1">G3</f>
        <v>3</v>
      </c>
      <c r="I3">
        <v>224</v>
      </c>
      <c r="J3">
        <f>I3</f>
        <v>224</v>
      </c>
      <c r="K3">
        <v>64</v>
      </c>
      <c r="L3">
        <v>1</v>
      </c>
      <c r="M3">
        <f t="shared" ref="M3:M21" si="2">_xlfn.FLOOR.MATH(G3/2)</f>
        <v>1</v>
      </c>
      <c r="N3">
        <f t="shared" ref="N3:N22" si="3">M3</f>
        <v>1</v>
      </c>
      <c r="P3">
        <f t="shared" ref="P3:P21" si="4">2*K3*I3*J3*(F3*G3*H3+1)</f>
        <v>3705798656</v>
      </c>
    </row>
    <row r="4" spans="1:18" s="1" customFormat="1">
      <c r="A4" s="1">
        <v>2</v>
      </c>
      <c r="B4" s="1" t="s">
        <v>55</v>
      </c>
      <c r="C4" s="1" t="s">
        <v>56</v>
      </c>
      <c r="D4" s="1">
        <f t="shared" ref="D4:D22" si="5">I3</f>
        <v>224</v>
      </c>
      <c r="E4" s="1">
        <f t="shared" si="0"/>
        <v>224</v>
      </c>
      <c r="F4" s="1">
        <f t="shared" ref="F4:F25" si="6">K3</f>
        <v>64</v>
      </c>
      <c r="G4" s="1">
        <v>2</v>
      </c>
      <c r="H4" s="1">
        <f t="shared" si="1"/>
        <v>2</v>
      </c>
      <c r="I4" s="1">
        <v>112</v>
      </c>
      <c r="J4" s="1">
        <f t="shared" ref="J4:J22" si="7">I4</f>
        <v>112</v>
      </c>
      <c r="K4" s="1">
        <v>64</v>
      </c>
      <c r="L4" s="1">
        <v>2</v>
      </c>
      <c r="M4" s="3">
        <v>0</v>
      </c>
      <c r="N4">
        <f t="shared" si="3"/>
        <v>0</v>
      </c>
      <c r="P4"/>
    </row>
    <row r="5" spans="1:18">
      <c r="A5">
        <v>3</v>
      </c>
      <c r="B5" t="s">
        <v>23</v>
      </c>
      <c r="C5" t="s">
        <v>49</v>
      </c>
      <c r="D5">
        <f t="shared" si="5"/>
        <v>112</v>
      </c>
      <c r="E5">
        <f t="shared" si="0"/>
        <v>112</v>
      </c>
      <c r="F5">
        <f t="shared" si="6"/>
        <v>64</v>
      </c>
      <c r="G5">
        <v>3</v>
      </c>
      <c r="H5">
        <f t="shared" si="1"/>
        <v>3</v>
      </c>
      <c r="I5">
        <v>112</v>
      </c>
      <c r="J5">
        <f t="shared" si="7"/>
        <v>112</v>
      </c>
      <c r="K5">
        <v>128</v>
      </c>
      <c r="L5">
        <v>1</v>
      </c>
      <c r="M5">
        <f t="shared" si="2"/>
        <v>1</v>
      </c>
      <c r="N5">
        <f t="shared" si="3"/>
        <v>1</v>
      </c>
      <c r="P5">
        <f t="shared" si="4"/>
        <v>1852899328</v>
      </c>
    </row>
    <row r="6" spans="1:18">
      <c r="A6">
        <v>4</v>
      </c>
      <c r="B6" t="s">
        <v>57</v>
      </c>
      <c r="C6" t="s">
        <v>49</v>
      </c>
      <c r="D6">
        <f t="shared" si="5"/>
        <v>112</v>
      </c>
      <c r="E6">
        <f t="shared" si="0"/>
        <v>112</v>
      </c>
      <c r="F6">
        <f t="shared" si="6"/>
        <v>128</v>
      </c>
      <c r="G6">
        <v>3</v>
      </c>
      <c r="H6">
        <f t="shared" si="1"/>
        <v>3</v>
      </c>
      <c r="I6">
        <v>112</v>
      </c>
      <c r="J6">
        <f t="shared" si="7"/>
        <v>112</v>
      </c>
      <c r="K6">
        <v>128</v>
      </c>
      <c r="L6">
        <v>1</v>
      </c>
      <c r="M6">
        <f t="shared" si="2"/>
        <v>1</v>
      </c>
      <c r="N6">
        <f t="shared" si="3"/>
        <v>1</v>
      </c>
      <c r="P6">
        <f t="shared" si="4"/>
        <v>3702587392</v>
      </c>
    </row>
    <row r="7" spans="1:18" s="1" customFormat="1">
      <c r="A7" s="1">
        <v>5</v>
      </c>
      <c r="B7" s="1" t="s">
        <v>58</v>
      </c>
      <c r="C7" s="1" t="s">
        <v>56</v>
      </c>
      <c r="D7" s="1">
        <f t="shared" si="5"/>
        <v>112</v>
      </c>
      <c r="E7" s="1">
        <f t="shared" si="0"/>
        <v>112</v>
      </c>
      <c r="F7" s="1">
        <f t="shared" si="6"/>
        <v>128</v>
      </c>
      <c r="G7" s="1">
        <v>2</v>
      </c>
      <c r="H7" s="1">
        <f t="shared" si="1"/>
        <v>2</v>
      </c>
      <c r="I7" s="1">
        <v>56</v>
      </c>
      <c r="J7" s="1">
        <f t="shared" si="7"/>
        <v>56</v>
      </c>
      <c r="K7" s="1">
        <v>128</v>
      </c>
      <c r="L7" s="1">
        <v>2</v>
      </c>
      <c r="M7" s="3">
        <v>0</v>
      </c>
      <c r="N7">
        <f t="shared" si="3"/>
        <v>0</v>
      </c>
      <c r="P7"/>
    </row>
    <row r="8" spans="1:18">
      <c r="A8">
        <v>6</v>
      </c>
      <c r="B8" t="s">
        <v>13</v>
      </c>
      <c r="C8" t="s">
        <v>49</v>
      </c>
      <c r="D8">
        <f t="shared" si="5"/>
        <v>56</v>
      </c>
      <c r="E8">
        <f t="shared" si="0"/>
        <v>56</v>
      </c>
      <c r="F8">
        <f t="shared" si="6"/>
        <v>128</v>
      </c>
      <c r="G8">
        <v>3</v>
      </c>
      <c r="H8">
        <f t="shared" si="1"/>
        <v>3</v>
      </c>
      <c r="I8">
        <v>56</v>
      </c>
      <c r="J8">
        <f t="shared" si="7"/>
        <v>56</v>
      </c>
      <c r="K8">
        <v>256</v>
      </c>
      <c r="L8">
        <v>1</v>
      </c>
      <c r="M8">
        <f t="shared" si="2"/>
        <v>1</v>
      </c>
      <c r="N8">
        <f t="shared" si="3"/>
        <v>1</v>
      </c>
      <c r="P8">
        <f t="shared" si="4"/>
        <v>1851293696</v>
      </c>
    </row>
    <row r="9" spans="1:18">
      <c r="A9">
        <v>7</v>
      </c>
      <c r="B9" t="s">
        <v>14</v>
      </c>
      <c r="C9" t="s">
        <v>49</v>
      </c>
      <c r="D9">
        <f t="shared" si="5"/>
        <v>56</v>
      </c>
      <c r="E9">
        <f t="shared" si="0"/>
        <v>56</v>
      </c>
      <c r="F9">
        <f t="shared" si="6"/>
        <v>256</v>
      </c>
      <c r="G9">
        <v>3</v>
      </c>
      <c r="H9">
        <f t="shared" si="1"/>
        <v>3</v>
      </c>
      <c r="I9">
        <v>56</v>
      </c>
      <c r="J9">
        <f t="shared" si="7"/>
        <v>56</v>
      </c>
      <c r="K9">
        <v>256</v>
      </c>
      <c r="L9">
        <v>1</v>
      </c>
      <c r="M9">
        <f t="shared" si="2"/>
        <v>1</v>
      </c>
      <c r="N9">
        <f t="shared" si="3"/>
        <v>1</v>
      </c>
      <c r="P9">
        <f t="shared" si="4"/>
        <v>3700981760</v>
      </c>
    </row>
    <row r="10" spans="1:18">
      <c r="A10">
        <v>8</v>
      </c>
      <c r="B10" t="s">
        <v>59</v>
      </c>
      <c r="C10" t="s">
        <v>49</v>
      </c>
      <c r="D10">
        <f t="shared" si="5"/>
        <v>56</v>
      </c>
      <c r="E10">
        <f t="shared" si="0"/>
        <v>56</v>
      </c>
      <c r="F10">
        <f t="shared" si="6"/>
        <v>256</v>
      </c>
      <c r="G10">
        <v>3</v>
      </c>
      <c r="H10">
        <f t="shared" si="1"/>
        <v>3</v>
      </c>
      <c r="I10">
        <v>56</v>
      </c>
      <c r="J10">
        <f t="shared" si="7"/>
        <v>56</v>
      </c>
      <c r="K10">
        <v>256</v>
      </c>
      <c r="L10">
        <v>1</v>
      </c>
      <c r="M10">
        <f t="shared" si="2"/>
        <v>1</v>
      </c>
      <c r="N10">
        <f t="shared" si="3"/>
        <v>1</v>
      </c>
      <c r="P10">
        <f t="shared" si="4"/>
        <v>3700981760</v>
      </c>
    </row>
    <row r="11" spans="1:18">
      <c r="A11">
        <v>9</v>
      </c>
      <c r="B11" t="s">
        <v>60</v>
      </c>
      <c r="C11" t="s">
        <v>49</v>
      </c>
      <c r="D11">
        <f t="shared" si="5"/>
        <v>56</v>
      </c>
      <c r="E11">
        <f t="shared" si="0"/>
        <v>56</v>
      </c>
      <c r="F11">
        <f t="shared" si="6"/>
        <v>256</v>
      </c>
      <c r="G11">
        <v>3</v>
      </c>
      <c r="H11">
        <f t="shared" si="1"/>
        <v>3</v>
      </c>
      <c r="I11">
        <v>56</v>
      </c>
      <c r="J11">
        <f t="shared" si="7"/>
        <v>56</v>
      </c>
      <c r="K11">
        <v>256</v>
      </c>
      <c r="L11">
        <v>1</v>
      </c>
      <c r="M11">
        <f t="shared" si="2"/>
        <v>1</v>
      </c>
      <c r="N11">
        <f t="shared" si="3"/>
        <v>1</v>
      </c>
      <c r="P11">
        <f t="shared" si="4"/>
        <v>3700981760</v>
      </c>
    </row>
    <row r="12" spans="1:18" s="1" customFormat="1">
      <c r="A12" s="1">
        <v>10</v>
      </c>
      <c r="B12" s="1" t="s">
        <v>61</v>
      </c>
      <c r="C12" s="1" t="s">
        <v>56</v>
      </c>
      <c r="D12" s="1">
        <f t="shared" si="5"/>
        <v>56</v>
      </c>
      <c r="E12" s="1">
        <f t="shared" si="0"/>
        <v>56</v>
      </c>
      <c r="F12" s="1">
        <f t="shared" si="6"/>
        <v>256</v>
      </c>
      <c r="G12" s="1">
        <v>2</v>
      </c>
      <c r="H12" s="1">
        <f t="shared" si="1"/>
        <v>2</v>
      </c>
      <c r="I12" s="1">
        <v>28</v>
      </c>
      <c r="J12" s="1">
        <f t="shared" si="7"/>
        <v>28</v>
      </c>
      <c r="K12" s="1">
        <v>256</v>
      </c>
      <c r="L12" s="1">
        <v>2</v>
      </c>
      <c r="M12" s="3">
        <v>0</v>
      </c>
      <c r="N12">
        <f t="shared" si="3"/>
        <v>0</v>
      </c>
      <c r="P12"/>
    </row>
    <row r="13" spans="1:18">
      <c r="A13">
        <v>11</v>
      </c>
      <c r="B13" t="s">
        <v>62</v>
      </c>
      <c r="C13" t="s">
        <v>49</v>
      </c>
      <c r="D13">
        <f t="shared" si="5"/>
        <v>28</v>
      </c>
      <c r="E13">
        <f t="shared" si="0"/>
        <v>28</v>
      </c>
      <c r="F13">
        <f t="shared" si="6"/>
        <v>256</v>
      </c>
      <c r="G13">
        <v>3</v>
      </c>
      <c r="H13">
        <f t="shared" si="1"/>
        <v>3</v>
      </c>
      <c r="I13">
        <v>28</v>
      </c>
      <c r="J13">
        <f t="shared" si="7"/>
        <v>28</v>
      </c>
      <c r="K13">
        <v>512</v>
      </c>
      <c r="L13">
        <v>1</v>
      </c>
      <c r="M13">
        <f t="shared" si="2"/>
        <v>1</v>
      </c>
      <c r="N13">
        <f t="shared" si="3"/>
        <v>1</v>
      </c>
      <c r="P13">
        <f t="shared" si="4"/>
        <v>1850490880</v>
      </c>
    </row>
    <row r="14" spans="1:18">
      <c r="A14">
        <v>12</v>
      </c>
      <c r="B14" t="s">
        <v>31</v>
      </c>
      <c r="C14" t="s">
        <v>49</v>
      </c>
      <c r="D14">
        <f t="shared" si="5"/>
        <v>28</v>
      </c>
      <c r="E14">
        <f t="shared" si="0"/>
        <v>28</v>
      </c>
      <c r="F14">
        <f t="shared" si="6"/>
        <v>512</v>
      </c>
      <c r="G14">
        <v>3</v>
      </c>
      <c r="H14">
        <f t="shared" si="1"/>
        <v>3</v>
      </c>
      <c r="I14">
        <v>28</v>
      </c>
      <c r="J14">
        <f t="shared" si="7"/>
        <v>28</v>
      </c>
      <c r="K14">
        <v>512</v>
      </c>
      <c r="L14">
        <v>1</v>
      </c>
      <c r="M14">
        <f t="shared" si="2"/>
        <v>1</v>
      </c>
      <c r="N14">
        <f t="shared" si="3"/>
        <v>1</v>
      </c>
      <c r="P14">
        <f t="shared" si="4"/>
        <v>3700178944</v>
      </c>
    </row>
    <row r="15" spans="1:18">
      <c r="A15">
        <v>13</v>
      </c>
      <c r="B15" t="s">
        <v>32</v>
      </c>
      <c r="C15" t="s">
        <v>49</v>
      </c>
      <c r="D15">
        <f t="shared" si="5"/>
        <v>28</v>
      </c>
      <c r="E15">
        <f t="shared" si="0"/>
        <v>28</v>
      </c>
      <c r="F15">
        <f t="shared" si="6"/>
        <v>512</v>
      </c>
      <c r="G15">
        <v>3</v>
      </c>
      <c r="H15">
        <f t="shared" si="1"/>
        <v>3</v>
      </c>
      <c r="I15">
        <v>28</v>
      </c>
      <c r="J15">
        <f t="shared" si="7"/>
        <v>28</v>
      </c>
      <c r="K15">
        <v>512</v>
      </c>
      <c r="L15">
        <v>1</v>
      </c>
      <c r="M15">
        <f t="shared" si="2"/>
        <v>1</v>
      </c>
      <c r="N15">
        <f t="shared" si="3"/>
        <v>1</v>
      </c>
      <c r="P15">
        <f t="shared" si="4"/>
        <v>3700178944</v>
      </c>
    </row>
    <row r="16" spans="1:18">
      <c r="A16">
        <v>14</v>
      </c>
      <c r="B16" t="s">
        <v>63</v>
      </c>
      <c r="C16" t="s">
        <v>49</v>
      </c>
      <c r="D16">
        <f t="shared" si="5"/>
        <v>28</v>
      </c>
      <c r="E16">
        <f t="shared" si="0"/>
        <v>28</v>
      </c>
      <c r="F16">
        <f t="shared" si="6"/>
        <v>512</v>
      </c>
      <c r="G16">
        <v>3</v>
      </c>
      <c r="H16">
        <f t="shared" si="1"/>
        <v>3</v>
      </c>
      <c r="I16">
        <v>28</v>
      </c>
      <c r="J16">
        <f t="shared" si="7"/>
        <v>28</v>
      </c>
      <c r="K16">
        <v>512</v>
      </c>
      <c r="L16">
        <v>1</v>
      </c>
      <c r="M16">
        <f t="shared" si="2"/>
        <v>1</v>
      </c>
      <c r="N16">
        <f t="shared" si="3"/>
        <v>1</v>
      </c>
      <c r="P16">
        <f t="shared" si="4"/>
        <v>3700178944</v>
      </c>
    </row>
    <row r="17" spans="1:16" s="1" customFormat="1">
      <c r="A17" s="1">
        <v>15</v>
      </c>
      <c r="B17" s="1" t="s">
        <v>64</v>
      </c>
      <c r="C17" s="1" t="s">
        <v>56</v>
      </c>
      <c r="D17" s="1">
        <f t="shared" si="5"/>
        <v>28</v>
      </c>
      <c r="E17" s="1">
        <f t="shared" si="0"/>
        <v>28</v>
      </c>
      <c r="F17" s="1">
        <f t="shared" si="6"/>
        <v>512</v>
      </c>
      <c r="G17" s="1">
        <v>2</v>
      </c>
      <c r="H17" s="1">
        <f t="shared" si="1"/>
        <v>2</v>
      </c>
      <c r="I17" s="1">
        <v>14</v>
      </c>
      <c r="J17" s="1">
        <f t="shared" si="7"/>
        <v>14</v>
      </c>
      <c r="K17" s="1">
        <v>512</v>
      </c>
      <c r="L17" s="1">
        <v>2</v>
      </c>
      <c r="M17" s="3">
        <v>0</v>
      </c>
      <c r="N17">
        <f t="shared" si="3"/>
        <v>0</v>
      </c>
      <c r="P17"/>
    </row>
    <row r="18" spans="1:16">
      <c r="A18">
        <v>16</v>
      </c>
      <c r="B18" t="s">
        <v>34</v>
      </c>
      <c r="C18" t="s">
        <v>49</v>
      </c>
      <c r="D18">
        <f t="shared" si="5"/>
        <v>14</v>
      </c>
      <c r="E18">
        <f t="shared" si="0"/>
        <v>14</v>
      </c>
      <c r="F18">
        <f t="shared" si="6"/>
        <v>512</v>
      </c>
      <c r="G18">
        <v>3</v>
      </c>
      <c r="H18">
        <f t="shared" si="1"/>
        <v>3</v>
      </c>
      <c r="I18">
        <v>14</v>
      </c>
      <c r="J18">
        <f t="shared" si="7"/>
        <v>14</v>
      </c>
      <c r="K18">
        <v>512</v>
      </c>
      <c r="L18">
        <v>1</v>
      </c>
      <c r="M18">
        <f t="shared" si="2"/>
        <v>1</v>
      </c>
      <c r="N18">
        <f t="shared" si="3"/>
        <v>1</v>
      </c>
      <c r="P18">
        <f t="shared" si="4"/>
        <v>925044736</v>
      </c>
    </row>
    <row r="19" spans="1:16">
      <c r="A19">
        <v>17</v>
      </c>
      <c r="B19" t="s">
        <v>65</v>
      </c>
      <c r="C19" t="s">
        <v>49</v>
      </c>
      <c r="D19">
        <f t="shared" si="5"/>
        <v>14</v>
      </c>
      <c r="E19">
        <f t="shared" si="0"/>
        <v>14</v>
      </c>
      <c r="F19">
        <f t="shared" si="6"/>
        <v>512</v>
      </c>
      <c r="G19">
        <v>3</v>
      </c>
      <c r="H19">
        <f t="shared" si="1"/>
        <v>3</v>
      </c>
      <c r="I19">
        <v>14</v>
      </c>
      <c r="J19">
        <f t="shared" si="7"/>
        <v>14</v>
      </c>
      <c r="K19">
        <v>512</v>
      </c>
      <c r="L19">
        <v>1</v>
      </c>
      <c r="M19">
        <f t="shared" si="2"/>
        <v>1</v>
      </c>
      <c r="N19">
        <f t="shared" si="3"/>
        <v>1</v>
      </c>
      <c r="P19">
        <f t="shared" si="4"/>
        <v>925044736</v>
      </c>
    </row>
    <row r="20" spans="1:16">
      <c r="A20">
        <v>18</v>
      </c>
      <c r="B20" t="s">
        <v>66</v>
      </c>
      <c r="C20" t="s">
        <v>49</v>
      </c>
      <c r="D20">
        <f>I19</f>
        <v>14</v>
      </c>
      <c r="E20">
        <f>J19</f>
        <v>14</v>
      </c>
      <c r="F20">
        <f t="shared" si="6"/>
        <v>512</v>
      </c>
      <c r="G20">
        <v>3</v>
      </c>
      <c r="H20">
        <f t="shared" si="1"/>
        <v>3</v>
      </c>
      <c r="I20">
        <v>14</v>
      </c>
      <c r="J20">
        <f t="shared" si="7"/>
        <v>14</v>
      </c>
      <c r="K20">
        <v>512</v>
      </c>
      <c r="L20">
        <v>1</v>
      </c>
      <c r="M20">
        <f t="shared" si="2"/>
        <v>1</v>
      </c>
      <c r="N20">
        <f t="shared" si="3"/>
        <v>1</v>
      </c>
      <c r="P20">
        <f t="shared" si="4"/>
        <v>925044736</v>
      </c>
    </row>
    <row r="21" spans="1:16">
      <c r="A21">
        <v>19</v>
      </c>
      <c r="B21" t="s">
        <v>67</v>
      </c>
      <c r="C21" t="s">
        <v>49</v>
      </c>
      <c r="D21">
        <f t="shared" si="5"/>
        <v>14</v>
      </c>
      <c r="E21">
        <f t="shared" si="0"/>
        <v>14</v>
      </c>
      <c r="F21">
        <f t="shared" si="6"/>
        <v>512</v>
      </c>
      <c r="G21">
        <v>3</v>
      </c>
      <c r="H21">
        <f t="shared" si="1"/>
        <v>3</v>
      </c>
      <c r="I21">
        <v>14</v>
      </c>
      <c r="J21">
        <f t="shared" si="7"/>
        <v>14</v>
      </c>
      <c r="K21">
        <v>512</v>
      </c>
      <c r="L21">
        <v>1</v>
      </c>
      <c r="M21">
        <f t="shared" si="2"/>
        <v>1</v>
      </c>
      <c r="N21">
        <f t="shared" si="3"/>
        <v>1</v>
      </c>
      <c r="P21">
        <f t="shared" si="4"/>
        <v>925044736</v>
      </c>
    </row>
    <row r="22" spans="1:16" s="1" customFormat="1">
      <c r="A22" s="1">
        <v>20</v>
      </c>
      <c r="B22" s="1" t="s">
        <v>68</v>
      </c>
      <c r="C22" s="1" t="s">
        <v>56</v>
      </c>
      <c r="D22" s="1">
        <f t="shared" si="5"/>
        <v>14</v>
      </c>
      <c r="E22" s="1">
        <f t="shared" si="0"/>
        <v>14</v>
      </c>
      <c r="F22" s="1">
        <f t="shared" si="6"/>
        <v>512</v>
      </c>
      <c r="G22" s="1">
        <v>2</v>
      </c>
      <c r="H22" s="1">
        <f t="shared" si="1"/>
        <v>2</v>
      </c>
      <c r="I22" s="1">
        <v>7</v>
      </c>
      <c r="J22" s="1">
        <f t="shared" si="7"/>
        <v>7</v>
      </c>
      <c r="K22" s="1">
        <v>512</v>
      </c>
      <c r="L22" s="1">
        <v>2</v>
      </c>
      <c r="M22" s="1">
        <v>0</v>
      </c>
      <c r="N22">
        <f t="shared" si="3"/>
        <v>0</v>
      </c>
      <c r="P22"/>
    </row>
    <row r="23" spans="1:16">
      <c r="A23">
        <v>21</v>
      </c>
      <c r="B23" t="s">
        <v>69</v>
      </c>
      <c r="C23" t="s">
        <v>51</v>
      </c>
      <c r="E23">
        <f t="shared" si="0"/>
        <v>0</v>
      </c>
      <c r="F23">
        <f>I22*J22*K22</f>
        <v>25088</v>
      </c>
      <c r="K23">
        <v>4096</v>
      </c>
      <c r="P23">
        <f>(2*F23-1)*K23</f>
        <v>205516800</v>
      </c>
    </row>
    <row r="24" spans="1:16">
      <c r="A24">
        <v>21</v>
      </c>
      <c r="B24" t="s">
        <v>70</v>
      </c>
      <c r="C24" t="s">
        <v>51</v>
      </c>
      <c r="E24">
        <f t="shared" si="0"/>
        <v>0</v>
      </c>
      <c r="F24">
        <f t="shared" si="6"/>
        <v>4096</v>
      </c>
      <c r="K24">
        <v>4096</v>
      </c>
      <c r="P24">
        <f t="shared" ref="P24:P25" si="8">(2*F24-1)*K24</f>
        <v>33550336</v>
      </c>
    </row>
    <row r="25" spans="1:16">
      <c r="A25">
        <v>21</v>
      </c>
      <c r="B25" t="s">
        <v>40</v>
      </c>
      <c r="C25" t="s">
        <v>51</v>
      </c>
      <c r="E25">
        <f t="shared" si="0"/>
        <v>0</v>
      </c>
      <c r="F25">
        <f t="shared" si="6"/>
        <v>4096</v>
      </c>
      <c r="K25">
        <v>1000</v>
      </c>
      <c r="P25">
        <f t="shared" si="8"/>
        <v>8191000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YOLOv2</vt:lpstr>
      <vt:lpstr>AlexNet</vt:lpstr>
      <vt:lpstr>VGG16</vt:lpstr>
      <vt:lpstr>VGG19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zunzzz</cp:lastModifiedBy>
  <dcterms:created xsi:type="dcterms:W3CDTF">2019-08-17T11:09:25Z</dcterms:created>
  <dcterms:modified xsi:type="dcterms:W3CDTF">2020-11-26T18:13:52Z</dcterms:modified>
</cp:coreProperties>
</file>