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6A681D19-80B6-4D0E-A619-7D1081A146A3}" xr6:coauthVersionLast="47" xr6:coauthVersionMax="47" xr10:uidLastSave="{00000000-0000-0000-0000-000000000000}"/>
  <bookViews>
    <workbookView xWindow="-98" yWindow="-98" windowWidth="38596" windowHeight="21196" tabRatio="853" xr2:uid="{00000000-000D-0000-FFFF-FFFF00000000}"/>
  </bookViews>
  <sheets>
    <sheet name="SUMMARY" sheetId="1" r:id="rId1"/>
    <sheet name="Divide Combine Room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DEVICES!$A$1:$E$590</definedName>
    <definedName name="MasterDeviceList">#REF!</definedName>
    <definedName name="MFR">_xlfn.ANCHORARRAY(#REF!)</definedName>
    <definedName name="PART">#REF!</definedName>
    <definedName name="_xlnm.Print_Area" localSheetId="0">SUMMARY!$A$1:$X$10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6" i="2"/>
  <c r="I15" i="2"/>
  <c r="H15" i="2"/>
  <c r="D15" i="2"/>
  <c r="H22" i="2"/>
  <c r="I22" i="2" s="1"/>
  <c r="J21" i="2" s="1"/>
  <c r="E22" i="2"/>
  <c r="D22" i="2"/>
  <c r="C22" i="2"/>
  <c r="H19" i="2"/>
  <c r="I19" i="2" s="1"/>
  <c r="E19" i="2"/>
  <c r="D19" i="2"/>
  <c r="C19" i="2"/>
  <c r="H18" i="2"/>
  <c r="I18" i="2" s="1"/>
  <c r="E18" i="2"/>
  <c r="D18" i="2"/>
  <c r="C18" i="2"/>
  <c r="Q3" i="2"/>
  <c r="Q2" i="2" s="1"/>
  <c r="P3" i="2"/>
  <c r="H29" i="2"/>
  <c r="I29" i="2" s="1"/>
  <c r="E29" i="2"/>
  <c r="D29" i="2"/>
  <c r="C29" i="2"/>
  <c r="H28" i="2"/>
  <c r="I28" i="2" s="1"/>
  <c r="E28" i="2"/>
  <c r="D28" i="2"/>
  <c r="C28" i="2"/>
  <c r="R3" i="2"/>
  <c r="R2" i="2" s="1"/>
  <c r="H8" i="2"/>
  <c r="H9" i="2"/>
  <c r="H10" i="2"/>
  <c r="H11" i="2"/>
  <c r="H14" i="2"/>
  <c r="H25" i="2"/>
  <c r="H26" i="2"/>
  <c r="H27" i="2"/>
  <c r="I27" i="2" s="1"/>
  <c r="H32" i="2"/>
  <c r="H6" i="2"/>
  <c r="E27" i="2"/>
  <c r="D27" i="2"/>
  <c r="C27" i="2"/>
  <c r="E26" i="2"/>
  <c r="D26" i="2"/>
  <c r="C26" i="2"/>
  <c r="J17" i="2" l="1"/>
  <c r="O3" i="2"/>
  <c r="D9" i="1" s="1"/>
  <c r="I26" i="2"/>
  <c r="O2" i="2" l="1"/>
  <c r="J41" i="2" s="1"/>
  <c r="S3" i="2" l="1"/>
  <c r="S2" i="2" s="1"/>
  <c r="J40" i="2" s="1"/>
  <c r="E9" i="2"/>
  <c r="E10" i="2"/>
  <c r="E11" i="2"/>
  <c r="E14" i="2"/>
  <c r="E25" i="2"/>
  <c r="E32" i="2"/>
  <c r="D9" i="2"/>
  <c r="D10" i="2"/>
  <c r="D11" i="2"/>
  <c r="D14" i="2"/>
  <c r="D25" i="2"/>
  <c r="D32" i="2"/>
  <c r="C9" i="2"/>
  <c r="C10" i="2"/>
  <c r="C11" i="2"/>
  <c r="C14" i="2"/>
  <c r="C25" i="2"/>
  <c r="C32" i="2"/>
  <c r="E6" i="2"/>
  <c r="D6" i="2"/>
  <c r="C6" i="2"/>
  <c r="P2" i="2" l="1"/>
  <c r="J39" i="2" s="1"/>
  <c r="I6" i="2"/>
  <c r="I25" i="2" l="1"/>
  <c r="J24" i="2" s="1"/>
  <c r="I11" i="2" l="1"/>
  <c r="I14" i="2"/>
  <c r="J13" i="2" s="1"/>
  <c r="I9" i="2" l="1"/>
  <c r="I10" i="2" l="1"/>
  <c r="J8" i="2" s="1"/>
  <c r="J5" i="2" l="1"/>
  <c r="I32" i="2" l="1"/>
  <c r="J31" i="2" s="1"/>
  <c r="J35" i="2" l="1"/>
  <c r="E9" i="1" l="1"/>
  <c r="F9" i="1" s="1"/>
  <c r="J38" i="2"/>
  <c r="J37" i="2"/>
  <c r="J46" i="2"/>
  <c r="J42" i="2"/>
  <c r="J43" i="2" l="1"/>
  <c r="J45" i="2" s="1"/>
  <c r="I9" i="1"/>
  <c r="I10" i="1" s="1"/>
  <c r="G9" i="1" l="1"/>
  <c r="H9" i="1" s="1"/>
  <c r="J9" i="1" s="1"/>
  <c r="J25" i="1" s="1"/>
  <c r="L25" i="1" s="1"/>
  <c r="J47" i="2"/>
  <c r="L9" i="1" l="1"/>
  <c r="L10" i="1" s="1"/>
  <c r="L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<sst xmlns="http://schemas.openxmlformats.org/spreadsheetml/2006/main" count="3143" uniqueCount="2016">
  <si>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</si>
  <si>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</si>
  <si>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</si>
  <si>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</si>
  <si>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</si>
  <si>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</si>
  <si>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</si>
  <si>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</si>
  <si>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</si>
  <si>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</si>
  <si>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Base Bid Total Taxes</t>
  </si>
  <si>
    <t>TOTAL LABOR &amp; MATERIAL</t>
  </si>
  <si>
    <t>BASE BID TOTAL WITH TAX</t>
  </si>
  <si>
    <t>DESCRIPTION</t>
  </si>
  <si>
    <t>MODEL</t>
  </si>
  <si>
    <t>SYSTEM NOTES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</si>
  <si>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</si>
  <si>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</si>
  <si>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</si>
  <si>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</si>
  <si>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</si>
  <si>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</si>
  <si>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</si>
  <si>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</si>
  <si>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</si>
  <si>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</si>
  <si>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</si>
  <si>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</si>
  <si>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</si>
  <si>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</si>
  <si>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</si>
  <si>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</si>
  <si>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</si>
  <si>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</si>
  <si>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</si>
  <si>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</si>
  <si>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</si>
  <si>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</si>
  <si>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</si>
  <si>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</si>
  <si>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</si>
  <si>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</si>
  <si>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</si>
  <si>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</si>
  <si>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</si>
  <si>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</si>
  <si>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</si>
  <si>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</si>
  <si>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</si>
  <si>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</si>
  <si>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</si>
  <si>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</si>
  <si>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</si>
  <si>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</si>
  <si>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</si>
  <si>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</si>
  <si>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</si>
  <si>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</si>
  <si>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</si>
  <si>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</si>
  <si>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</si>
  <si>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</si>
  <si>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</si>
  <si>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</si>
  <si>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</si>
  <si>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</si>
  <si>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</si>
  <si>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</si>
  <si>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</si>
  <si>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</si>
  <si>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</si>
  <si>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</si>
  <si>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</si>
  <si>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</si>
  <si>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</si>
  <si>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</si>
  <si>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</si>
  <si>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</si>
  <si>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</si>
  <si>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</si>
  <si>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</si>
  <si>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</si>
  <si>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</si>
  <si>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</si>
  <si>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</si>
  <si>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</si>
  <si>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</si>
  <si>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</si>
  <si>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</si>
  <si>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</si>
  <si>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</si>
  <si>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</si>
  <si>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</si>
  <si>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</si>
  <si>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</si>
  <si>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</si>
  <si>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</si>
  <si>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</si>
  <si>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</si>
  <si>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</si>
  <si>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</si>
  <si>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</si>
  <si>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</si>
  <si>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</si>
  <si>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</si>
  <si>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</si>
  <si>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</si>
  <si>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</si>
  <si>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</si>
  <si>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</si>
  <si>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</si>
  <si>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</si>
  <si>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</si>
  <si>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</si>
  <si>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</si>
  <si>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</si>
  <si>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</si>
  <si>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</si>
  <si>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</si>
  <si>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</si>
  <si>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</si>
  <si>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</si>
  <si>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</si>
  <si>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</si>
  <si>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</si>
  <si>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</si>
  <si>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</si>
  <si>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</si>
  <si>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</si>
  <si>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</si>
  <si>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</si>
  <si>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</si>
  <si>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</si>
  <si>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</si>
  <si>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</si>
  <si>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</si>
  <si>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</si>
  <si>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</si>
  <si>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</si>
  <si>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</si>
  <si>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</si>
  <si>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</si>
  <si>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</si>
  <si>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</si>
  <si>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</si>
  <si>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</si>
  <si>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</si>
  <si>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</si>
  <si>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</si>
  <si>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</si>
  <si>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</si>
  <si>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Log</t>
  </si>
  <si>
    <t>DISPLAY-SAMSUNGQM55C</t>
  </si>
  <si>
    <t xml:space="preserve">MOUNT-CHIEF TS318TU </t>
  </si>
  <si>
    <t>VIDEO-AVPROEDGE AC-EX70-UHD-KIT</t>
  </si>
  <si>
    <t>OFE-OFE CATV Box</t>
  </si>
  <si>
    <t>MOUNT-CHIEF CMS0406</t>
  </si>
  <si>
    <t xml:space="preserve">MOUNT-CHIEF MCM1U </t>
  </si>
  <si>
    <t>MOUNT-CHIEF CMA330</t>
  </si>
  <si>
    <t>BIAMP</t>
  </si>
  <si>
    <t>OFE-OFE OFE Dual Display</t>
  </si>
  <si>
    <t>VC-LOGITECH 960-001225</t>
  </si>
  <si>
    <t>RESERVATION-LOGITECH 952-000091</t>
  </si>
  <si>
    <t>Delta</t>
  </si>
  <si>
    <t>Non-Equip Ext Sell</t>
  </si>
  <si>
    <t>Equipment Ext Sell</t>
  </si>
  <si>
    <t>Opportunity Owner</t>
  </si>
  <si>
    <t>AV Pre-Sales Engineer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</si>
  <si>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</si>
  <si>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</si>
  <si>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</si>
  <si>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</si>
  <si>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</si>
  <si>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</si>
  <si>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</si>
  <si>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</si>
  <si>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</si>
  <si>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</si>
  <si>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</si>
  <si>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</si>
  <si>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</si>
  <si>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</si>
  <si>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</si>
  <si>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</si>
  <si>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</si>
  <si>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</si>
  <si>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</si>
  <si>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</si>
  <si>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</si>
  <si>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</si>
  <si>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</si>
  <si>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</si>
  <si>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</si>
  <si>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</si>
  <si>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</si>
  <si>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</si>
  <si>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</si>
  <si>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</si>
  <si>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</si>
  <si>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</si>
  <si>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</si>
  <si>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</si>
  <si>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</si>
  <si>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</si>
  <si>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</si>
  <si>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</si>
  <si>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</si>
  <si>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</si>
  <si>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</si>
  <si>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</si>
  <si>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</si>
  <si>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</si>
  <si>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</si>
  <si>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</si>
  <si>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</si>
  <si>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</si>
  <si>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</si>
  <si>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</si>
  <si>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</si>
  <si>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</si>
  <si>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</si>
  <si>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</si>
  <si>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</si>
  <si>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</si>
  <si>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</si>
  <si>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</si>
  <si>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</si>
  <si>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</si>
  <si>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</si>
  <si>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</si>
  <si>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</si>
  <si>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</si>
  <si>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</si>
  <si>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</si>
  <si>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</si>
  <si>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</si>
  <si>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</si>
  <si>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</si>
  <si>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</si>
  <si>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</si>
  <si>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</si>
  <si>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</si>
  <si>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</si>
  <si>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</si>
  <si>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</si>
  <si>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</si>
  <si>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</si>
  <si>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</si>
  <si>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</si>
  <si>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</si>
  <si>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</si>
  <si>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</si>
  <si>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</si>
  <si>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</si>
  <si>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</si>
  <si>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</si>
  <si>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</si>
  <si>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</si>
  <si>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</si>
  <si>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</si>
  <si>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</si>
  <si>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</si>
  <si>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</si>
  <si>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</si>
  <si>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</si>
  <si>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</si>
  <si>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</si>
  <si>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</si>
  <si>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</si>
  <si>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</si>
  <si>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</si>
  <si>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</si>
  <si>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</si>
  <si>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</si>
  <si>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</si>
  <si>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</si>
  <si>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</si>
  <si>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</si>
  <si>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</si>
  <si>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</si>
  <si>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</si>
  <si>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</si>
  <si>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</si>
  <si>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</si>
  <si>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</si>
  <si>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</si>
  <si>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</si>
  <si>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</si>
  <si>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AUDIO-BIAMP Parlé TCM-X-FM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</si>
  <si>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</si>
  <si>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</si>
  <si>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</si>
  <si>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</si>
  <si>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</si>
  <si>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</si>
  <si>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</si>
  <si>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</si>
  <si>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</si>
  <si>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</si>
  <si>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</si>
  <si>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</si>
  <si>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</si>
  <si>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</si>
  <si>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</si>
  <si>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</si>
  <si>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</si>
  <si>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</si>
  <si>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</si>
  <si>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</si>
  <si>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</si>
  <si>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</si>
  <si>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</si>
  <si>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</si>
  <si>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</si>
  <si>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</si>
  <si>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</si>
  <si>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</si>
  <si>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</si>
  <si>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</si>
  <si>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</si>
  <si>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</si>
  <si>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</si>
  <si>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</si>
  <si>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</si>
  <si>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</si>
  <si>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</si>
  <si>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</si>
  <si>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</si>
  <si>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</si>
  <si>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</si>
  <si>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</si>
  <si>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</si>
  <si>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</si>
  <si>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</si>
  <si>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</si>
  <si>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</si>
  <si>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</si>
  <si>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</si>
  <si>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</si>
  <si>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</si>
  <si>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</si>
  <si>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</si>
  <si>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</si>
  <si>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</si>
  <si>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</si>
  <si>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</si>
  <si>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</si>
  <si>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</si>
  <si>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</si>
  <si>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</si>
  <si>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</si>
  <si>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</si>
  <si>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</si>
  <si>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</si>
  <si>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</si>
  <si>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</si>
  <si>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</si>
  <si>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</si>
  <si>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</si>
  <si>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</si>
  <si>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</si>
  <si>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</si>
  <si>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</si>
  <si>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</si>
  <si>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</si>
  <si>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</si>
  <si>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</si>
  <si>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</si>
  <si>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</si>
  <si>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</si>
  <si>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</si>
  <si>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</si>
  <si>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</si>
  <si>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</si>
  <si>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</si>
  <si>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</si>
  <si>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</si>
  <si>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</si>
  <si>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</si>
  <si>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</si>
  <si>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</si>
  <si>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</si>
  <si>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</si>
  <si>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</si>
  <si>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</si>
  <si>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</si>
  <si>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</si>
  <si>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</si>
  <si>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</si>
  <si>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</si>
  <si>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</si>
  <si>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</si>
  <si>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</si>
  <si>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</si>
  <si>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</si>
  <si>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</si>
  <si>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</si>
  <si>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</si>
  <si>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</si>
  <si>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</si>
  <si>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</si>
  <si>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Logitech Mic Pod (Black)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</si>
  <si>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</si>
  <si>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</si>
  <si>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</si>
  <si>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</si>
  <si>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</si>
  <si>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</si>
  <si>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</si>
  <si>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</si>
  <si>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</si>
  <si>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</si>
  <si>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</si>
  <si>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</si>
  <si>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</si>
  <si>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</si>
  <si>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</si>
  <si>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</si>
  <si>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</si>
  <si>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</si>
  <si>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</si>
  <si>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</si>
  <si>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</si>
  <si>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</si>
  <si>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</si>
  <si>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</si>
  <si>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</si>
  <si>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</si>
  <si>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</si>
  <si>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</si>
  <si>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</si>
  <si>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</si>
  <si>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</si>
  <si>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</si>
  <si>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</si>
  <si>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</si>
  <si>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</si>
  <si>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</si>
  <si>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</si>
  <si>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</si>
  <si>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</si>
  <si>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</si>
  <si>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</si>
  <si>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</si>
  <si>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</si>
  <si>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</si>
  <si>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</si>
  <si>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</si>
  <si>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</si>
  <si>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</si>
  <si>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</si>
  <si>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</si>
  <si>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</si>
  <si>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</si>
  <si>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</si>
  <si>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</si>
  <si>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</si>
  <si>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</si>
  <si>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</si>
  <si>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</si>
  <si>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</si>
  <si>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</si>
  <si>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</si>
  <si>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</si>
  <si>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</si>
  <si>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</si>
  <si>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</si>
  <si>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</si>
  <si>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</si>
  <si>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</si>
  <si>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</si>
  <si>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</si>
  <si>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</si>
  <si>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</si>
  <si>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</si>
  <si>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</si>
  <si>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</si>
  <si>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</si>
  <si>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</si>
  <si>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</si>
  <si>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</si>
  <si>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</si>
  <si>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</si>
  <si>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</si>
  <si>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</si>
  <si>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</si>
  <si>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</si>
  <si>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</si>
  <si>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</si>
  <si>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</si>
  <si>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</si>
  <si>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</si>
  <si>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</si>
  <si>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</si>
  <si>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</si>
  <si>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</si>
  <si>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</si>
  <si>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</si>
  <si>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</si>
  <si>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</si>
  <si>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</si>
  <si>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</si>
  <si>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</si>
  <si>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</si>
  <si>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</si>
  <si>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</si>
  <si>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</si>
  <si>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</si>
  <si>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</si>
  <si>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</si>
  <si>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</si>
  <si>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</si>
  <si>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</si>
  <si>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</si>
  <si>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</si>
  <si>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</si>
  <si>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</si>
  <si>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</si>
  <si>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</si>
  <si>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</si>
  <si>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</si>
  <si>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</si>
  <si>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</si>
  <si>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</si>
  <si>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</si>
  <si>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</si>
  <si>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</si>
  <si>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</si>
  <si>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</si>
  <si>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</si>
  <si>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</si>
  <si>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</si>
  <si>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</si>
  <si>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</si>
  <si>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</si>
  <si>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</si>
  <si>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</si>
  <si>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</si>
  <si>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</si>
  <si>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</si>
  <si>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</si>
  <si>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</si>
  <si>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</si>
  <si>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</si>
  <si>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</si>
  <si>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</si>
  <si>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</si>
  <si>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</si>
  <si>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</si>
  <si>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</si>
  <si>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</si>
  <si>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</si>
  <si>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</si>
  <si>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</si>
  <si>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</si>
  <si>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</si>
  <si>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</si>
  <si>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</si>
  <si>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</si>
  <si>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</si>
  <si>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</si>
  <si>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</si>
  <si>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</si>
  <si>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</si>
  <si>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</si>
  <si>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</si>
  <si>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</si>
  <si>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</si>
  <si>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</si>
  <si>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</si>
  <si>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</si>
  <si>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</si>
  <si>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</si>
  <si>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</si>
  <si>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</si>
  <si>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</si>
  <si>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</si>
  <si>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</si>
  <si>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</si>
  <si>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</si>
  <si>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</si>
  <si>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</si>
  <si>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</si>
  <si>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</si>
  <si>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</si>
  <si>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</si>
  <si>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</si>
  <si>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</si>
  <si>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</si>
  <si>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</si>
  <si>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</si>
  <si>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</si>
  <si>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</si>
  <si>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</si>
  <si>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</si>
  <si>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</si>
  <si>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</si>
  <si>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</si>
  <si>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</si>
  <si>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</si>
  <si>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</si>
  <si>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</si>
  <si>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</si>
  <si>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</si>
  <si>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</si>
  <si>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</si>
  <si>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Logitech Swytch Video Collaboration</t>
  </si>
  <si>
    <t>952-000009</t>
  </si>
  <si>
    <t>CONNECTIVITY-TETHERTOOLSCUC10-BLK</t>
  </si>
  <si>
    <t>TetherPro USB Type-C Male to USB Type-C Male Cable (10', Black) 3.0,  5Gb/s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</si>
  <si>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</si>
  <si>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</si>
  <si>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</si>
  <si>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</si>
  <si>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</si>
  <si>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</si>
  <si>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</si>
  <si>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</si>
  <si>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</si>
  <si>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</si>
  <si>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</si>
  <si>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</si>
  <si>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</si>
  <si>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</si>
  <si>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</si>
  <si>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</si>
  <si>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</si>
  <si>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</si>
  <si>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</si>
  <si>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</si>
  <si>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</si>
  <si>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</si>
  <si>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</si>
  <si>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</si>
  <si>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</si>
  <si>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</si>
  <si>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</si>
  <si>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</si>
  <si>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</si>
  <si>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</si>
  <si>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</si>
  <si>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</si>
  <si>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</si>
  <si>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</si>
  <si>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</si>
  <si>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</si>
  <si>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</si>
  <si>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</si>
  <si>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</si>
  <si>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</si>
  <si>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</si>
  <si>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</si>
  <si>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</si>
  <si>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</si>
  <si>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</si>
  <si>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</si>
  <si>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</si>
  <si>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</si>
  <si>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</si>
  <si>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</si>
  <si>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</si>
  <si>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</si>
  <si>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</si>
  <si>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</si>
  <si>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</si>
  <si>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</si>
  <si>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</si>
  <si>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</si>
  <si>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</si>
  <si>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</si>
  <si>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</si>
  <si>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</si>
  <si>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</si>
  <si>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</si>
  <si>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</si>
  <si>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</si>
  <si>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</si>
  <si>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</si>
  <si>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</si>
  <si>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</si>
  <si>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</si>
  <si>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</si>
  <si>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</si>
  <si>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</si>
  <si>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</si>
  <si>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</si>
  <si>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</si>
  <si>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</si>
  <si>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</si>
  <si>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</si>
  <si>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</si>
  <si>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</si>
  <si>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</si>
  <si>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</si>
  <si>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</si>
  <si>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</si>
  <si>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</si>
  <si>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</si>
  <si>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</si>
  <si>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</si>
  <si>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</si>
  <si>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</si>
  <si>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</si>
  <si>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</si>
  <si>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</si>
  <si>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</si>
  <si>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</si>
  <si>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</si>
  <si>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</si>
  <si>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</si>
  <si>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</si>
  <si>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</si>
  <si>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</si>
  <si>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</si>
  <si>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</si>
  <si>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</si>
  <si>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</si>
  <si>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</si>
  <si>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</si>
  <si>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</si>
  <si>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</si>
  <si>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</si>
  <si>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</si>
  <si>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</si>
  <si>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</si>
  <si>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</si>
  <si>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</si>
  <si>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</si>
  <si>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</si>
  <si>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</si>
  <si>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</si>
  <si>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</si>
  <si>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</si>
  <si>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</si>
  <si>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</si>
  <si>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</si>
  <si>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</si>
  <si>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</si>
  <si>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</si>
  <si>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</si>
  <si>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</si>
  <si>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</si>
  <si>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</si>
  <si>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</si>
  <si>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</si>
  <si>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</si>
  <si>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</si>
  <si>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</si>
  <si>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</si>
  <si>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</si>
  <si>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</si>
  <si>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</si>
  <si>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</si>
  <si>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</si>
  <si>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</si>
  <si>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</si>
  <si>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</si>
  <si>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</si>
  <si>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</si>
  <si>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</si>
  <si>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</si>
  <si>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</si>
  <si>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</si>
  <si>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</si>
  <si>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65" UHD 4K Commercial Monitor,  24/7 operation, 500 NIT, 1.1 inches in depth</t>
  </si>
  <si>
    <t>QM65C</t>
  </si>
  <si>
    <t>55" UHD 4K Commercial Monitor,  24/7 operation, 500 NIT, 1.1 inches in depth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</si>
  <si>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</si>
  <si>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</si>
  <si>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</si>
  <si>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</si>
  <si>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</si>
  <si>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</si>
  <si>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</si>
  <si>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</si>
  <si>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</si>
  <si>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</si>
  <si>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</si>
  <si>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</si>
  <si>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</si>
  <si>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</si>
  <si>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</si>
  <si>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ENCLOSURES-BIAMP Plenum box 12 x 12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</si>
  <si>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</si>
  <si>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</si>
  <si>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</si>
  <si>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</si>
  <si>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</si>
  <si>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</si>
  <si>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</si>
  <si>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</si>
  <si>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</si>
  <si>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</si>
  <si>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</si>
  <si>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</si>
  <si>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</si>
  <si>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</si>
  <si>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</si>
  <si>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</si>
  <si>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</si>
  <si>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</si>
  <si>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</si>
  <si>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</si>
  <si>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</si>
  <si>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</si>
  <si>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</si>
  <si>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</si>
  <si>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</si>
  <si>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</si>
  <si>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</si>
  <si>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</si>
  <si>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</si>
  <si>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</si>
  <si>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</si>
  <si>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</si>
  <si>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</si>
  <si>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</si>
  <si>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</si>
  <si>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</si>
  <si>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</si>
  <si>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</si>
  <si>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</si>
  <si>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</si>
  <si>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</si>
  <si>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</si>
  <si>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</si>
  <si>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</si>
  <si>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</si>
  <si>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</si>
  <si>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</si>
  <si>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</si>
  <si>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</si>
  <si>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</si>
  <si>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</si>
  <si>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</si>
  <si>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</si>
  <si>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</si>
  <si>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</si>
  <si>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</si>
  <si>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</si>
  <si>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</si>
  <si>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</si>
  <si>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</si>
  <si>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</si>
  <si>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</si>
  <si>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</si>
  <si>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</si>
  <si>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</si>
  <si>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</si>
  <si>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</si>
  <si>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</si>
  <si>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</si>
  <si>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</si>
  <si>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</si>
  <si>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</si>
  <si>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</si>
  <si>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</si>
  <si>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</si>
  <si>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</si>
  <si>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</si>
  <si>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</si>
  <si>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</si>
  <si>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</si>
  <si>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</si>
  <si>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</si>
  <si>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</si>
  <si>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</si>
  <si>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</si>
  <si>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</si>
  <si>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</si>
  <si>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</si>
  <si>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</si>
  <si>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</si>
  <si>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</si>
  <si>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</si>
  <si>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</si>
  <si>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</si>
  <si>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</si>
  <si>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</si>
  <si>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</si>
  <si>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</si>
  <si>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</si>
  <si>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</si>
  <si>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</si>
  <si>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</si>
  <si>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</si>
  <si>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</si>
  <si>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</si>
  <si>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</si>
  <si>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</si>
  <si>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</si>
  <si>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</si>
  <si>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</si>
  <si>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</si>
  <si>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</si>
  <si>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</si>
  <si>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</si>
  <si>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</si>
  <si>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</si>
  <si>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</si>
  <si>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</si>
  <si>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</si>
  <si>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</si>
  <si>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</si>
  <si>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</si>
  <si>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</si>
  <si>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</si>
  <si>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</si>
  <si>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</si>
  <si>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</si>
  <si>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</si>
  <si>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</si>
  <si>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</si>
  <si>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</si>
  <si>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</si>
  <si>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</si>
  <si>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</si>
  <si>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</si>
  <si>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</si>
  <si>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</si>
  <si>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</si>
  <si>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</si>
  <si>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</si>
  <si>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</si>
  <si>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</si>
  <si>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</si>
  <si>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</si>
  <si>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</si>
  <si>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</si>
  <si>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</si>
  <si>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</si>
  <si>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</si>
  <si>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</si>
  <si>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</si>
  <si>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</si>
  <si>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</si>
  <si>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</si>
  <si>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</si>
  <si>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</si>
  <si>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</si>
  <si>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</si>
  <si>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</si>
  <si>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</si>
  <si>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</si>
  <si>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</si>
  <si>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</si>
  <si>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</si>
  <si>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</si>
  <si>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</si>
  <si>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</si>
  <si>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</si>
  <si>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</si>
  <si>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</si>
  <si>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</si>
  <si>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</si>
  <si>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</si>
  <si>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</si>
  <si>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</si>
  <si>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</si>
  <si>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</si>
  <si>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</si>
  <si>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</si>
  <si>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</si>
  <si>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</si>
  <si>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</si>
  <si>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</si>
  <si>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</si>
  <si>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</si>
  <si>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</si>
  <si>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</si>
  <si>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</si>
  <si>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</si>
  <si>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</si>
  <si>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</si>
  <si>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</si>
  <si>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</si>
  <si>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</si>
  <si>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</si>
  <si>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</si>
  <si>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</si>
  <si>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</si>
  <si>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</si>
  <si>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</si>
  <si>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</si>
  <si>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</si>
  <si>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</si>
  <si>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</si>
  <si>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</si>
  <si>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</si>
  <si>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</si>
  <si>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</si>
  <si>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</si>
  <si>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</si>
  <si>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</si>
  <si>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</si>
  <si>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</si>
  <si>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</si>
  <si>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</si>
  <si>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</si>
  <si>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</si>
  <si>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</si>
  <si>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</si>
  <si>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</si>
  <si>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</si>
  <si>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</si>
  <si>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</si>
  <si>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</si>
  <si>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</si>
  <si>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</si>
  <si>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</si>
  <si>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</si>
  <si>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</si>
  <si>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</si>
  <si>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</si>
  <si>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</si>
  <si>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</si>
  <si>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</si>
  <si>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</si>
  <si>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</si>
  <si>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</si>
  <si>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</si>
  <si>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</si>
  <si>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</si>
  <si>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</si>
  <si>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</si>
  <si>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</si>
  <si>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</si>
  <si>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</si>
  <si>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</si>
  <si>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</si>
  <si>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</si>
  <si>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</si>
  <si>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</si>
  <si>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</si>
  <si>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</si>
  <si>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</si>
  <si>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</si>
  <si>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</si>
  <si>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</si>
  <si>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</si>
  <si>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</si>
  <si>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</si>
  <si>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</si>
  <si>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</si>
  <si>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</si>
  <si>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</si>
  <si>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</si>
  <si>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</si>
  <si>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</si>
  <si>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</si>
  <si>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</si>
  <si>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</si>
  <si>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</si>
  <si>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</si>
  <si>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</si>
  <si>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</si>
  <si>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</si>
  <si>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</si>
  <si>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</si>
  <si>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</si>
  <si>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</si>
  <si>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</si>
  <si>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</si>
  <si>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</si>
  <si>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</si>
  <si>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</si>
  <si>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</si>
  <si>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</si>
  <si>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</si>
  <si>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</si>
  <si>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</si>
  <si>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</si>
  <si>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</si>
  <si>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</si>
  <si>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</si>
  <si>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</si>
  <si>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</si>
  <si>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</si>
  <si>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</si>
  <si>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</si>
  <si>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</si>
  <si>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</si>
  <si>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</si>
  <si>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</si>
  <si>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</si>
  <si>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</si>
  <si>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</si>
  <si>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</si>
  <si>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</si>
  <si>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</si>
  <si>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</si>
  <si>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</si>
  <si>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</si>
  <si>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</si>
  <si>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</si>
  <si>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</si>
  <si>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</si>
  <si>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</si>
  <si>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</si>
  <si>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</si>
  <si>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</si>
  <si>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</si>
  <si>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</si>
  <si>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</si>
  <si>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</si>
  <si>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</si>
  <si>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</si>
  <si>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</si>
  <si>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</si>
  <si>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</si>
  <si>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</si>
  <si>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</si>
  <si>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</si>
  <si>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</si>
  <si>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</si>
  <si>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</si>
  <si>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</si>
  <si>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</si>
  <si>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</si>
  <si>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</si>
  <si>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</si>
  <si>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</si>
  <si>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</si>
  <si>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</si>
  <si>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</si>
  <si>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</si>
  <si>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</si>
  <si>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</si>
  <si>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</si>
  <si>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</si>
  <si>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</si>
  <si>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</si>
  <si>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</si>
  <si>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</si>
  <si>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</si>
  <si>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</si>
  <si>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</si>
  <si>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</si>
  <si>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</si>
  <si>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</si>
  <si>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</si>
  <si>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</si>
  <si>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MOUNT-CHIEF CMS0305</t>
  </si>
  <si>
    <t>3-5' Adjustable Extension Column, Pole, 1.5" NPT, 1" Increments</t>
  </si>
  <si>
    <t>CMS0305</t>
  </si>
  <si>
    <t>MOUNT-CHIEF CMS0203</t>
  </si>
  <si>
    <t>2-3' Adjustable Extension Column, Pole, 1.5" NPT, 1" Increments</t>
  </si>
  <si>
    <t>CMS0203</t>
  </si>
  <si>
    <t>4-6' Adjustable Extension Column, Pole, 1.5" NPT, 1" Increments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</si>
  <si>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</si>
  <si>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</si>
  <si>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</si>
  <si>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</si>
  <si>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</si>
  <si>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</si>
  <si>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</si>
  <si>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</si>
  <si>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</si>
  <si>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</si>
  <si>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</si>
  <si>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</si>
  <si>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</si>
  <si>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</si>
  <si>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</si>
  <si>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</si>
  <si>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</si>
  <si>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</si>
  <si>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</si>
  <si>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</si>
  <si>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</si>
  <si>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</si>
  <si>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</si>
  <si>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</si>
  <si>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</si>
  <si>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</si>
  <si>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</si>
  <si>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</si>
  <si>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</si>
  <si>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</si>
  <si>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</si>
  <si>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8 Inch (203 mm) Offset Ceiling Plate, 1.5" NPT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</si>
  <si>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</si>
  <si>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</si>
  <si>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</si>
  <si>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</si>
  <si>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</si>
  <si>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</si>
  <si>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</si>
  <si>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</si>
  <si>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</si>
  <si>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</si>
  <si>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</si>
  <si>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</si>
  <si>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</si>
  <si>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</si>
  <si>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</si>
  <si>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</si>
  <si>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</si>
  <si>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</si>
  <si>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</si>
  <si>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</si>
  <si>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</si>
  <si>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</si>
  <si>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</si>
  <si>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</si>
  <si>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</si>
  <si>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</si>
  <si>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</si>
  <si>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</si>
  <si>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</si>
  <si>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</si>
  <si>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</si>
  <si>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</si>
  <si>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</si>
  <si>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</si>
  <si>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</si>
  <si>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</si>
  <si>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</si>
  <si>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</si>
  <si>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</si>
  <si>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</si>
  <si>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</si>
  <si>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</si>
  <si>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</si>
  <si>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</si>
  <si>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</si>
  <si>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</si>
  <si>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</si>
  <si>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</si>
  <si>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</si>
  <si>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</si>
  <si>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</si>
  <si>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</si>
  <si>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</si>
  <si>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</si>
  <si>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</si>
  <si>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</si>
  <si>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</si>
  <si>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</si>
  <si>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</si>
  <si>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</si>
  <si>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</si>
  <si>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</si>
  <si>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</si>
  <si>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</si>
  <si>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</si>
  <si>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</si>
  <si>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</si>
  <si>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</si>
  <si>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</si>
  <si>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</si>
  <si>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</si>
  <si>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</si>
  <si>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</si>
  <si>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</si>
  <si>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</si>
  <si>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</si>
  <si>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</si>
  <si>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</si>
  <si>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</si>
  <si>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</si>
  <si>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</si>
  <si>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</si>
  <si>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</si>
  <si>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</si>
  <si>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</si>
  <si>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</si>
  <si>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</si>
  <si>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</si>
  <si>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</si>
  <si>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</si>
  <si>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</si>
  <si>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</si>
  <si>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</si>
  <si>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</si>
  <si>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</si>
  <si>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</si>
  <si>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</si>
  <si>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</si>
  <si>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</si>
  <si>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</si>
  <si>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</si>
  <si>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</si>
  <si>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</si>
  <si>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</si>
  <si>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</si>
  <si>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</si>
  <si>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</si>
  <si>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</si>
  <si>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</si>
  <si>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</si>
  <si>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</si>
  <si>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</si>
  <si>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</si>
  <si>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</si>
  <si>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</si>
  <si>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</si>
  <si>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</si>
  <si>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Logitech Rally - Video conferencing mounting kit - for Rally, Rally Plus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</si>
  <si>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</si>
  <si>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</si>
  <si>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</si>
  <si>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</si>
  <si>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</si>
  <si>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</si>
  <si>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</si>
  <si>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</si>
  <si>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</si>
  <si>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</si>
  <si>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</si>
  <si>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</si>
  <si>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</si>
  <si>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</si>
  <si>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</si>
  <si>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</si>
  <si>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</si>
  <si>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</si>
  <si>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</si>
  <si>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</si>
  <si>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</si>
  <si>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</si>
  <si>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</si>
  <si>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</si>
  <si>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</si>
  <si>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</si>
  <si>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</si>
  <si>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</si>
  <si>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</si>
  <si>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</si>
  <si>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</si>
  <si>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</si>
  <si>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</si>
  <si>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</si>
  <si>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</si>
  <si>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</si>
  <si>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</si>
  <si>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</si>
  <si>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</si>
  <si>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</si>
  <si>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</si>
  <si>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</si>
  <si>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</si>
  <si>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</si>
  <si>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</si>
  <si>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</si>
  <si>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</si>
  <si>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</si>
  <si>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</si>
  <si>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</si>
  <si>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</si>
  <si>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</si>
  <si>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</si>
  <si>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</si>
  <si>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</si>
  <si>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</si>
  <si>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</si>
  <si>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</si>
  <si>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</si>
  <si>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</si>
  <si>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</si>
  <si>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</si>
  <si>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</si>
  <si>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</si>
  <si>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</si>
  <si>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</si>
  <si>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</si>
  <si>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</si>
  <si>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</si>
  <si>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</si>
  <si>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</si>
  <si>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</si>
  <si>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</si>
  <si>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</si>
  <si>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</si>
  <si>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</si>
  <si>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</si>
  <si>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</si>
  <si>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</si>
  <si>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</si>
  <si>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</si>
  <si>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</si>
  <si>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</si>
  <si>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</si>
  <si>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</si>
  <si>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</si>
  <si>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</si>
  <si>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</si>
  <si>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</si>
  <si>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</si>
  <si>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</si>
  <si>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</si>
  <si>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</si>
  <si>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</si>
  <si>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</si>
  <si>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</si>
  <si>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</si>
  <si>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</si>
  <si>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</si>
  <si>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</si>
  <si>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</si>
  <si>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</si>
  <si>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</si>
  <si>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</si>
  <si>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</si>
  <si>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</si>
  <si>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</si>
  <si>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</si>
  <si>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</si>
  <si>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</si>
  <si>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</si>
  <si>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</si>
  <si>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</si>
  <si>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</si>
  <si>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</si>
  <si>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</si>
  <si>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</si>
  <si>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</si>
  <si>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</si>
  <si>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</si>
  <si>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</si>
  <si>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</si>
  <si>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</si>
  <si>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</si>
  <si>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</si>
  <si>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</si>
  <si>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</si>
  <si>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</si>
  <si>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</si>
  <si>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</si>
  <si>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</si>
  <si>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</si>
  <si>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</si>
  <si>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</si>
  <si>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</si>
  <si>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</si>
  <si>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</si>
  <si>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</si>
  <si>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</si>
  <si>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</si>
  <si>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</si>
  <si>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</si>
  <si>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</si>
  <si>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</si>
  <si>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</si>
  <si>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</si>
  <si>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</si>
  <si>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</si>
  <si>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</si>
  <si>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</si>
  <si>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</si>
  <si>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</si>
  <si>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</si>
  <si>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</si>
  <si>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</si>
  <si>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</si>
  <si>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</si>
  <si>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</si>
  <si>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</si>
  <si>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</si>
  <si>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</si>
  <si>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</si>
  <si>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</si>
  <si>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</si>
  <si>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</si>
  <si>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</si>
  <si>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</si>
  <si>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</si>
  <si>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</si>
  <si>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</si>
  <si>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</si>
  <si>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</si>
  <si>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</si>
  <si>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</si>
  <si>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</si>
  <si>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</si>
  <si>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</si>
  <si>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</si>
  <si>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</si>
  <si>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</si>
  <si>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</si>
  <si>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</si>
  <si>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</si>
  <si>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</si>
  <si>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</si>
  <si>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</si>
  <si>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</si>
  <si>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</si>
  <si>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</si>
  <si>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</si>
  <si>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</si>
  <si>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</si>
  <si>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</si>
  <si>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</si>
  <si>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</si>
  <si>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</si>
  <si>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</si>
  <si>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</si>
  <si>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</si>
  <si>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</si>
  <si>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</si>
  <si>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</si>
  <si>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</si>
  <si>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</si>
  <si>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</si>
  <si>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</si>
  <si>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</si>
  <si>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</si>
  <si>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</si>
  <si>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</si>
  <si>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</si>
  <si>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</si>
  <si>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</si>
  <si>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</si>
  <si>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</si>
  <si>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</si>
  <si>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</si>
  <si>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</si>
  <si>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</si>
  <si>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</si>
  <si>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</si>
  <si>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</si>
  <si>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</si>
  <si>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</si>
  <si>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</si>
  <si>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</si>
  <si>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</si>
  <si>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</si>
  <si>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</si>
  <si>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</si>
  <si>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</si>
  <si>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</si>
  <si>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</si>
  <si>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</si>
  <si>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</si>
  <si>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</si>
  <si>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</si>
  <si>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</si>
  <si>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</si>
  <si>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</si>
  <si>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</si>
  <si>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</si>
  <si>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</si>
  <si>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</si>
  <si>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</si>
  <si>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</si>
  <si>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</si>
  <si>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</si>
  <si>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</si>
  <si>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</si>
  <si>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</si>
  <si>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</si>
  <si>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</si>
  <si>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</si>
  <si>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</si>
  <si>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</si>
  <si>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</si>
  <si>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</si>
  <si>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</si>
  <si>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</si>
  <si>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</si>
  <si>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</si>
  <si>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</si>
  <si>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</si>
  <si>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</si>
  <si>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</si>
  <si>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</si>
  <si>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</si>
  <si>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</si>
  <si>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</si>
  <si>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</si>
  <si>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</si>
  <si>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</si>
  <si>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</si>
  <si>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</si>
  <si>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</si>
  <si>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</si>
  <si>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</si>
  <si>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</si>
  <si>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</si>
  <si>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</si>
  <si>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</si>
  <si>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</si>
  <si>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</si>
  <si>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</si>
  <si>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</si>
  <si>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</si>
  <si>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</si>
  <si>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</si>
  <si>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</si>
  <si>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</si>
  <si>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</si>
  <si>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</si>
  <si>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</si>
  <si>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</si>
  <si>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</si>
  <si>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</si>
  <si>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</si>
  <si>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</si>
  <si>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</si>
  <si>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</si>
  <si>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</si>
  <si>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</si>
  <si>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</si>
  <si>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</si>
  <si>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</si>
  <si>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</si>
  <si>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</si>
  <si>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</si>
  <si>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</si>
  <si>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</si>
  <si>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</si>
  <si>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</si>
  <si>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</si>
  <si>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</si>
  <si>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</si>
  <si>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</si>
  <si>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</si>
  <si>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</si>
  <si>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</si>
  <si>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</si>
  <si>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</si>
  <si>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</si>
  <si>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</si>
  <si>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</si>
  <si>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</si>
  <si>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</si>
  <si>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</si>
  <si>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</si>
  <si>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</si>
  <si>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</si>
  <si>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</si>
  <si>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</si>
  <si>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</si>
  <si>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</si>
  <si>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</si>
  <si>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</si>
  <si>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</si>
  <si>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</si>
  <si>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</si>
  <si>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</si>
  <si>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</si>
  <si>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</si>
  <si>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</si>
  <si>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</si>
  <si>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</si>
  <si>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</si>
  <si>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</si>
  <si>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</si>
  <si>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</si>
  <si>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</si>
  <si>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</si>
  <si>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</si>
  <si>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</si>
  <si>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</si>
  <si>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</si>
  <si>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</si>
  <si>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</si>
  <si>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</si>
  <si>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</si>
  <si>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</si>
  <si>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</si>
  <si>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</si>
  <si>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</si>
  <si>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</si>
  <si>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</si>
  <si>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</si>
  <si>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</si>
  <si>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</si>
  <si>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</si>
  <si>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</si>
  <si>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</si>
  <si>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</si>
  <si>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</si>
  <si>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</si>
  <si>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</si>
  <si>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</si>
  <si>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</si>
  <si>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</si>
  <si>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</si>
  <si>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</si>
  <si>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</si>
  <si>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</si>
  <si>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</si>
  <si>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</si>
  <si>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</si>
  <si>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</si>
  <si>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</si>
  <si>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</si>
  <si>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</si>
  <si>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</si>
  <si>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</si>
  <si>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</si>
  <si>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</si>
  <si>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</si>
  <si>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</si>
  <si>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</si>
  <si>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</si>
  <si>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</si>
  <si>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</si>
  <si>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</si>
  <si>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</si>
  <si>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</si>
  <si>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</si>
  <si>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</si>
  <si>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</si>
  <si>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</si>
  <si>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</si>
  <si>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</si>
  <si>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</si>
  <si>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</si>
  <si>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</si>
  <si>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</si>
  <si>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</si>
  <si>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</si>
  <si>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</si>
  <si>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</si>
  <si>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</si>
  <si>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</si>
  <si>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</si>
  <si>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</si>
  <si>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</si>
  <si>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</si>
  <si>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</si>
  <si>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</si>
  <si>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</si>
  <si>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</si>
  <si>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</si>
  <si>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</si>
  <si>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</si>
  <si>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</si>
  <si>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</si>
  <si>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</si>
  <si>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</si>
  <si>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</si>
  <si>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</si>
  <si>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</si>
  <si>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</si>
  <si>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</si>
  <si>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</si>
  <si>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</si>
  <si>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</si>
  <si>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</si>
  <si>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</si>
  <si>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</si>
  <si>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</si>
  <si>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</si>
  <si>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</si>
  <si>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</si>
  <si>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</si>
  <si>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</si>
  <si>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</si>
  <si>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</si>
  <si>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</si>
  <si>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</si>
  <si>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</si>
  <si>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</si>
  <si>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</si>
  <si>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</si>
  <si>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</si>
  <si>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</si>
  <si>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</si>
  <si>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</si>
  <si>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</si>
  <si>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</si>
  <si>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</si>
  <si>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</si>
  <si>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</si>
  <si>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</si>
  <si>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</si>
  <si>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</si>
  <si>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</si>
  <si>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</si>
  <si>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</si>
  <si>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</si>
  <si>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</si>
  <si>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</si>
  <si>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</si>
  <si>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</si>
  <si>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</si>
  <si>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</si>
  <si>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</si>
  <si>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</si>
  <si>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</si>
  <si>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</si>
  <si>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</si>
  <si>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</si>
  <si>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</si>
  <si>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</si>
  <si>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</si>
  <si>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</si>
  <si>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</si>
  <si>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</si>
  <si>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</si>
  <si>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</si>
  <si>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</si>
  <si>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</si>
  <si>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</si>
  <si>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</si>
  <si>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</si>
  <si>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</si>
  <si>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</si>
  <si>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</si>
  <si>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</si>
  <si>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</si>
  <si>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</si>
  <si>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</si>
  <si>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</si>
  <si>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</si>
  <si>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</si>
  <si>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</si>
  <si>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</si>
  <si>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</si>
  <si>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</si>
  <si>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</si>
  <si>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</si>
  <si>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</si>
  <si>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</si>
  <si>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</si>
  <si>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</si>
  <si>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</si>
  <si>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</si>
  <si>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</si>
  <si>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</si>
  <si>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</si>
  <si>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</si>
  <si>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</si>
  <si>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</si>
  <si>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</si>
  <si>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</si>
  <si>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</si>
  <si>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</si>
  <si>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</si>
  <si>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</si>
  <si>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</si>
  <si>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</si>
  <si>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</si>
  <si>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</si>
  <si>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</si>
  <si>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</si>
  <si>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</si>
  <si>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</si>
  <si>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</si>
  <si>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</si>
  <si>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</si>
  <si>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</si>
  <si>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</si>
  <si>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</si>
  <si>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</si>
  <si>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</si>
  <si>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</si>
  <si>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</si>
  <si>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</si>
  <si>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</si>
  <si>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</si>
  <si>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</si>
  <si>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</si>
  <si>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</si>
  <si>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</si>
  <si>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</si>
  <si>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</si>
  <si>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</si>
  <si>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</si>
  <si>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</si>
  <si>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</si>
  <si>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</si>
  <si>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</si>
  <si>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</si>
  <si>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</si>
  <si>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</si>
  <si>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</si>
  <si>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</si>
  <si>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</si>
  <si>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</si>
  <si>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</si>
  <si>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</si>
  <si>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</si>
  <si>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</si>
  <si>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</si>
  <si>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</si>
  <si>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</si>
  <si>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</si>
  <si>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</si>
  <si>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</si>
  <si>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</si>
  <si>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</si>
  <si>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</si>
  <si>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</si>
  <si>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</si>
  <si>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</si>
  <si>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</si>
  <si>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</si>
  <si>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</si>
  <si>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</si>
  <si>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</si>
  <si>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</si>
  <si>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</si>
  <si>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</si>
  <si>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</si>
  <si>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</si>
  <si>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</si>
  <si>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</si>
  <si>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</si>
  <si>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</si>
  <si>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</si>
  <si>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</si>
  <si>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</si>
  <si>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</si>
  <si>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</si>
  <si>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</si>
  <si>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</si>
  <si>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</si>
  <si>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</si>
  <si>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</si>
  <si>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</si>
  <si>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</si>
  <si>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</si>
  <si>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</si>
  <si>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</si>
  <si>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</si>
  <si>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</si>
  <si>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</si>
  <si>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</si>
  <si>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</si>
  <si>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</si>
  <si>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</si>
  <si>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</si>
  <si>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</si>
  <si>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</si>
  <si>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</si>
  <si>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</si>
  <si>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</si>
  <si>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</si>
  <si>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</si>
  <si>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</si>
  <si>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</si>
  <si>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</si>
  <si>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</si>
  <si>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</si>
  <si>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</si>
  <si>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</si>
  <si>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</si>
  <si>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</si>
  <si>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</si>
  <si>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</si>
  <si>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</si>
  <si>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</si>
  <si>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</si>
  <si>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</si>
  <si>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</si>
  <si>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</si>
  <si>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</si>
  <si>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</si>
  <si>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</si>
  <si>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</si>
  <si>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</si>
  <si>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</si>
  <si>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</si>
  <si>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</si>
  <si>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</si>
  <si>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</si>
  <si>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</si>
  <si>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</si>
  <si>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</si>
  <si>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10.24.24</t>
  </si>
  <si>
    <t>fix broken pricing sheet reference and update template</t>
  </si>
  <si>
    <t>1115-115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</si>
  <si>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</si>
  <si>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</si>
  <si>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</si>
  <si>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</si>
  <si>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</si>
  <si>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</si>
  <si>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VIDEO DISTRIBUTION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</si>
  <si>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</si>
  <si>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</si>
  <si>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</si>
  <si>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</si>
  <si>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</si>
  <si>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Replaces solstice pods</t>
  </si>
  <si>
    <t>For Pc1, Pc2, Barco 1, Barco 2, Fitness Cam, WP1 , WP2</t>
  </si>
  <si>
    <t xml:space="preserve">CAMERA </t>
  </si>
  <si>
    <t>VIDEO-MARSHALL CV730-WH</t>
  </si>
  <si>
    <t>30x PTZ Camera IP/12GSDI/HDI/USB (White)</t>
  </si>
  <si>
    <t xml:space="preserve">MARSHALL </t>
  </si>
  <si>
    <t>CV730-WH</t>
  </si>
  <si>
    <t>TD SYNNEX</t>
  </si>
  <si>
    <t>BH</t>
  </si>
  <si>
    <t>Labor Ext</t>
  </si>
  <si>
    <t>NYC TAX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</si>
  <si>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</si>
  <si>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</si>
  <si>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</si>
  <si>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</si>
  <si>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</si>
  <si>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</si>
  <si>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</si>
  <si>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</si>
  <si>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</si>
  <si>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</si>
  <si>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</si>
  <si>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</si>
  <si>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</si>
  <si>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Divide Combine Rm</t>
  </si>
  <si>
    <t>Kitchen and Fitness</t>
  </si>
  <si>
    <t>Add equipment</t>
  </si>
  <si>
    <t>Wired sharing</t>
  </si>
  <si>
    <t>C6A STP in Rm</t>
  </si>
  <si>
    <t>C6A UTP in Rm</t>
  </si>
  <si>
    <t>C6A UTP from IDF</t>
  </si>
  <si>
    <t>CABLING SELL</t>
  </si>
  <si>
    <t>AUDIO DISTRIBUTION</t>
  </si>
  <si>
    <t>NETWORKING</t>
  </si>
  <si>
    <t>For Split Room Audio</t>
  </si>
  <si>
    <t>OFE SDI Switcher</t>
  </si>
  <si>
    <t>Existing Owner Furnished Black Magic SDI Switcher with available ports for expansion</t>
  </si>
  <si>
    <t>6-1045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</si>
</sst>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i/>
      <sz val="7"/>
      <name val="Arial"/>
      <family val="2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 applyAlignment="1">
      <alignment horizontal="right"/>
    </xf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164" fontId="13" fillId="0" borderId="0" xfId="3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left"/>
    </xf>
    <xf numFmtId="0" fontId="13" fillId="0" borderId="0" xfId="0" quotePrefix="1" applyFont="1" applyAlignment="1">
      <alignment horizontal="left"/>
    </xf>
    <xf numFmtId="0" fontId="13" fillId="0" borderId="0" xfId="0" applyFont="1" applyAlignment="1">
      <alignment horizontal="right"/>
    </xf>
    <xf numFmtId="0" fontId="13" fillId="7" borderId="0" xfId="0" applyFont="1" applyFill="1" applyAlignment="1">
      <alignment horizontal="left"/>
    </xf>
    <xf numFmtId="6" fontId="13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164" fontId="13" fillId="0" borderId="0" xfId="0" applyNumberFormat="1" applyFont="1" applyAlignment="1">
      <alignment horizontal="left"/>
    </xf>
    <xf numFmtId="164" fontId="14" fillId="0" borderId="0" xfId="0" applyNumberFormat="1" applyFont="1" applyAlignment="1">
      <alignment horizontal="left"/>
    </xf>
    <xf numFmtId="44" fontId="13" fillId="0" borderId="0" xfId="0" applyNumberFormat="1" applyFont="1" applyAlignment="1">
      <alignment horizontal="right"/>
    </xf>
    <xf numFmtId="44" fontId="13" fillId="0" borderId="0" xfId="1" applyFont="1" applyFill="1" applyAlignment="1">
      <alignment horizontal="right"/>
    </xf>
    <xf numFmtId="44" fontId="13" fillId="0" borderId="0" xfId="1" applyFont="1" applyFill="1" applyBorder="1" applyAlignment="1">
      <alignment horizontal="left"/>
    </xf>
    <xf numFmtId="2" fontId="13" fillId="0" borderId="0" xfId="0" applyNumberFormat="1" applyFont="1" applyAlignment="1">
      <alignment horizontal="left"/>
    </xf>
    <xf numFmtId="2" fontId="13" fillId="0" borderId="0" xfId="1" applyNumberFormat="1" applyFont="1" applyFill="1" applyAlignment="1">
      <alignment horizontal="center"/>
    </xf>
    <xf numFmtId="2" fontId="13" fillId="0" borderId="0" xfId="4" applyNumberFormat="1" applyFont="1" applyFill="1" applyBorder="1" applyAlignment="1">
      <alignment horizontal="center"/>
    </xf>
    <xf numFmtId="2" fontId="13" fillId="0" borderId="0" xfId="0" applyNumberFormat="1" applyFont="1" applyAlignment="1">
      <alignment horizontal="left" wrapText="1"/>
    </xf>
    <xf numFmtId="0" fontId="17" fillId="0" borderId="0" xfId="0" applyFont="1" applyAlignment="1">
      <alignment horizontal="center"/>
    </xf>
    <xf numFmtId="0" fontId="17" fillId="8" borderId="0" xfId="0" applyFont="1" applyFill="1" applyAlignment="1">
      <alignment horizontal="center"/>
    </xf>
    <xf numFmtId="2" fontId="17" fillId="8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164" fontId="18" fillId="0" borderId="0" xfId="0" applyNumberFormat="1" applyFont="1"/>
    <xf numFmtId="9" fontId="17" fillId="0" borderId="0" xfId="2" applyFont="1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7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44" fontId="22" fillId="0" borderId="0" xfId="0" applyNumberFormat="1" applyFont="1"/>
    <xf numFmtId="10" fontId="0" fillId="0" borderId="0" xfId="2" applyNumberFormat="1" applyFont="1"/>
    <xf numFmtId="0" fontId="20" fillId="0" borderId="0" xfId="0" applyFont="1" applyAlignment="1">
      <alignment horizontal="left"/>
    </xf>
    <xf numFmtId="44" fontId="19" fillId="0" borderId="0" xfId="1" applyFont="1" applyFill="1" applyBorder="1" applyAlignment="1">
      <alignment horizontal="center"/>
    </xf>
    <xf numFmtId="44" fontId="17" fillId="0" borderId="0" xfId="1" applyFont="1" applyFill="1" applyBorder="1" applyAlignment="1">
      <alignment horizontal="left"/>
    </xf>
    <xf numFmtId="0" fontId="13" fillId="3" borderId="0" xfId="0" quotePrefix="1" applyFont="1" applyFill="1" applyAlignment="1">
      <alignment horizontal="left"/>
    </xf>
    <xf numFmtId="0" fontId="15" fillId="7" borderId="0" xfId="0" applyFont="1" applyFill="1" applyAlignment="1">
      <alignment horizontal="left" wrapText="1"/>
    </xf>
    <xf numFmtId="0" fontId="17" fillId="0" borderId="0" xfId="0" applyFont="1" applyAlignment="1">
      <alignment horizontal="left"/>
    </xf>
    <xf numFmtId="2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left"/>
    </xf>
    <xf numFmtId="2" fontId="19" fillId="0" borderId="0" xfId="0" applyNumberFormat="1" applyFont="1" applyAlignment="1">
      <alignment horizontal="center"/>
    </xf>
    <xf numFmtId="44" fontId="17" fillId="0" borderId="0" xfId="0" applyNumberFormat="1" applyFont="1" applyAlignment="1">
      <alignment horizontal="center"/>
    </xf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44" fontId="17" fillId="10" borderId="0" xfId="1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44" fontId="21" fillId="0" borderId="0" xfId="1" applyFont="1" applyFill="1" applyAlignment="1">
      <alignment horizontal="left"/>
    </xf>
    <xf numFmtId="0" fontId="16" fillId="9" borderId="0" xfId="0" applyFont="1" applyFill="1" applyAlignment="1">
      <alignment horizontal="left"/>
    </xf>
    <xf numFmtId="2" fontId="16" fillId="0" borderId="0" xfId="1" applyNumberFormat="1" applyFont="1" applyFill="1" applyAlignment="1">
      <alignment horizontal="left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left" wrapText="1"/>
    </xf>
    <xf numFmtId="0" fontId="23" fillId="0" borderId="11" xfId="0" applyFont="1" applyBorder="1" applyAlignment="1">
      <alignment horizontal="left"/>
    </xf>
    <xf numFmtId="0" fontId="23" fillId="0" borderId="11" xfId="0" applyFont="1" applyBorder="1" applyAlignment="1">
      <alignment horizontal="center"/>
    </xf>
    <xf numFmtId="44" fontId="23" fillId="0" borderId="11" xfId="1" applyFont="1" applyFill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3" borderId="13" xfId="0" applyFont="1" applyFill="1" applyBorder="1" applyAlignment="1">
      <alignment horizontal="center"/>
    </xf>
    <xf numFmtId="0" fontId="24" fillId="3" borderId="0" xfId="0" applyFont="1" applyFill="1" applyAlignment="1">
      <alignment horizontal="left" wrapText="1"/>
    </xf>
    <xf numFmtId="0" fontId="24" fillId="3" borderId="0" xfId="0" applyFont="1" applyFill="1" applyAlignment="1">
      <alignment horizontal="left"/>
    </xf>
    <xf numFmtId="0" fontId="24" fillId="3" borderId="0" xfId="0" applyFont="1" applyFill="1" applyAlignment="1">
      <alignment horizontal="center"/>
    </xf>
    <xf numFmtId="44" fontId="24" fillId="3" borderId="0" xfId="1" applyFont="1" applyFill="1" applyBorder="1" applyAlignment="1">
      <alignment horizontal="center"/>
    </xf>
    <xf numFmtId="164" fontId="24" fillId="3" borderId="0" xfId="3" applyNumberFormat="1" applyFont="1" applyFill="1" applyAlignment="1">
      <alignment horizontal="center"/>
    </xf>
    <xf numFmtId="164" fontId="24" fillId="3" borderId="14" xfId="0" applyNumberFormat="1" applyFont="1" applyFill="1" applyBorder="1" applyAlignment="1">
      <alignment horizontal="right"/>
    </xf>
    <xf numFmtId="0" fontId="24" fillId="0" borderId="13" xfId="0" applyFont="1" applyBorder="1" applyAlignment="1">
      <alignment horizontal="center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44" fontId="24" fillId="0" borderId="0" xfId="1" applyFont="1" applyFill="1" applyBorder="1" applyAlignment="1">
      <alignment horizontal="center"/>
    </xf>
    <xf numFmtId="164" fontId="24" fillId="0" borderId="0" xfId="3" applyNumberFormat="1" applyFont="1" applyAlignment="1">
      <alignment horizontal="center"/>
    </xf>
    <xf numFmtId="44" fontId="24" fillId="0" borderId="14" xfId="0" applyNumberFormat="1" applyFont="1" applyBorder="1" applyAlignment="1">
      <alignment horizontal="center"/>
    </xf>
    <xf numFmtId="44" fontId="24" fillId="0" borderId="14" xfId="0" applyNumberFormat="1" applyFont="1" applyBorder="1" applyAlignment="1">
      <alignment horizontal="right"/>
    </xf>
    <xf numFmtId="164" fontId="24" fillId="3" borderId="0" xfId="0" applyNumberFormat="1" applyFont="1" applyFill="1" applyAlignment="1">
      <alignment horizontal="left"/>
    </xf>
    <xf numFmtId="44" fontId="24" fillId="3" borderId="14" xfId="0" applyNumberFormat="1" applyFont="1" applyFill="1" applyBorder="1" applyAlignment="1">
      <alignment horizontal="right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164" fontId="24" fillId="0" borderId="14" xfId="1" applyNumberFormat="1" applyFont="1" applyFill="1" applyBorder="1" applyAlignment="1">
      <alignment horizontal="right"/>
    </xf>
    <xf numFmtId="0" fontId="24" fillId="0" borderId="0" xfId="0" applyFont="1" applyAlignment="1">
      <alignment horizontal="right"/>
    </xf>
    <xf numFmtId="44" fontId="24" fillId="0" borderId="14" xfId="1" applyFont="1" applyFill="1" applyBorder="1" applyAlignment="1">
      <alignment horizontal="right"/>
    </xf>
    <xf numFmtId="44" fontId="24" fillId="0" borderId="14" xfId="3" applyNumberFormat="1" applyFont="1" applyBorder="1" applyAlignment="1">
      <alignment horizontal="right"/>
    </xf>
    <xf numFmtId="0" fontId="24" fillId="0" borderId="13" xfId="0" applyFont="1" applyBorder="1" applyAlignment="1">
      <alignment horizontal="left"/>
    </xf>
    <xf numFmtId="44" fontId="23" fillId="0" borderId="14" xfId="1" applyFont="1" applyFill="1" applyBorder="1" applyAlignment="1">
      <alignment horizontal="right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left" wrapText="1"/>
    </xf>
    <xf numFmtId="0" fontId="24" fillId="0" borderId="16" xfId="0" applyFont="1" applyBorder="1" applyAlignment="1">
      <alignment horizontal="left"/>
    </xf>
    <xf numFmtId="0" fontId="24" fillId="0" borderId="16" xfId="0" applyFont="1" applyBorder="1" applyAlignment="1">
      <alignment horizontal="right"/>
    </xf>
    <xf numFmtId="44" fontId="2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590" tableType="queryTable" totalsRowShown="0">
  <autoFilter ref="A1:E590" xr:uid="{90998B70-7A85-4758-B0F8-9DD1DE0C2E40}"/>
  <sortState xmlns:xlrd2="http://schemas.microsoft.com/office/spreadsheetml/2017/richdata2" ref="A2:E590">
    <sortCondition ref="A1:A590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1"/>
  <sheetViews>
    <sheetView tabSelected="1" zoomScaleNormal="100" workbookViewId="0">
      <selection activeCell="C45" sqref="C45"/>
    </sheetView>
  </sheetViews>
  <sheetFormatPr defaultColWidth="8.86328125" defaultRowHeight="14.25" x14ac:dyDescent="0.45"/>
  <cols>
    <col min="1" max="1" width="7.3984375" customWidth="1"/>
    <col min="2" max="2" width="23.53125" customWidth="1"/>
    <col min="3" max="3" width="31" customWidth="1"/>
    <col min="4" max="4" width="13.265625" customWidth="1"/>
    <col min="5" max="5" width="18.86328125" customWidth="1"/>
    <col min="6" max="7" width="19.86328125" customWidth="1"/>
    <col min="8" max="8" width="23.3984375" customWidth="1"/>
    <col min="9" max="11" width="14.3984375" customWidth="1"/>
    <col min="12" max="12" width="18.3984375" customWidth="1"/>
    <col min="13" max="13" width="17.86328125" customWidth="1"/>
    <col min="14" max="14" width="16.3984375" bestFit="1" customWidth="1"/>
    <col min="15" max="15" width="8.86328125" customWidth="1"/>
    <col min="19" max="19" width="12.3984375" customWidth="1"/>
    <col min="22" max="22" width="13.73046875" customWidth="1"/>
    <col min="23" max="23" width="8.86328125" style="134"/>
    <col min="24" max="24" width="12.265625" customWidth="1"/>
    <col min="25" max="25" width="10.1328125" bestFit="1" customWidth="1"/>
    <col min="26" max="26" width="11.3984375" customWidth="1"/>
  </cols>
  <sheetData>
    <row r="1" spans="1:25" s="3" customFormat="1" x14ac:dyDescent="0.4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W1" s="133"/>
    </row>
    <row r="2" spans="1:25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7" t="s">
        <v>166</v>
      </c>
      <c r="O2" s="3"/>
      <c r="P2" s="7"/>
    </row>
    <row r="3" spans="1:25" x14ac:dyDescent="0.45">
      <c r="N3" s="37" t="s">
        <v>167</v>
      </c>
    </row>
    <row r="6" spans="1:25" x14ac:dyDescent="0.45">
      <c r="D6" s="68"/>
      <c r="E6" s="68"/>
      <c r="F6" s="68"/>
      <c r="G6" s="68"/>
    </row>
    <row r="7" spans="1:25" x14ac:dyDescent="0.45">
      <c r="A7" s="8" t="s">
        <v>1</v>
      </c>
      <c r="B7" s="8" t="s">
        <v>2</v>
      </c>
      <c r="C7" s="8" t="s">
        <v>3</v>
      </c>
      <c r="D7" s="8" t="s">
        <v>32</v>
      </c>
      <c r="E7" s="8" t="s">
        <v>33</v>
      </c>
      <c r="F7" s="8" t="s">
        <v>165</v>
      </c>
      <c r="G7" s="8" t="s">
        <v>4</v>
      </c>
      <c r="H7" s="8" t="s">
        <v>164</v>
      </c>
      <c r="I7" s="8" t="s">
        <v>5</v>
      </c>
      <c r="J7" s="8" t="s">
        <v>6</v>
      </c>
      <c r="K7" s="8" t="s">
        <v>7</v>
      </c>
      <c r="L7" s="8" t="s">
        <v>8</v>
      </c>
      <c r="M7" s="137" t="s">
        <v>9</v>
      </c>
      <c r="N7" s="138"/>
      <c r="O7" s="138"/>
      <c r="P7" s="139"/>
      <c r="V7" t="s">
        <v>151</v>
      </c>
    </row>
    <row r="8" spans="1:25" x14ac:dyDescent="0.45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6"/>
      <c r="V8" t="s">
        <v>1963</v>
      </c>
      <c r="W8" s="134" t="s">
        <v>1965</v>
      </c>
      <c r="X8">
        <v>2</v>
      </c>
      <c r="Y8" t="s">
        <v>1964</v>
      </c>
    </row>
    <row r="9" spans="1:25" x14ac:dyDescent="0.45">
      <c r="A9" s="8">
        <v>1</v>
      </c>
      <c r="B9" s="8" t="s">
        <v>2002</v>
      </c>
      <c r="C9" s="35" t="s">
        <v>2003</v>
      </c>
      <c r="D9" s="19">
        <f>'Divide Combine Room'!O3</f>
        <v>63</v>
      </c>
      <c r="E9" s="14">
        <f>'Divide Combine Room'!J35</f>
        <v>21890.25</v>
      </c>
      <c r="F9" s="14">
        <f>SUM(E9*K9)</f>
        <v>21890.25</v>
      </c>
      <c r="G9" s="14">
        <f>'Divide Combine Room'!J43</f>
        <v>22199.442500000001</v>
      </c>
      <c r="H9" s="14">
        <f t="shared" ref="H9" si="0">SUM(G9*K9)</f>
        <v>22199.442500000001</v>
      </c>
      <c r="I9" s="14">
        <f>'Divide Combine Room'!J46</f>
        <v>1942.7596874999999</v>
      </c>
      <c r="J9" s="14">
        <f>SUM(H9,F9)</f>
        <v>44089.692500000005</v>
      </c>
      <c r="K9" s="1">
        <v>1</v>
      </c>
      <c r="L9" s="13">
        <f t="shared" ref="L9" si="1">SUM(J9*K9)</f>
        <v>44089.692500000005</v>
      </c>
      <c r="M9" s="16"/>
      <c r="N9" s="17"/>
      <c r="O9" s="17"/>
      <c r="P9" s="18"/>
      <c r="V9" t="s">
        <v>1963</v>
      </c>
      <c r="W9" s="134" t="s">
        <v>2015</v>
      </c>
      <c r="X9">
        <v>4.75</v>
      </c>
      <c r="Y9" t="s">
        <v>2004</v>
      </c>
    </row>
    <row r="10" spans="1:25" x14ac:dyDescent="0.45">
      <c r="H10" s="11" t="s">
        <v>10</v>
      </c>
      <c r="I10" s="12">
        <f>SUM(I9:I9)</f>
        <v>1942.7596874999999</v>
      </c>
      <c r="K10" s="7" t="s">
        <v>11</v>
      </c>
      <c r="L10" s="12">
        <f>SUM(L9:L9)</f>
        <v>44089.692500000005</v>
      </c>
      <c r="N10" s="10"/>
    </row>
    <row r="11" spans="1:25" ht="13.9" customHeight="1" thickBot="1" x14ac:dyDescent="0.5">
      <c r="K11" s="3"/>
      <c r="L11" s="3"/>
      <c r="N11" s="20"/>
      <c r="O11" s="4"/>
    </row>
    <row r="12" spans="1:25" ht="13.9" customHeight="1" thickBot="1" x14ac:dyDescent="0.5">
      <c r="H12" s="12"/>
      <c r="J12" s="21"/>
      <c r="K12" s="22" t="s">
        <v>12</v>
      </c>
      <c r="L12" s="23">
        <f>SUM(L10,I10)</f>
        <v>46032.452187500006</v>
      </c>
      <c r="N12" s="10"/>
      <c r="O12" s="24"/>
    </row>
    <row r="13" spans="1:25" ht="13.9" customHeight="1" x14ac:dyDescent="0.45">
      <c r="H13" s="12"/>
      <c r="K13" s="37"/>
      <c r="L13" s="38"/>
      <c r="N13" s="10"/>
      <c r="O13" s="24"/>
    </row>
    <row r="14" spans="1:25" x14ac:dyDescent="0.45">
      <c r="C14" s="15"/>
      <c r="D14" s="15"/>
      <c r="N14" s="12"/>
      <c r="O14" s="4"/>
      <c r="R14" s="3"/>
    </row>
    <row r="15" spans="1:25" x14ac:dyDescent="0.4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R15" s="43"/>
    </row>
    <row r="16" spans="1:25" x14ac:dyDescent="0.45">
      <c r="N16" s="12"/>
      <c r="O16" s="4"/>
    </row>
    <row r="17" spans="3:25" x14ac:dyDescent="0.45">
      <c r="N17" s="12"/>
      <c r="O17" s="4"/>
      <c r="R17" s="3"/>
      <c r="V17" s="3"/>
      <c r="X17" s="3"/>
    </row>
    <row r="18" spans="3:25" x14ac:dyDescent="0.45">
      <c r="C18" s="30"/>
      <c r="D18" s="31"/>
      <c r="H18" s="26"/>
      <c r="I18" s="28"/>
      <c r="J18" s="15"/>
      <c r="K18" s="26"/>
      <c r="L18" s="29"/>
      <c r="N18" s="12"/>
      <c r="O18" s="4"/>
      <c r="S18" s="39"/>
    </row>
    <row r="19" spans="3:25" x14ac:dyDescent="0.45">
      <c r="C19" s="7"/>
      <c r="D19" s="20"/>
      <c r="E19" s="7"/>
      <c r="F19" s="34"/>
      <c r="H19" s="15"/>
      <c r="I19" s="15"/>
      <c r="J19" s="15"/>
      <c r="K19" s="26"/>
      <c r="L19" s="29"/>
      <c r="N19" s="25"/>
      <c r="O19" s="4"/>
      <c r="S19" s="39"/>
    </row>
    <row r="20" spans="3:25" x14ac:dyDescent="0.45">
      <c r="C20" s="26"/>
      <c r="D20" s="27"/>
      <c r="I20" s="12"/>
      <c r="L20" s="12"/>
      <c r="S20" s="39"/>
      <c r="W20" s="135"/>
    </row>
    <row r="21" spans="3:25" x14ac:dyDescent="0.45">
      <c r="S21" s="3"/>
    </row>
    <row r="22" spans="3:25" x14ac:dyDescent="0.45">
      <c r="S22" s="3"/>
    </row>
    <row r="23" spans="3:25" x14ac:dyDescent="0.45">
      <c r="S23" s="3"/>
    </row>
    <row r="25" spans="3:25" ht="16.5" hidden="1" x14ac:dyDescent="0.75">
      <c r="G25" s="12"/>
      <c r="J25" s="38">
        <f>SUM(J9:J9)</f>
        <v>44089.692500000005</v>
      </c>
      <c r="L25" s="78" t="e">
        <f>SUM(J25-(#REF!+#REF!))</f>
        <v>#REF!</v>
      </c>
      <c r="M25" t="s">
        <v>163</v>
      </c>
    </row>
    <row r="26" spans="3:25" x14ac:dyDescent="0.45">
      <c r="L26" s="79"/>
    </row>
    <row r="27" spans="3:25" x14ac:dyDescent="0.45">
      <c r="L27" s="79"/>
      <c r="U27" s="7"/>
      <c r="V27" s="12"/>
      <c r="X27" s="40"/>
    </row>
    <row r="29" spans="3:25" x14ac:dyDescent="0.45">
      <c r="U29" s="7"/>
      <c r="X29" s="40"/>
      <c r="Y29" s="15"/>
    </row>
    <row r="30" spans="3:25" x14ac:dyDescent="0.45">
      <c r="X30" s="41"/>
    </row>
    <row r="31" spans="3:25" x14ac:dyDescent="0.45">
      <c r="W31" s="135"/>
      <c r="X31" s="42"/>
    </row>
    <row r="32" spans="3:25" ht="15.75" x14ac:dyDescent="0.45">
      <c r="R32" s="33"/>
    </row>
    <row r="33" spans="18:18" ht="15.75" x14ac:dyDescent="0.45">
      <c r="R33" s="33"/>
    </row>
    <row r="34" spans="18:18" ht="15.75" x14ac:dyDescent="0.45">
      <c r="R34" s="33"/>
    </row>
    <row r="35" spans="18:18" ht="15.75" x14ac:dyDescent="0.45">
      <c r="R35" s="33"/>
    </row>
    <row r="36" spans="18:18" ht="15.75" x14ac:dyDescent="0.45">
      <c r="R36" s="33"/>
    </row>
    <row r="37" spans="18:18" ht="15.75" x14ac:dyDescent="0.45">
      <c r="R37" s="33"/>
    </row>
    <row r="38" spans="18:18" ht="15.75" x14ac:dyDescent="0.45">
      <c r="R38" s="33"/>
    </row>
    <row r="39" spans="18:18" ht="15.75" x14ac:dyDescent="0.45">
      <c r="R39" s="33"/>
    </row>
    <row r="40" spans="18:18" ht="15.75" x14ac:dyDescent="0.45">
      <c r="R40" s="33"/>
    </row>
    <row r="41" spans="18:18" ht="15.75" x14ac:dyDescent="0.45">
      <c r="R41" s="33"/>
    </row>
  </sheetData>
  <mergeCells count="2">
    <mergeCell ref="A1:P1"/>
    <mergeCell ref="M7:P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84"/>
  <sheetViews>
    <sheetView zoomScale="80" zoomScaleNormal="80" workbookViewId="0">
      <selection activeCell="O14" sqref="O14"/>
    </sheetView>
  </sheetViews>
  <sheetFormatPr defaultColWidth="8.86328125" defaultRowHeight="13.5" x14ac:dyDescent="0.35"/>
  <cols>
    <col min="1" max="1" width="59.73046875" style="44" customWidth="1"/>
    <col min="2" max="2" width="8.86328125" style="45"/>
    <col min="3" max="3" width="98.46484375" style="52" customWidth="1"/>
    <col min="4" max="4" width="22.265625" style="44" customWidth="1"/>
    <col min="5" max="5" width="25.86328125" style="44" customWidth="1"/>
    <col min="6" max="6" width="64.73046875" style="44" customWidth="1"/>
    <col min="7" max="7" width="8.86328125" style="44"/>
    <col min="8" max="8" width="16" style="44" customWidth="1"/>
    <col min="9" max="9" width="12.73046875" style="44" customWidth="1"/>
    <col min="10" max="10" width="21.265625" style="44" customWidth="1"/>
    <col min="11" max="11" width="14.86328125" style="44" customWidth="1"/>
    <col min="12" max="12" width="18.1328125" style="44" customWidth="1"/>
    <col min="13" max="13" width="15.06640625" style="44" customWidth="1"/>
    <col min="14" max="15" width="13.53125" style="44" customWidth="1"/>
    <col min="16" max="18" width="18.53125" style="58" customWidth="1"/>
    <col min="19" max="22" width="15.06640625" style="44" customWidth="1"/>
    <col min="23" max="23" width="17.3984375" style="44" customWidth="1"/>
    <col min="24" max="25" width="8.86328125" style="44"/>
    <col min="26" max="26" width="14.265625" style="44" customWidth="1"/>
    <col min="27" max="27" width="13.59765625" style="44" customWidth="1"/>
    <col min="28" max="16384" width="8.86328125" style="44"/>
  </cols>
  <sheetData>
    <row r="1" spans="1:27" x14ac:dyDescent="0.35">
      <c r="L1" s="62"/>
      <c r="M1" s="85"/>
      <c r="N1" s="62"/>
      <c r="O1" s="86" t="s">
        <v>136</v>
      </c>
      <c r="P1" s="86" t="s">
        <v>2009</v>
      </c>
      <c r="Q1" s="86" t="s">
        <v>2009</v>
      </c>
      <c r="R1" s="86" t="s">
        <v>2009</v>
      </c>
      <c r="S1" s="87" t="s">
        <v>1989</v>
      </c>
      <c r="T1" s="87"/>
      <c r="U1" s="87"/>
      <c r="V1" s="87"/>
      <c r="Z1" s="45"/>
      <c r="AA1" s="45"/>
    </row>
    <row r="2" spans="1:27" x14ac:dyDescent="0.35">
      <c r="A2" s="80" t="s">
        <v>1962</v>
      </c>
      <c r="K2" s="45"/>
      <c r="L2" s="82"/>
      <c r="M2" s="81"/>
      <c r="N2" s="82"/>
      <c r="O2" s="92">
        <f>SUM(O3*'_Labor Rate'!C9)</f>
        <v>6930</v>
      </c>
      <c r="P2" s="92">
        <f>SUM(P3*'_Labor Rate'!C13)</f>
        <v>1033.8600000000001</v>
      </c>
      <c r="Q2" s="92">
        <f>SUM(Q3*'_Labor Rate'!C12)</f>
        <v>375.77</v>
      </c>
      <c r="R2" s="92">
        <f>SUM(R3*'_Labor Rate'!C14)</f>
        <v>1414.08</v>
      </c>
      <c r="S2" s="92">
        <f>SUM(S3*'_Labor Rate'!C7)</f>
        <v>9600</v>
      </c>
      <c r="T2" s="88"/>
      <c r="U2" s="88"/>
      <c r="V2" s="86"/>
      <c r="Z2" s="57"/>
      <c r="AA2" s="45"/>
    </row>
    <row r="3" spans="1:27" ht="13.9" thickBot="1" x14ac:dyDescent="0.4">
      <c r="A3" s="80"/>
      <c r="K3" s="45"/>
      <c r="L3" s="82"/>
      <c r="M3" s="81"/>
      <c r="N3" s="62"/>
      <c r="O3" s="64">
        <f>SUM(O6:O32)</f>
        <v>63</v>
      </c>
      <c r="P3" s="64">
        <f>SUM($P6:$P32)</f>
        <v>3</v>
      </c>
      <c r="Q3" s="64">
        <f>SUM(Q5:Q32)</f>
        <v>1</v>
      </c>
      <c r="R3" s="64">
        <f>SUM(R6:R32)</f>
        <v>2</v>
      </c>
      <c r="S3" s="63">
        <f>SUM($S6:$S32)</f>
        <v>40</v>
      </c>
      <c r="T3" s="89"/>
      <c r="U3" s="89"/>
      <c r="V3" s="90"/>
      <c r="Z3" s="57"/>
      <c r="AA3" s="45"/>
    </row>
    <row r="4" spans="1:27" ht="15" x14ac:dyDescent="0.4">
      <c r="A4" s="77" t="s">
        <v>31</v>
      </c>
      <c r="B4" s="97" t="s">
        <v>36</v>
      </c>
      <c r="C4" s="98" t="s">
        <v>13</v>
      </c>
      <c r="D4" s="99" t="s">
        <v>42</v>
      </c>
      <c r="E4" s="99" t="s">
        <v>14</v>
      </c>
      <c r="F4" s="99" t="s">
        <v>15</v>
      </c>
      <c r="G4" s="100" t="s">
        <v>7</v>
      </c>
      <c r="H4" s="101" t="s">
        <v>34</v>
      </c>
      <c r="I4" s="100" t="s">
        <v>35</v>
      </c>
      <c r="J4" s="102" t="s">
        <v>37</v>
      </c>
      <c r="K4" s="94" t="s">
        <v>38</v>
      </c>
      <c r="L4" s="91" t="s">
        <v>41</v>
      </c>
      <c r="M4" s="91" t="s">
        <v>40</v>
      </c>
      <c r="N4" s="91" t="s">
        <v>39</v>
      </c>
      <c r="O4" s="95" t="s">
        <v>1987</v>
      </c>
      <c r="P4" s="96" t="s">
        <v>2007</v>
      </c>
      <c r="Q4" s="96" t="s">
        <v>2006</v>
      </c>
      <c r="R4" s="96" t="s">
        <v>2008</v>
      </c>
      <c r="S4" s="91" t="s">
        <v>44</v>
      </c>
      <c r="T4" s="62"/>
      <c r="U4" s="62"/>
      <c r="V4" s="62"/>
      <c r="Z4" s="45"/>
    </row>
    <row r="5" spans="1:27" ht="15" x14ac:dyDescent="0.4">
      <c r="A5" s="46"/>
      <c r="B5" s="103"/>
      <c r="C5" s="104" t="s">
        <v>133</v>
      </c>
      <c r="D5" s="105"/>
      <c r="E5" s="105"/>
      <c r="F5" s="105"/>
      <c r="G5" s="106"/>
      <c r="H5" s="107"/>
      <c r="I5" s="108"/>
      <c r="J5" s="109">
        <f>SUM(I6:I7)</f>
        <v>0</v>
      </c>
      <c r="K5" s="76"/>
      <c r="M5" s="45"/>
      <c r="N5" s="45"/>
      <c r="O5" s="45"/>
      <c r="P5" s="59"/>
      <c r="Q5" s="59"/>
      <c r="R5" s="59"/>
      <c r="S5" s="45"/>
      <c r="T5" s="45"/>
      <c r="U5" s="45"/>
      <c r="V5" s="45"/>
      <c r="Z5" s="55"/>
      <c r="AA5" s="53"/>
    </row>
    <row r="6" spans="1:27" ht="15" x14ac:dyDescent="0.4">
      <c r="A6" s="47" t="s">
        <v>160</v>
      </c>
      <c r="B6" s="110">
        <v>1</v>
      </c>
      <c r="C6" s="111" t="str">
        <f>IFERROR(VLOOKUP(A6,DEVICES[#Data], 3, FALSE), "")</f>
        <v>Owner Furnished Dual Display</v>
      </c>
      <c r="D6" s="112" t="str">
        <f>IFERROR(VLOOKUP(A6,DEVICES[#Data], 4, FALSE), "")</f>
        <v xml:space="preserve">OFE </v>
      </c>
      <c r="E6" s="112" t="str">
        <f>IFERROR(VLOOKUP(A6,DEVICES[#Data], 5, FALSE), "")</f>
        <v>OFE Dual Display</v>
      </c>
      <c r="F6" s="112"/>
      <c r="G6" s="113">
        <v>7</v>
      </c>
      <c r="H6" s="114">
        <f>SUM(K6*'_Non-Labor'!B$2)</f>
        <v>0</v>
      </c>
      <c r="I6" s="115">
        <f>SUM(H6*G6)</f>
        <v>0</v>
      </c>
      <c r="J6" s="116"/>
      <c r="K6" s="76">
        <v>0</v>
      </c>
      <c r="M6" s="93">
        <v>2</v>
      </c>
      <c r="N6" s="93">
        <v>0</v>
      </c>
      <c r="O6" s="93">
        <f>SUM(N6*M6)*G6</f>
        <v>0</v>
      </c>
      <c r="P6" s="60">
        <v>2</v>
      </c>
      <c r="Q6" s="60"/>
      <c r="R6" s="60"/>
      <c r="S6" s="93">
        <v>40</v>
      </c>
      <c r="T6" s="82"/>
      <c r="U6" s="82"/>
      <c r="V6" s="82"/>
      <c r="Z6" s="45"/>
      <c r="AA6" s="53"/>
    </row>
    <row r="7" spans="1:27" ht="15" x14ac:dyDescent="0.4">
      <c r="A7" s="47"/>
      <c r="B7" s="110"/>
      <c r="C7" s="111"/>
      <c r="D7" s="112"/>
      <c r="E7" s="112"/>
      <c r="F7" s="112"/>
      <c r="G7" s="113"/>
      <c r="H7" s="114"/>
      <c r="I7" s="115"/>
      <c r="J7" s="116"/>
      <c r="K7" s="76"/>
      <c r="M7" s="93"/>
      <c r="N7" s="93"/>
      <c r="O7" s="93">
        <f t="shared" ref="O7:O32" si="0">SUM(N7*M7)*G7</f>
        <v>0</v>
      </c>
      <c r="P7" s="60"/>
      <c r="Q7" s="60"/>
      <c r="R7" s="60"/>
      <c r="S7" s="93"/>
      <c r="T7" s="82"/>
      <c r="U7" s="82"/>
      <c r="V7" s="82"/>
      <c r="Z7" s="45"/>
      <c r="AA7" s="53"/>
    </row>
    <row r="8" spans="1:27" ht="15" x14ac:dyDescent="0.4">
      <c r="A8" s="83"/>
      <c r="B8" s="103"/>
      <c r="C8" s="104" t="s">
        <v>1973</v>
      </c>
      <c r="D8" s="105"/>
      <c r="E8" s="105"/>
      <c r="F8" s="105"/>
      <c r="G8" s="106"/>
      <c r="H8" s="107">
        <f>SUM(K8*'_Non-Labor'!B$2)</f>
        <v>0</v>
      </c>
      <c r="I8" s="108"/>
      <c r="J8" s="109">
        <f>SUM(I9:I12)</f>
        <v>9752.4000000000015</v>
      </c>
      <c r="K8" s="76"/>
      <c r="M8" s="93"/>
      <c r="N8" s="93"/>
      <c r="O8" s="93">
        <f t="shared" si="0"/>
        <v>0</v>
      </c>
      <c r="P8" s="59"/>
      <c r="Q8" s="59"/>
      <c r="R8" s="59"/>
      <c r="S8" s="93"/>
      <c r="T8" s="45"/>
      <c r="U8" s="45"/>
      <c r="V8" s="45"/>
      <c r="Z8" s="55"/>
      <c r="AA8" s="53"/>
    </row>
    <row r="9" spans="1:27" ht="15" x14ac:dyDescent="0.4">
      <c r="A9" s="47" t="s">
        <v>1966</v>
      </c>
      <c r="B9" s="110">
        <v>2</v>
      </c>
      <c r="C9" s="111" t="str">
        <f>IFERROR(VLOOKUP(A9,DEVICES[#Data], 3, FALSE), "")</f>
        <v>Two Input 4K/60 DTP3 Transmitter for USB-C and HDMI – Decorator-Style Wallplate</v>
      </c>
      <c r="D9" s="112" t="str">
        <f>IFERROR(VLOOKUP(A9,DEVICES[#Data], 4, FALSE), "")</f>
        <v>EXTRON</v>
      </c>
      <c r="E9" s="112" t="str">
        <f>IFERROR(VLOOKUP(A9,DEVICES[#Data], 5, FALSE), "")</f>
        <v>DTP3 T 212 D</v>
      </c>
      <c r="F9" s="112" t="s">
        <v>2005</v>
      </c>
      <c r="G9" s="113">
        <v>2</v>
      </c>
      <c r="H9" s="114">
        <f>SUM(K9*'_Non-Labor'!B$2)</f>
        <v>1287.9000000000001</v>
      </c>
      <c r="I9" s="115">
        <f>SUM(H9*G9)</f>
        <v>2575.8000000000002</v>
      </c>
      <c r="J9" s="116"/>
      <c r="K9" s="76">
        <v>954</v>
      </c>
      <c r="L9" s="44" t="s">
        <v>477</v>
      </c>
      <c r="M9" s="93">
        <v>1</v>
      </c>
      <c r="N9" s="93">
        <v>2</v>
      </c>
      <c r="O9" s="93">
        <f t="shared" si="0"/>
        <v>4</v>
      </c>
      <c r="P9" s="60">
        <v>0</v>
      </c>
      <c r="Q9" s="60">
        <v>1</v>
      </c>
      <c r="R9" s="60"/>
      <c r="S9" s="93">
        <v>0</v>
      </c>
      <c r="T9" s="82"/>
      <c r="U9" s="82"/>
      <c r="V9" s="82"/>
      <c r="Z9" s="45"/>
      <c r="AA9" s="53"/>
    </row>
    <row r="10" spans="1:27" ht="15" x14ac:dyDescent="0.4">
      <c r="A10" s="47" t="s">
        <v>1969</v>
      </c>
      <c r="B10" s="110">
        <v>3</v>
      </c>
      <c r="C10" s="111" t="str">
        <f>IFERROR(VLOOKUP(A10,DEVICES[#Data], 3, FALSE), "")</f>
        <v>4K/60 HDMI DTP3 Receiver with Audio De-Embedding</v>
      </c>
      <c r="D10" s="112" t="str">
        <f>IFERROR(VLOOKUP(A10,DEVICES[#Data], 4, FALSE), "")</f>
        <v>EXTRON</v>
      </c>
      <c r="E10" s="112" t="str">
        <f>IFERROR(VLOOKUP(A10,DEVICES[#Data], 5, FALSE), "")</f>
        <v>DTP3 R 201</v>
      </c>
      <c r="F10" s="112"/>
      <c r="G10" s="113">
        <v>2</v>
      </c>
      <c r="H10" s="114">
        <f>SUM(K10*'_Non-Labor'!B$2)</f>
        <v>803.25</v>
      </c>
      <c r="I10" s="115">
        <f>SUM(H10*G10)</f>
        <v>1606.5</v>
      </c>
      <c r="J10" s="116"/>
      <c r="K10" s="76">
        <v>595</v>
      </c>
      <c r="L10" s="44" t="s">
        <v>477</v>
      </c>
      <c r="M10" s="93">
        <v>1</v>
      </c>
      <c r="N10" s="93">
        <v>2</v>
      </c>
      <c r="O10" s="93">
        <f t="shared" si="0"/>
        <v>4</v>
      </c>
      <c r="P10" s="60">
        <v>0</v>
      </c>
      <c r="Q10" s="60"/>
      <c r="R10" s="60"/>
      <c r="S10" s="93">
        <v>0</v>
      </c>
      <c r="T10" s="82"/>
      <c r="U10" s="82"/>
      <c r="V10" s="82"/>
      <c r="Z10" s="45"/>
      <c r="AA10" s="53"/>
    </row>
    <row r="11" spans="1:27" ht="13.9" customHeight="1" x14ac:dyDescent="0.4">
      <c r="A11" s="47" t="s">
        <v>1921</v>
      </c>
      <c r="B11" s="110">
        <v>4</v>
      </c>
      <c r="C11" s="111" t="str">
        <f>IFERROR(VLOOKUP(A11,DEVICES[#Data], 3, FALSE), "")</f>
        <v>CLICKSHARE CX-30 GEN2 US SET INCLUDING 2 BUTTONS, TAA COMPLIANT - Seamless wireless conferencing for small to medium-sized meeting and conference rooms</v>
      </c>
      <c r="D11" s="112" t="str">
        <f>IFERROR(VLOOKUP(A11,DEVICES[#Data], 4, FALSE), "")</f>
        <v xml:space="preserve">BARCO </v>
      </c>
      <c r="E11" s="112" t="str">
        <f>IFERROR(VLOOKUP(A11,DEVICES[#Data], 5, FALSE), "")</f>
        <v>R9861613USB2</v>
      </c>
      <c r="F11" s="112" t="s">
        <v>1978</v>
      </c>
      <c r="G11" s="113">
        <v>2</v>
      </c>
      <c r="H11" s="114">
        <f>SUM(K11*'_Non-Labor'!B$2)</f>
        <v>2785.05</v>
      </c>
      <c r="I11" s="115">
        <f>SUM(H11*G11)</f>
        <v>5570.1</v>
      </c>
      <c r="J11" s="116"/>
      <c r="K11" s="76">
        <v>2063</v>
      </c>
      <c r="L11" s="44" t="s">
        <v>1985</v>
      </c>
      <c r="M11" s="93">
        <v>0</v>
      </c>
      <c r="N11" s="93">
        <v>0</v>
      </c>
      <c r="O11" s="93">
        <f t="shared" si="0"/>
        <v>0</v>
      </c>
      <c r="P11" s="60">
        <v>0</v>
      </c>
      <c r="Q11" s="60"/>
      <c r="R11" s="60">
        <v>2</v>
      </c>
      <c r="S11" s="93">
        <v>0</v>
      </c>
      <c r="T11" s="82"/>
      <c r="U11" s="82"/>
      <c r="V11" s="82"/>
      <c r="Z11" s="45"/>
      <c r="AA11" s="53"/>
    </row>
    <row r="12" spans="1:27" ht="15" x14ac:dyDescent="0.4">
      <c r="A12" s="47"/>
      <c r="B12" s="110"/>
      <c r="C12" s="111"/>
      <c r="D12" s="112"/>
      <c r="E12" s="112"/>
      <c r="F12" s="112"/>
      <c r="G12" s="113"/>
      <c r="H12" s="114"/>
      <c r="I12" s="115"/>
      <c r="J12" s="116"/>
      <c r="K12" s="76"/>
      <c r="M12" s="93"/>
      <c r="N12" s="93"/>
      <c r="O12" s="93">
        <f t="shared" si="0"/>
        <v>0</v>
      </c>
      <c r="P12" s="60"/>
      <c r="Q12" s="60"/>
      <c r="R12" s="60"/>
      <c r="S12" s="93"/>
      <c r="T12" s="82"/>
      <c r="U12" s="82"/>
      <c r="V12" s="82"/>
      <c r="Z12" s="45"/>
      <c r="AA12" s="53"/>
    </row>
    <row r="13" spans="1:27" ht="15" x14ac:dyDescent="0.4">
      <c r="A13" s="83"/>
      <c r="B13" s="103"/>
      <c r="C13" s="104" t="s">
        <v>1972</v>
      </c>
      <c r="D13" s="105"/>
      <c r="E13" s="105"/>
      <c r="F13" s="105"/>
      <c r="G13" s="106"/>
      <c r="H13" s="107"/>
      <c r="I13" s="108"/>
      <c r="J13" s="109">
        <f>SUM(I14:I16)</f>
        <v>1559.2500000000002</v>
      </c>
      <c r="K13" s="76"/>
      <c r="M13" s="93"/>
      <c r="N13" s="93"/>
      <c r="O13" s="93">
        <f t="shared" si="0"/>
        <v>0</v>
      </c>
      <c r="P13" s="59"/>
      <c r="Q13" s="59"/>
      <c r="R13" s="59"/>
      <c r="S13" s="93"/>
      <c r="T13" s="45"/>
      <c r="U13" s="45"/>
      <c r="V13" s="45"/>
      <c r="Z13" s="55"/>
      <c r="AA13" s="53"/>
    </row>
    <row r="14" spans="1:27" ht="15" x14ac:dyDescent="0.4">
      <c r="A14" s="47" t="s">
        <v>1974</v>
      </c>
      <c r="B14" s="110">
        <v>5</v>
      </c>
      <c r="C14" s="111" t="str">
        <f>IFERROR(VLOOKUP(A14,DEVICES[#Data], 3, FALSE), "")</f>
        <v>Micro Converter BiDirectional SDI/HDMI 12G</v>
      </c>
      <c r="D14" s="112" t="str">
        <f>IFERROR(VLOOKUP(A14,DEVICES[#Data], 4, FALSE), "")</f>
        <v>BLACKMAGIC</v>
      </c>
      <c r="E14" s="112" t="str">
        <f>IFERROR(VLOOKUP(A14,DEVICES[#Data], 5, FALSE), "")</f>
        <v>CONVBDC/SDI/HDMI12G</v>
      </c>
      <c r="F14" s="112" t="s">
        <v>1979</v>
      </c>
      <c r="G14" s="113">
        <v>7</v>
      </c>
      <c r="H14" s="114">
        <f>SUM(K14*'_Non-Labor'!B$2)</f>
        <v>222.75000000000003</v>
      </c>
      <c r="I14" s="115">
        <f>SUM(H14*G14)</f>
        <v>1559.2500000000002</v>
      </c>
      <c r="J14" s="116"/>
      <c r="K14" s="76">
        <v>165</v>
      </c>
      <c r="L14" s="44" t="s">
        <v>1986</v>
      </c>
      <c r="M14" s="93">
        <v>1</v>
      </c>
      <c r="N14" s="93">
        <v>2</v>
      </c>
      <c r="O14" s="93">
        <f t="shared" si="0"/>
        <v>14</v>
      </c>
      <c r="P14" s="60">
        <v>0</v>
      </c>
      <c r="Q14" s="60"/>
      <c r="R14" s="60"/>
      <c r="S14" s="93">
        <v>0</v>
      </c>
      <c r="T14" s="82"/>
      <c r="U14" s="82"/>
      <c r="V14" s="82"/>
      <c r="Z14" s="45"/>
      <c r="AA14" s="53"/>
    </row>
    <row r="15" spans="1:27" ht="15" x14ac:dyDescent="0.4">
      <c r="A15" s="47" t="s">
        <v>1436</v>
      </c>
      <c r="B15" s="110">
        <v>6</v>
      </c>
      <c r="C15" s="111" t="s">
        <v>2014</v>
      </c>
      <c r="D15" s="112" t="str">
        <f>IFERROR(VLOOKUP(A15,DEVICES[#Data], 4, FALSE), "")</f>
        <v xml:space="preserve">OFE </v>
      </c>
      <c r="E15" s="112" t="s">
        <v>2013</v>
      </c>
      <c r="F15" s="112"/>
      <c r="G15" s="113">
        <v>1</v>
      </c>
      <c r="H15" s="114">
        <f>SUM(K15*'_Non-Labor'!B$2)</f>
        <v>0</v>
      </c>
      <c r="I15" s="115">
        <f>SUM(H15*G15)</f>
        <v>0</v>
      </c>
      <c r="J15" s="116"/>
      <c r="K15" s="76">
        <v>0</v>
      </c>
      <c r="M15" s="93">
        <v>1</v>
      </c>
      <c r="N15" s="93">
        <v>8</v>
      </c>
      <c r="O15" s="93">
        <f t="shared" si="0"/>
        <v>8</v>
      </c>
      <c r="P15" s="60">
        <v>0</v>
      </c>
      <c r="Q15" s="60"/>
      <c r="R15" s="60"/>
      <c r="S15" s="93">
        <v>0</v>
      </c>
      <c r="T15" s="82"/>
      <c r="U15" s="82"/>
      <c r="V15" s="82"/>
      <c r="Z15" s="45"/>
      <c r="AA15" s="53"/>
    </row>
    <row r="16" spans="1:27" ht="15" x14ac:dyDescent="0.4">
      <c r="A16" s="47"/>
      <c r="B16" s="110"/>
      <c r="C16" s="111"/>
      <c r="D16" s="112"/>
      <c r="E16" s="112"/>
      <c r="F16" s="112"/>
      <c r="G16" s="113"/>
      <c r="H16" s="114"/>
      <c r="I16" s="115"/>
      <c r="J16" s="116"/>
      <c r="K16" s="76"/>
      <c r="M16" s="93"/>
      <c r="N16" s="93"/>
      <c r="O16" s="93">
        <f t="shared" si="0"/>
        <v>0</v>
      </c>
      <c r="P16" s="60"/>
      <c r="Q16" s="60"/>
      <c r="R16" s="60"/>
      <c r="S16" s="93"/>
      <c r="T16" s="82"/>
      <c r="U16" s="82"/>
      <c r="V16" s="82"/>
      <c r="Z16" s="45"/>
      <c r="AA16" s="53"/>
    </row>
    <row r="17" spans="1:27" ht="15" x14ac:dyDescent="0.4">
      <c r="A17" s="83"/>
      <c r="B17" s="103"/>
      <c r="C17" s="104" t="s">
        <v>2010</v>
      </c>
      <c r="D17" s="105"/>
      <c r="E17" s="105"/>
      <c r="F17" s="105"/>
      <c r="G17" s="106"/>
      <c r="H17" s="107"/>
      <c r="I17" s="108"/>
      <c r="J17" s="109">
        <f>SUM(I18:I20)</f>
        <v>3580.2</v>
      </c>
      <c r="K17" s="76"/>
      <c r="M17" s="93"/>
      <c r="N17" s="93"/>
      <c r="O17" s="93">
        <f t="shared" si="0"/>
        <v>0</v>
      </c>
      <c r="P17" s="59"/>
      <c r="Q17" s="59"/>
      <c r="R17" s="59"/>
      <c r="S17" s="93"/>
      <c r="T17" s="45"/>
      <c r="U17" s="45"/>
      <c r="V17" s="45"/>
      <c r="Z17" s="55"/>
      <c r="AA17" s="53"/>
    </row>
    <row r="18" spans="1:27" ht="15" x14ac:dyDescent="0.4">
      <c r="A18" s="47" t="s">
        <v>306</v>
      </c>
      <c r="B18" s="110">
        <v>7</v>
      </c>
      <c r="C18" s="111" t="str">
        <f>IFERROR(VLOOKUP(A18,DEVICES[#Data], 3, FALSE), "")</f>
        <v>2-channel class D amplifier, 150W, 1U, bridgeable outputs, convection cooled </v>
      </c>
      <c r="D18" s="112" t="str">
        <f>IFERROR(VLOOKUP(A18,DEVICES[#Data], 4, FALSE), "")</f>
        <v xml:space="preserve">BIAMP </v>
      </c>
      <c r="E18" s="112" t="str">
        <f>IFERROR(VLOOKUP(A18,DEVICES[#Data], 5, FALSE), "")</f>
        <v>REVAMP2150 </v>
      </c>
      <c r="F18" s="112" t="s">
        <v>2012</v>
      </c>
      <c r="G18" s="113">
        <v>1</v>
      </c>
      <c r="H18" s="114">
        <f>SUM(K18*'_Non-Labor'!B$2)</f>
        <v>387.45000000000005</v>
      </c>
      <c r="I18" s="115">
        <f>SUM(H18*G18)</f>
        <v>387.45000000000005</v>
      </c>
      <c r="J18" s="116"/>
      <c r="K18" s="76">
        <v>287</v>
      </c>
      <c r="L18" s="44" t="s">
        <v>159</v>
      </c>
      <c r="M18" s="93">
        <v>1</v>
      </c>
      <c r="N18" s="93">
        <v>4</v>
      </c>
      <c r="O18" s="93">
        <f t="shared" si="0"/>
        <v>4</v>
      </c>
      <c r="P18" s="60">
        <v>0</v>
      </c>
      <c r="Q18" s="60"/>
      <c r="R18" s="60"/>
      <c r="S18" s="93">
        <v>0</v>
      </c>
      <c r="T18" s="82"/>
      <c r="U18" s="82"/>
      <c r="V18" s="82"/>
      <c r="Z18" s="45"/>
      <c r="AA18" s="53"/>
    </row>
    <row r="19" spans="1:27" ht="30" x14ac:dyDescent="0.4">
      <c r="A19" s="47" t="s">
        <v>350</v>
      </c>
      <c r="B19" s="110">
        <v>8</v>
      </c>
      <c r="C19" s="111" t="str">
        <f>IFERROR(VLOOKUP(A19,DEVICES[#Data], 3, FALSE), "")</f>
        <v>Fixed I/O DSP with 12 analog inputs, 8 analog outputs, 8 channels configurable USB audio, 32 x 32 channels of Dante, and AEC technology (all 12 inputs)</v>
      </c>
      <c r="D19" s="112" t="str">
        <f>IFERROR(VLOOKUP(A19,DEVICES[#Data], 4, FALSE), "")</f>
        <v xml:space="preserve">BIAMP </v>
      </c>
      <c r="E19" s="112" t="str">
        <f>IFERROR(VLOOKUP(A19,DEVICES[#Data], 5, FALSE), "")</f>
        <v>TesiraFORTÉ DAN CI</v>
      </c>
      <c r="F19" s="112" t="s">
        <v>2012</v>
      </c>
      <c r="G19" s="113">
        <v>1</v>
      </c>
      <c r="H19" s="114">
        <f>SUM(K19*'_Non-Labor'!B$2)</f>
        <v>3192.75</v>
      </c>
      <c r="I19" s="115">
        <f>SUM(H19*G19)</f>
        <v>3192.75</v>
      </c>
      <c r="J19" s="116"/>
      <c r="K19" s="76">
        <v>2365</v>
      </c>
      <c r="L19" s="44" t="s">
        <v>159</v>
      </c>
      <c r="M19" s="93">
        <v>1</v>
      </c>
      <c r="N19" s="93">
        <v>4</v>
      </c>
      <c r="O19" s="93">
        <f t="shared" si="0"/>
        <v>4</v>
      </c>
      <c r="P19" s="60">
        <v>0</v>
      </c>
      <c r="Q19" s="60"/>
      <c r="R19" s="60"/>
      <c r="S19" s="93">
        <v>0</v>
      </c>
      <c r="T19" s="82"/>
      <c r="U19" s="82"/>
      <c r="V19" s="82"/>
      <c r="Z19" s="45"/>
      <c r="AA19" s="53"/>
    </row>
    <row r="20" spans="1:27" ht="15" x14ac:dyDescent="0.4">
      <c r="A20" s="47"/>
      <c r="B20" s="110"/>
      <c r="C20" s="111"/>
      <c r="D20" s="112"/>
      <c r="E20" s="112"/>
      <c r="F20" s="112"/>
      <c r="G20" s="113"/>
      <c r="H20" s="114"/>
      <c r="I20" s="115"/>
      <c r="J20" s="116"/>
      <c r="K20" s="76"/>
      <c r="M20" s="93"/>
      <c r="N20" s="93"/>
      <c r="O20" s="93">
        <f t="shared" si="0"/>
        <v>0</v>
      </c>
      <c r="P20" s="60"/>
      <c r="Q20" s="60"/>
      <c r="R20" s="60"/>
      <c r="S20" s="93"/>
      <c r="T20" s="82"/>
      <c r="U20" s="82"/>
      <c r="V20" s="82"/>
      <c r="Z20" s="45"/>
      <c r="AA20" s="53"/>
    </row>
    <row r="21" spans="1:27" ht="15" x14ac:dyDescent="0.4">
      <c r="A21" s="83"/>
      <c r="B21" s="103"/>
      <c r="C21" s="104" t="s">
        <v>2011</v>
      </c>
      <c r="D21" s="105"/>
      <c r="E21" s="105"/>
      <c r="F21" s="105"/>
      <c r="G21" s="106"/>
      <c r="H21" s="107"/>
      <c r="I21" s="108"/>
      <c r="J21" s="109">
        <f>SUM(I22:I23)</f>
        <v>776.25</v>
      </c>
      <c r="K21" s="76"/>
      <c r="M21" s="93"/>
      <c r="N21" s="93"/>
      <c r="O21" s="93">
        <f t="shared" si="0"/>
        <v>0</v>
      </c>
      <c r="P21" s="59"/>
      <c r="Q21" s="59"/>
      <c r="R21" s="59"/>
      <c r="S21" s="93"/>
      <c r="T21" s="45"/>
      <c r="U21" s="45"/>
      <c r="V21" s="45"/>
      <c r="Z21" s="55"/>
      <c r="AA21" s="53"/>
    </row>
    <row r="22" spans="1:27" ht="15" x14ac:dyDescent="0.4">
      <c r="A22" s="47" t="s">
        <v>1401</v>
      </c>
      <c r="B22" s="110">
        <v>9</v>
      </c>
      <c r="C22" s="111" t="str">
        <f>IFERROR(VLOOKUP(A22,DEVICES[#Data], 3, FALSE), "")</f>
        <v>NETGEAR AV Line M4250-9G1F-PoE+ Fully Managed Desktop Switch, AVB Capable</v>
      </c>
      <c r="D22" s="112" t="str">
        <f>IFERROR(VLOOKUP(A22,DEVICES[#Data], 4, FALSE), "")</f>
        <v xml:space="preserve">NETGEAR </v>
      </c>
      <c r="E22" s="112" t="str">
        <f>IFERROR(VLOOKUP(A22,DEVICES[#Data], 5, FALSE), "")</f>
        <v>GSM4210PD-100NAS</v>
      </c>
      <c r="F22" s="112"/>
      <c r="G22" s="113">
        <v>1</v>
      </c>
      <c r="H22" s="114">
        <f>SUM(K22*'_Non-Labor'!B$2)</f>
        <v>776.25</v>
      </c>
      <c r="I22" s="115">
        <f>SUM(H22*G22)</f>
        <v>776.25</v>
      </c>
      <c r="J22" s="116"/>
      <c r="K22" s="76">
        <v>575</v>
      </c>
      <c r="L22" s="44" t="s">
        <v>1985</v>
      </c>
      <c r="M22" s="93">
        <v>1</v>
      </c>
      <c r="N22" s="93">
        <v>4</v>
      </c>
      <c r="O22" s="93">
        <f t="shared" si="0"/>
        <v>4</v>
      </c>
      <c r="P22" s="60">
        <v>0</v>
      </c>
      <c r="Q22" s="60"/>
      <c r="R22" s="60"/>
      <c r="S22" s="93">
        <v>0</v>
      </c>
      <c r="T22" s="82"/>
      <c r="U22" s="82"/>
      <c r="V22" s="82"/>
      <c r="Z22" s="45"/>
      <c r="AA22" s="53"/>
    </row>
    <row r="23" spans="1:27" ht="15" x14ac:dyDescent="0.4">
      <c r="A23" s="47"/>
      <c r="B23" s="110"/>
      <c r="C23" s="111"/>
      <c r="D23" s="112"/>
      <c r="E23" s="112"/>
      <c r="F23" s="112"/>
      <c r="G23" s="113"/>
      <c r="H23" s="114"/>
      <c r="I23" s="115"/>
      <c r="J23" s="116"/>
      <c r="K23" s="76"/>
      <c r="M23" s="93"/>
      <c r="N23" s="93"/>
      <c r="O23" s="93">
        <f t="shared" si="0"/>
        <v>0</v>
      </c>
      <c r="P23" s="60"/>
      <c r="Q23" s="60"/>
      <c r="R23" s="60"/>
      <c r="S23" s="93"/>
      <c r="T23" s="82"/>
      <c r="U23" s="82"/>
      <c r="V23" s="82"/>
      <c r="Z23" s="45"/>
      <c r="AA23" s="53"/>
    </row>
    <row r="24" spans="1:27" ht="14.1" customHeight="1" x14ac:dyDescent="0.4">
      <c r="A24" s="83"/>
      <c r="B24" s="103"/>
      <c r="C24" s="104" t="s">
        <v>1980</v>
      </c>
      <c r="D24" s="105"/>
      <c r="E24" s="105"/>
      <c r="F24" s="105"/>
      <c r="G24" s="106"/>
      <c r="H24" s="107"/>
      <c r="I24" s="108"/>
      <c r="J24" s="109">
        <f>SUM(I25:I30)</f>
        <v>3619.35</v>
      </c>
      <c r="K24" s="76"/>
      <c r="M24" s="93"/>
      <c r="N24" s="93"/>
      <c r="O24" s="93">
        <f t="shared" si="0"/>
        <v>0</v>
      </c>
      <c r="P24" s="59"/>
      <c r="Q24" s="59"/>
      <c r="R24" s="59"/>
      <c r="S24" s="93"/>
      <c r="T24" s="82"/>
      <c r="U24" s="82"/>
      <c r="V24" s="82"/>
      <c r="Z24" s="55"/>
      <c r="AA24" s="53"/>
    </row>
    <row r="25" spans="1:27" ht="30" customHeight="1" x14ac:dyDescent="0.4">
      <c r="A25" s="47" t="s">
        <v>1150</v>
      </c>
      <c r="B25" s="110">
        <v>10</v>
      </c>
      <c r="C25" s="111" t="str">
        <f>IFERROR(VLOOKUP(A25,DEVICES[#Data], 3, FALSE), "")</f>
        <v>5-7' Adjustable Extension Column, Pole, 1.5" NPT, 1" Increments</v>
      </c>
      <c r="D25" s="112" t="str">
        <f>IFERROR(VLOOKUP(A25,DEVICES[#Data], 4, FALSE), "")</f>
        <v xml:space="preserve">CHIEF </v>
      </c>
      <c r="E25" s="112" t="str">
        <f>IFERROR(VLOOKUP(A25,DEVICES[#Data], 5, FALSE), "")</f>
        <v>CMS0507</v>
      </c>
      <c r="F25" s="112"/>
      <c r="G25" s="113">
        <v>1</v>
      </c>
      <c r="H25" s="114">
        <f>SUM(K25*'_Non-Labor'!B$2)</f>
        <v>184.95000000000002</v>
      </c>
      <c r="I25" s="115">
        <f t="shared" ref="I25" si="1">SUM(H25*G25)</f>
        <v>184.95000000000002</v>
      </c>
      <c r="J25" s="117"/>
      <c r="K25" s="76">
        <v>137</v>
      </c>
      <c r="L25" s="44" t="s">
        <v>1985</v>
      </c>
      <c r="M25" s="93">
        <v>2</v>
      </c>
      <c r="N25" s="93">
        <v>2</v>
      </c>
      <c r="O25" s="93">
        <f t="shared" si="0"/>
        <v>4</v>
      </c>
      <c r="P25" s="60"/>
      <c r="Q25" s="60"/>
      <c r="R25" s="60"/>
      <c r="S25" s="93"/>
      <c r="T25" s="82"/>
      <c r="U25" s="82"/>
      <c r="V25" s="82"/>
      <c r="Z25" s="48"/>
      <c r="AA25" s="53"/>
    </row>
    <row r="26" spans="1:27" ht="30" customHeight="1" x14ac:dyDescent="0.4">
      <c r="A26" s="47" t="s">
        <v>158</v>
      </c>
      <c r="B26" s="110">
        <v>11</v>
      </c>
      <c r="C26" s="111" t="str">
        <f>IFERROR(VLOOKUP(A26,DEVICES[#Data], 3, FALSE), "")</f>
        <v>8 Inch (203 mm) Offset Ceiling Plate, 1.5" NPT</v>
      </c>
      <c r="D26" s="112" t="str">
        <f>IFERROR(VLOOKUP(A26,DEVICES[#Data], 4, FALSE), "")</f>
        <v xml:space="preserve">CHIEF </v>
      </c>
      <c r="E26" s="112" t="str">
        <f>IFERROR(VLOOKUP(A26,DEVICES[#Data], 5, FALSE), "")</f>
        <v>CMA330</v>
      </c>
      <c r="F26" s="112"/>
      <c r="G26" s="113">
        <v>1</v>
      </c>
      <c r="H26" s="114">
        <f>SUM(K26*'_Non-Labor'!B$2)</f>
        <v>59.400000000000006</v>
      </c>
      <c r="I26" s="115">
        <f t="shared" ref="I26" si="2">SUM(H26*G26)</f>
        <v>59.400000000000006</v>
      </c>
      <c r="J26" s="117"/>
      <c r="K26" s="76">
        <v>44</v>
      </c>
      <c r="L26" s="44" t="s">
        <v>1985</v>
      </c>
      <c r="M26" s="93">
        <v>2</v>
      </c>
      <c r="N26" s="93">
        <v>2</v>
      </c>
      <c r="O26" s="93">
        <f t="shared" si="0"/>
        <v>4</v>
      </c>
      <c r="P26" s="60"/>
      <c r="Q26" s="60"/>
      <c r="R26" s="60"/>
      <c r="S26" s="93"/>
      <c r="T26" s="82"/>
      <c r="U26" s="82"/>
      <c r="V26" s="82"/>
      <c r="Z26" s="48"/>
      <c r="AA26" s="53"/>
    </row>
    <row r="27" spans="1:27" ht="30" customHeight="1" x14ac:dyDescent="0.4">
      <c r="A27" s="47" t="s">
        <v>1981</v>
      </c>
      <c r="B27" s="110">
        <v>12</v>
      </c>
      <c r="C27" s="111" t="str">
        <f>IFERROR(VLOOKUP(A27,DEVICES[#Data], 3, FALSE), "")</f>
        <v>30x PTZ Camera IP/12GSDI/HDI/USB (White)</v>
      </c>
      <c r="D27" s="112" t="str">
        <f>IFERROR(VLOOKUP(A27,DEVICES[#Data], 4, FALSE), "")</f>
        <v xml:space="preserve">MARSHALL </v>
      </c>
      <c r="E27" s="112" t="str">
        <f>IFERROR(VLOOKUP(A27,DEVICES[#Data], 5, FALSE), "")</f>
        <v>CV730-WH</v>
      </c>
      <c r="F27" s="112"/>
      <c r="G27" s="113">
        <v>1</v>
      </c>
      <c r="H27" s="114">
        <f>SUM(K27*'_Non-Labor'!B$2)</f>
        <v>3115.8</v>
      </c>
      <c r="I27" s="115">
        <f t="shared" ref="I27" si="3">SUM(H27*G27)</f>
        <v>3115.8</v>
      </c>
      <c r="J27" s="117"/>
      <c r="K27" s="76">
        <v>2308</v>
      </c>
      <c r="L27" s="44" t="s">
        <v>1985</v>
      </c>
      <c r="M27" s="93">
        <v>2</v>
      </c>
      <c r="N27" s="93">
        <v>2</v>
      </c>
      <c r="O27" s="93">
        <f t="shared" si="0"/>
        <v>4</v>
      </c>
      <c r="P27" s="60">
        <v>1</v>
      </c>
      <c r="Q27" s="60"/>
      <c r="R27" s="60"/>
      <c r="S27" s="93"/>
      <c r="T27" s="82"/>
      <c r="U27" s="82"/>
      <c r="V27" s="82"/>
      <c r="Z27" s="48"/>
      <c r="AA27" s="53"/>
    </row>
    <row r="28" spans="1:27" ht="30" customHeight="1" x14ac:dyDescent="0.4">
      <c r="A28" s="47" t="s">
        <v>1999</v>
      </c>
      <c r="B28" s="110">
        <v>13</v>
      </c>
      <c r="C28" s="111" t="str">
        <f>IFERROR(VLOOKUP(A28,DEVICES[#Data], 3, FALSE), "")</f>
        <v>Vaddio QuickCAT Universal Camera Interface Plate (White)</v>
      </c>
      <c r="D28" s="112" t="str">
        <f>IFERROR(VLOOKUP(A28,DEVICES[#Data], 4, FALSE), "")</f>
        <v xml:space="preserve">CHIEF </v>
      </c>
      <c r="E28" s="112" t="str">
        <f>IFERROR(VLOOKUP(A28,DEVICES[#Data], 5, FALSE), "")</f>
        <v>998-82000-012W</v>
      </c>
      <c r="F28" s="112"/>
      <c r="G28" s="113">
        <v>1</v>
      </c>
      <c r="H28" s="114">
        <f>SUM(K28*'_Non-Labor'!B$2)</f>
        <v>90.45</v>
      </c>
      <c r="I28" s="115">
        <f t="shared" ref="I28" si="4">SUM(H28*G28)</f>
        <v>90.45</v>
      </c>
      <c r="J28" s="117"/>
      <c r="K28" s="76">
        <v>67</v>
      </c>
      <c r="L28" s="44" t="s">
        <v>1985</v>
      </c>
      <c r="M28" s="93">
        <v>2</v>
      </c>
      <c r="N28" s="93">
        <v>2</v>
      </c>
      <c r="O28" s="93">
        <f t="shared" si="0"/>
        <v>4</v>
      </c>
      <c r="P28" s="60"/>
      <c r="Q28" s="60"/>
      <c r="R28" s="60"/>
      <c r="S28" s="93"/>
      <c r="T28" s="82"/>
      <c r="U28" s="82"/>
      <c r="V28" s="82"/>
      <c r="Z28" s="48"/>
      <c r="AA28" s="53"/>
    </row>
    <row r="29" spans="1:27" ht="30" customHeight="1" x14ac:dyDescent="0.4">
      <c r="A29" s="47" t="s">
        <v>1996</v>
      </c>
      <c r="B29" s="110">
        <v>14</v>
      </c>
      <c r="C29" s="111" t="str">
        <f>IFERROR(VLOOKUP(A29,DEVICES[#Data], 3, FALSE), "")</f>
        <v>Chief RSMA000W Mini RPA Elite Projector Mount (White)</v>
      </c>
      <c r="D29" s="112" t="str">
        <f>IFERROR(VLOOKUP(A29,DEVICES[#Data], 4, FALSE), "")</f>
        <v xml:space="preserve">CHIEF </v>
      </c>
      <c r="E29" s="112" t="str">
        <f>IFERROR(VLOOKUP(A29,DEVICES[#Data], 5, FALSE), "")</f>
        <v>RSMA000W</v>
      </c>
      <c r="F29" s="112"/>
      <c r="G29" s="113">
        <v>1</v>
      </c>
      <c r="H29" s="114">
        <f>SUM(K29*'_Non-Labor'!B$2)</f>
        <v>168.75</v>
      </c>
      <c r="I29" s="115">
        <f t="shared" ref="I29" si="5">SUM(H29*G29)</f>
        <v>168.75</v>
      </c>
      <c r="J29" s="117"/>
      <c r="K29" s="76">
        <v>125</v>
      </c>
      <c r="L29" s="44" t="s">
        <v>1985</v>
      </c>
      <c r="M29" s="93">
        <v>2</v>
      </c>
      <c r="N29" s="93">
        <v>2</v>
      </c>
      <c r="O29" s="93">
        <f t="shared" si="0"/>
        <v>4</v>
      </c>
      <c r="P29" s="60"/>
      <c r="Q29" s="60"/>
      <c r="R29" s="60"/>
      <c r="S29" s="93"/>
      <c r="T29" s="82"/>
      <c r="U29" s="82"/>
      <c r="V29" s="82"/>
      <c r="Z29" s="48"/>
      <c r="AA29" s="53"/>
    </row>
    <row r="30" spans="1:27" ht="30" customHeight="1" x14ac:dyDescent="0.4">
      <c r="A30" s="47"/>
      <c r="B30" s="110"/>
      <c r="C30" s="111"/>
      <c r="D30" s="112"/>
      <c r="E30" s="112"/>
      <c r="F30" s="111"/>
      <c r="G30" s="113"/>
      <c r="H30" s="114"/>
      <c r="I30" s="115"/>
      <c r="J30" s="117"/>
      <c r="K30" s="76"/>
      <c r="M30" s="93"/>
      <c r="N30" s="93"/>
      <c r="O30" s="93">
        <f t="shared" si="0"/>
        <v>0</v>
      </c>
      <c r="P30" s="60"/>
      <c r="Q30" s="60"/>
      <c r="R30" s="60"/>
      <c r="S30" s="93"/>
      <c r="T30" s="82"/>
      <c r="U30" s="82"/>
      <c r="V30" s="82"/>
      <c r="Z30" s="48"/>
      <c r="AA30" s="53"/>
    </row>
    <row r="31" spans="1:27" ht="14.1" customHeight="1" x14ac:dyDescent="0.4">
      <c r="A31" s="83"/>
      <c r="B31" s="103"/>
      <c r="C31" s="104"/>
      <c r="D31" s="105"/>
      <c r="E31" s="105"/>
      <c r="F31" s="105"/>
      <c r="G31" s="106"/>
      <c r="H31" s="107"/>
      <c r="I31" s="108"/>
      <c r="J31" s="109">
        <f>SUM(I32:I33)</f>
        <v>2602.8000000000002</v>
      </c>
      <c r="K31" s="76"/>
      <c r="M31" s="93"/>
      <c r="N31" s="93"/>
      <c r="O31" s="93">
        <f t="shared" si="0"/>
        <v>0</v>
      </c>
      <c r="P31" s="59"/>
      <c r="Q31" s="59"/>
      <c r="R31" s="59"/>
      <c r="S31" s="93"/>
      <c r="T31" s="82"/>
      <c r="U31" s="82"/>
      <c r="V31" s="82"/>
      <c r="Z31" s="55"/>
      <c r="AA31" s="53"/>
    </row>
    <row r="32" spans="1:27" ht="30" customHeight="1" x14ac:dyDescent="0.4">
      <c r="A32" s="47" t="s">
        <v>45</v>
      </c>
      <c r="B32" s="110">
        <v>15</v>
      </c>
      <c r="C32" s="111" t="str">
        <f>IFERROR(VLOOKUP(A32,DEVICES[#Data], 3, FALSE), "")</f>
        <v>Allowance for items including but not limited to Patch Cords, Connectors, Adapters, Accessories, Mounting Hardware, Rack Shelves, Rack Blanks, Rack Vents and other misc. materials.</v>
      </c>
      <c r="D32" s="112" t="str">
        <f>IFERROR(VLOOKUP(A32,DEVICES[#Data], 4, FALSE), "")</f>
        <v>TELECOM</v>
      </c>
      <c r="E32" s="112" t="str">
        <f>IFERROR(VLOOKUP(A32,DEVICES[#Data], 5, FALSE), "")</f>
        <v>MISC</v>
      </c>
      <c r="F32" s="112"/>
      <c r="G32" s="113">
        <v>1</v>
      </c>
      <c r="H32" s="114">
        <f>SUM(K32*'_Non-Labor'!B$2)</f>
        <v>2602.8000000000002</v>
      </c>
      <c r="I32" s="115">
        <f t="shared" ref="I32" si="6">SUM(H32*G32)</f>
        <v>2602.8000000000002</v>
      </c>
      <c r="J32" s="117"/>
      <c r="K32" s="76">
        <v>1928</v>
      </c>
      <c r="M32" s="93">
        <v>1</v>
      </c>
      <c r="N32" s="93">
        <v>1</v>
      </c>
      <c r="O32" s="93">
        <f t="shared" si="0"/>
        <v>1</v>
      </c>
      <c r="P32" s="60"/>
      <c r="Q32" s="60"/>
      <c r="R32" s="60"/>
      <c r="S32" s="93"/>
      <c r="T32" s="82"/>
      <c r="U32" s="82"/>
      <c r="V32" s="82"/>
      <c r="Z32" s="48"/>
      <c r="AA32" s="53"/>
    </row>
    <row r="33" spans="1:27" ht="30" customHeight="1" x14ac:dyDescent="0.4">
      <c r="B33" s="110"/>
      <c r="C33" s="111"/>
      <c r="D33" s="111"/>
      <c r="E33" s="111"/>
      <c r="F33" s="111"/>
      <c r="G33" s="113"/>
      <c r="H33" s="114"/>
      <c r="I33" s="115"/>
      <c r="J33" s="117"/>
      <c r="K33" s="76"/>
      <c r="M33" s="45"/>
      <c r="N33" s="45"/>
      <c r="O33" s="45"/>
      <c r="P33" s="60"/>
      <c r="Q33" s="60"/>
      <c r="R33" s="60"/>
      <c r="S33" s="45"/>
      <c r="T33" s="82"/>
      <c r="U33" s="82"/>
      <c r="V33" s="82"/>
      <c r="Z33" s="48"/>
      <c r="AA33" s="53"/>
    </row>
    <row r="34" spans="1:27" ht="15" x14ac:dyDescent="0.4">
      <c r="A34" s="46"/>
      <c r="B34" s="103"/>
      <c r="C34" s="104"/>
      <c r="D34" s="105"/>
      <c r="E34" s="105"/>
      <c r="F34" s="105"/>
      <c r="G34" s="105"/>
      <c r="H34" s="105"/>
      <c r="I34" s="118"/>
      <c r="J34" s="119"/>
      <c r="K34" s="75"/>
      <c r="M34" s="48"/>
      <c r="P34" s="44"/>
      <c r="Q34" s="44"/>
      <c r="R34" s="44"/>
      <c r="Z34" s="48"/>
      <c r="AA34" s="53"/>
    </row>
    <row r="35" spans="1:27" ht="15" x14ac:dyDescent="0.4">
      <c r="B35" s="110"/>
      <c r="C35" s="111"/>
      <c r="D35" s="112"/>
      <c r="E35" s="112"/>
      <c r="F35" s="112"/>
      <c r="G35" s="112"/>
      <c r="H35" s="120"/>
      <c r="I35" s="121" t="s">
        <v>16</v>
      </c>
      <c r="J35" s="122">
        <f>SUM(J5:J33)</f>
        <v>21890.25</v>
      </c>
      <c r="Z35" s="55"/>
      <c r="AA35" s="53"/>
    </row>
    <row r="36" spans="1:27" ht="15" x14ac:dyDescent="0.4">
      <c r="B36" s="110"/>
      <c r="C36" s="111"/>
      <c r="D36" s="112"/>
      <c r="E36" s="112"/>
      <c r="F36" s="112"/>
      <c r="G36" s="112"/>
      <c r="H36" s="112"/>
      <c r="I36" s="123"/>
      <c r="J36" s="117"/>
      <c r="Z36" s="48"/>
      <c r="AA36" s="53"/>
    </row>
    <row r="37" spans="1:27" ht="15" x14ac:dyDescent="0.4">
      <c r="B37" s="110"/>
      <c r="C37" s="111"/>
      <c r="D37" s="112"/>
      <c r="E37" s="112"/>
      <c r="F37" s="112"/>
      <c r="G37" s="112"/>
      <c r="H37" s="112"/>
      <c r="I37" s="123" t="s">
        <v>17</v>
      </c>
      <c r="J37" s="124">
        <f>SUM(J35*'_Non-Labor'!B4)</f>
        <v>875.61</v>
      </c>
      <c r="Z37" s="48"/>
      <c r="AA37" s="53"/>
    </row>
    <row r="38" spans="1:27" ht="15" x14ac:dyDescent="0.4">
      <c r="B38" s="110"/>
      <c r="C38" s="111"/>
      <c r="D38" s="112"/>
      <c r="E38" s="112"/>
      <c r="F38" s="112"/>
      <c r="G38" s="112"/>
      <c r="H38" s="112"/>
      <c r="I38" s="123" t="s">
        <v>18</v>
      </c>
      <c r="J38" s="125">
        <f>SUM(J35*0.05)</f>
        <v>1094.5125</v>
      </c>
      <c r="P38" s="58" t="s">
        <v>1962</v>
      </c>
      <c r="Z38" s="56"/>
      <c r="AA38" s="53"/>
    </row>
    <row r="39" spans="1:27" ht="15" x14ac:dyDescent="0.4">
      <c r="B39" s="110"/>
      <c r="C39" s="111"/>
      <c r="D39" s="112"/>
      <c r="E39" s="112"/>
      <c r="F39" s="112"/>
      <c r="G39" s="112"/>
      <c r="H39" s="112"/>
      <c r="I39" s="123" t="s">
        <v>19</v>
      </c>
      <c r="J39" s="124">
        <f>SUM(P2:R2)</f>
        <v>2823.71</v>
      </c>
      <c r="Z39" s="56"/>
      <c r="AA39" s="53"/>
    </row>
    <row r="40" spans="1:27" ht="15" x14ac:dyDescent="0.4">
      <c r="B40" s="110"/>
      <c r="C40" s="111"/>
      <c r="D40" s="112"/>
      <c r="E40" s="112"/>
      <c r="F40" s="112"/>
      <c r="G40" s="112"/>
      <c r="H40" s="112"/>
      <c r="I40" s="123" t="s">
        <v>20</v>
      </c>
      <c r="J40" s="125">
        <f>S2</f>
        <v>9600</v>
      </c>
      <c r="Z40" s="56"/>
      <c r="AA40" s="53"/>
    </row>
    <row r="41" spans="1:27" ht="15" x14ac:dyDescent="0.4">
      <c r="B41" s="110"/>
      <c r="C41" s="111"/>
      <c r="D41" s="112"/>
      <c r="E41" s="112"/>
      <c r="F41" s="112"/>
      <c r="G41" s="112"/>
      <c r="H41" s="112"/>
      <c r="I41" s="123" t="s">
        <v>21</v>
      </c>
      <c r="J41" s="124">
        <f>O2</f>
        <v>6930</v>
      </c>
      <c r="Z41" s="56"/>
      <c r="AA41" s="53"/>
    </row>
    <row r="42" spans="1:27" ht="15" x14ac:dyDescent="0.4">
      <c r="B42" s="110"/>
      <c r="C42" s="111"/>
      <c r="D42" s="112"/>
      <c r="E42" s="112"/>
      <c r="F42" s="112"/>
      <c r="G42" s="112"/>
      <c r="H42" s="112"/>
      <c r="I42" s="123" t="s">
        <v>22</v>
      </c>
      <c r="J42" s="124">
        <f>SUM(J35*'_Non-Labor'!E2)</f>
        <v>875.61</v>
      </c>
      <c r="Z42" s="56"/>
      <c r="AA42" s="53"/>
    </row>
    <row r="43" spans="1:27" ht="15" x14ac:dyDescent="0.4">
      <c r="B43" s="110"/>
      <c r="C43" s="111"/>
      <c r="D43" s="112"/>
      <c r="E43" s="112"/>
      <c r="F43" s="112"/>
      <c r="G43" s="112"/>
      <c r="H43" s="120"/>
      <c r="I43" s="121" t="s">
        <v>23</v>
      </c>
      <c r="J43" s="124">
        <f>SUM(J37:J42)</f>
        <v>22199.442500000001</v>
      </c>
      <c r="Z43" s="56"/>
      <c r="AA43" s="53"/>
    </row>
    <row r="44" spans="1:27" ht="15" x14ac:dyDescent="0.4">
      <c r="B44" s="126"/>
      <c r="C44" s="111"/>
      <c r="D44" s="112"/>
      <c r="E44" s="112"/>
      <c r="F44" s="112"/>
      <c r="G44" s="112"/>
      <c r="H44" s="112"/>
      <c r="I44" s="123"/>
      <c r="J44" s="124"/>
      <c r="Z44" s="56"/>
      <c r="AA44" s="53"/>
    </row>
    <row r="45" spans="1:27" ht="15" x14ac:dyDescent="0.4">
      <c r="B45" s="126"/>
      <c r="C45" s="111"/>
      <c r="D45" s="112"/>
      <c r="E45" s="112"/>
      <c r="F45" s="112"/>
      <c r="G45" s="112"/>
      <c r="H45" s="112"/>
      <c r="I45" s="121" t="s">
        <v>24</v>
      </c>
      <c r="J45" s="127">
        <f>+J43+J35</f>
        <v>44089.692500000005</v>
      </c>
      <c r="Z45" s="48"/>
      <c r="AA45" s="54"/>
    </row>
    <row r="46" spans="1:27" ht="15" x14ac:dyDescent="0.4">
      <c r="B46" s="126"/>
      <c r="C46" s="111"/>
      <c r="D46" s="112"/>
      <c r="E46" s="112"/>
      <c r="F46" s="112"/>
      <c r="G46" s="112"/>
      <c r="H46" s="112"/>
      <c r="I46" s="123" t="s">
        <v>25</v>
      </c>
      <c r="J46" s="124">
        <f>SUM(J35*'_Non-Labor'!B6)</f>
        <v>1942.7596874999999</v>
      </c>
      <c r="N46" s="65"/>
      <c r="O46" s="65"/>
      <c r="P46" s="66"/>
      <c r="Q46" s="66"/>
      <c r="R46" s="66"/>
      <c r="Z46" s="48"/>
      <c r="AA46" s="54"/>
    </row>
    <row r="47" spans="1:27" ht="15.4" thickBot="1" x14ac:dyDescent="0.45">
      <c r="B47" s="128"/>
      <c r="C47" s="129"/>
      <c r="D47" s="130"/>
      <c r="E47" s="130"/>
      <c r="F47" s="130"/>
      <c r="G47" s="130"/>
      <c r="H47" s="130"/>
      <c r="I47" s="131" t="s">
        <v>43</v>
      </c>
      <c r="J47" s="132">
        <f>SUM(J45:J46)</f>
        <v>46032.452187500006</v>
      </c>
      <c r="N47" s="65"/>
      <c r="O47" s="65"/>
      <c r="P47" s="67"/>
      <c r="Q47" s="67"/>
      <c r="R47" s="67"/>
      <c r="Z47" s="48"/>
    </row>
    <row r="49" spans="3:18" x14ac:dyDescent="0.35">
      <c r="C49" s="52" t="s">
        <v>30</v>
      </c>
      <c r="I49" s="36"/>
    </row>
    <row r="50" spans="3:18" ht="13.9" x14ac:dyDescent="0.4">
      <c r="C50" s="84"/>
      <c r="D50" s="49"/>
      <c r="E50" s="49"/>
      <c r="F50" s="49"/>
      <c r="G50" s="49"/>
      <c r="H50" s="49"/>
    </row>
    <row r="51" spans="3:18" x14ac:dyDescent="0.35">
      <c r="C51" s="52" t="s">
        <v>26</v>
      </c>
      <c r="D51" s="44" t="s">
        <v>27</v>
      </c>
      <c r="E51" s="50" t="s">
        <v>28</v>
      </c>
      <c r="F51" s="44" t="s">
        <v>7</v>
      </c>
      <c r="G51" s="44" t="s">
        <v>29</v>
      </c>
    </row>
    <row r="52" spans="3:18" x14ac:dyDescent="0.35">
      <c r="E52" s="50"/>
    </row>
    <row r="53" spans="3:18" ht="13.9" x14ac:dyDescent="0.4">
      <c r="L53" s="51"/>
    </row>
    <row r="61" spans="3:18" ht="15" customHeight="1" x14ac:dyDescent="0.35">
      <c r="K61" s="52"/>
      <c r="P61" s="61"/>
      <c r="Q61" s="61"/>
      <c r="R61" s="61"/>
    </row>
    <row r="62" spans="3:18" ht="15" customHeight="1" x14ac:dyDescent="0.35">
      <c r="K62" s="52"/>
      <c r="P62" s="61"/>
      <c r="Q62" s="61"/>
      <c r="R62" s="61"/>
    </row>
    <row r="63" spans="3:18" ht="15" customHeight="1" x14ac:dyDescent="0.35">
      <c r="K63" s="52"/>
      <c r="P63" s="61"/>
      <c r="Q63" s="61"/>
      <c r="R63" s="61"/>
    </row>
    <row r="67" spans="6:18" x14ac:dyDescent="0.35">
      <c r="F67" s="52"/>
      <c r="G67" s="52"/>
      <c r="H67" s="52"/>
      <c r="K67" s="52"/>
      <c r="P67" s="61"/>
      <c r="Q67" s="61"/>
      <c r="R67" s="61"/>
    </row>
    <row r="68" spans="6:18" x14ac:dyDescent="0.35">
      <c r="F68" s="52"/>
      <c r="G68" s="52"/>
      <c r="H68" s="52"/>
      <c r="K68" s="52"/>
      <c r="P68" s="61"/>
      <c r="Q68" s="61"/>
      <c r="R68" s="61"/>
    </row>
    <row r="69" spans="6:18" x14ac:dyDescent="0.35">
      <c r="F69" s="52"/>
      <c r="G69" s="52"/>
      <c r="H69" s="52"/>
      <c r="K69" s="52"/>
      <c r="P69" s="61"/>
      <c r="Q69" s="61"/>
      <c r="R69" s="61"/>
    </row>
    <row r="70" spans="6:18" x14ac:dyDescent="0.35">
      <c r="F70" s="52"/>
      <c r="G70" s="52"/>
      <c r="H70" s="52"/>
      <c r="K70" s="52"/>
      <c r="P70" s="61"/>
      <c r="Q70" s="61"/>
      <c r="R70" s="61"/>
    </row>
    <row r="71" spans="6:18" ht="15" customHeight="1" x14ac:dyDescent="0.35">
      <c r="F71" s="52"/>
      <c r="G71" s="52"/>
      <c r="H71" s="52"/>
      <c r="K71" s="52"/>
      <c r="P71" s="61"/>
      <c r="Q71" s="61"/>
      <c r="R71" s="61"/>
    </row>
    <row r="72" spans="6:18" ht="15" customHeight="1" x14ac:dyDescent="0.35">
      <c r="F72" s="52"/>
      <c r="G72" s="52"/>
      <c r="H72" s="52"/>
      <c r="K72" s="52"/>
      <c r="P72" s="61"/>
      <c r="Q72" s="61"/>
      <c r="R72" s="61"/>
    </row>
    <row r="73" spans="6:18" ht="15" customHeight="1" x14ac:dyDescent="0.35">
      <c r="F73" s="52"/>
      <c r="G73" s="52"/>
      <c r="H73" s="52"/>
      <c r="K73" s="52"/>
      <c r="P73" s="61"/>
      <c r="Q73" s="61"/>
      <c r="R73" s="61"/>
    </row>
    <row r="74" spans="6:18" x14ac:dyDescent="0.35">
      <c r="F74" s="52"/>
      <c r="G74" s="52"/>
      <c r="H74" s="52"/>
      <c r="K74" s="52"/>
      <c r="P74" s="61"/>
      <c r="Q74" s="61"/>
      <c r="R74" s="61"/>
    </row>
    <row r="75" spans="6:18" x14ac:dyDescent="0.35">
      <c r="F75" s="52"/>
      <c r="G75" s="52"/>
      <c r="H75" s="52"/>
      <c r="K75" s="52"/>
      <c r="P75" s="61"/>
      <c r="Q75" s="61"/>
      <c r="R75" s="61"/>
    </row>
    <row r="76" spans="6:18" x14ac:dyDescent="0.35">
      <c r="F76" s="52"/>
      <c r="G76" s="52"/>
      <c r="H76" s="52"/>
      <c r="K76" s="52"/>
      <c r="P76" s="61"/>
      <c r="Q76" s="61"/>
      <c r="R76" s="61"/>
    </row>
    <row r="77" spans="6:18" x14ac:dyDescent="0.35">
      <c r="F77" s="52"/>
      <c r="G77" s="52"/>
      <c r="H77" s="52"/>
      <c r="K77" s="52"/>
      <c r="P77" s="61"/>
      <c r="Q77" s="61"/>
      <c r="R77" s="61"/>
    </row>
    <row r="78" spans="6:18" x14ac:dyDescent="0.35">
      <c r="F78" s="52"/>
      <c r="G78" s="52"/>
      <c r="H78" s="52"/>
      <c r="K78" s="52"/>
      <c r="P78" s="61"/>
      <c r="Q78" s="61"/>
      <c r="R78" s="61"/>
    </row>
    <row r="79" spans="6:18" x14ac:dyDescent="0.35">
      <c r="F79" s="52"/>
      <c r="G79" s="52"/>
      <c r="H79" s="52"/>
      <c r="K79" s="52"/>
      <c r="P79" s="61"/>
      <c r="Q79" s="61"/>
      <c r="R79" s="61"/>
    </row>
    <row r="80" spans="6:18" x14ac:dyDescent="0.35">
      <c r="F80" s="52"/>
      <c r="G80" s="52"/>
      <c r="H80" s="52"/>
      <c r="K80" s="52"/>
      <c r="P80" s="61"/>
      <c r="Q80" s="61"/>
      <c r="R80" s="61"/>
    </row>
    <row r="81" spans="6:18" x14ac:dyDescent="0.35">
      <c r="F81" s="52"/>
      <c r="G81" s="52"/>
      <c r="H81" s="52"/>
      <c r="K81" s="52"/>
      <c r="P81" s="61"/>
      <c r="Q81" s="61"/>
      <c r="R81" s="61"/>
    </row>
    <row r="82" spans="6:18" ht="15" customHeight="1" x14ac:dyDescent="0.35"/>
    <row r="83" spans="6:18" x14ac:dyDescent="0.35">
      <c r="F83" s="52"/>
      <c r="G83" s="52"/>
      <c r="H83" s="52"/>
      <c r="K83" s="52"/>
      <c r="P83" s="61"/>
      <c r="Q83" s="61"/>
      <c r="R83" s="61"/>
    </row>
    <row r="84" spans="6:18" x14ac:dyDescent="0.35">
      <c r="F84" s="52"/>
      <c r="G84" s="52"/>
      <c r="H84" s="52"/>
      <c r="K84" s="52"/>
      <c r="P84" s="61"/>
      <c r="Q84" s="61"/>
      <c r="R84" s="61"/>
    </row>
  </sheetData>
  <phoneticPr fontId="7" type="noConversion"/>
  <conditionalFormatting sqref="AA4:AA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defaultRowHeight="14.25" x14ac:dyDescent="0.45"/>
  <cols>
    <col min="2" max="2" width="52.33203125" customWidth="1"/>
  </cols>
  <sheetData>
    <row r="1" spans="1:3" x14ac:dyDescent="0.45">
      <c r="B1" t="s">
        <v>46</v>
      </c>
      <c r="C1" t="s">
        <v>47</v>
      </c>
    </row>
    <row r="4" spans="1:3" x14ac:dyDescent="0.45">
      <c r="A4" t="s">
        <v>48</v>
      </c>
    </row>
    <row r="6" spans="1:3" x14ac:dyDescent="0.45">
      <c r="B6" t="s">
        <v>49</v>
      </c>
      <c r="C6">
        <v>1</v>
      </c>
    </row>
    <row r="8" spans="1:3" x14ac:dyDescent="0.45">
      <c r="A8" t="s">
        <v>50</v>
      </c>
    </row>
    <row r="9" spans="1:3" x14ac:dyDescent="0.45">
      <c r="B9" t="s">
        <v>51</v>
      </c>
      <c r="C9">
        <v>2</v>
      </c>
    </row>
    <row r="10" spans="1:3" x14ac:dyDescent="0.45">
      <c r="B10" t="s">
        <v>52</v>
      </c>
      <c r="C10">
        <v>6</v>
      </c>
    </row>
    <row r="11" spans="1:3" x14ac:dyDescent="0.45">
      <c r="B11" t="s">
        <v>53</v>
      </c>
      <c r="C11">
        <v>8</v>
      </c>
    </row>
    <row r="12" spans="1:3" x14ac:dyDescent="0.45">
      <c r="B12" t="s">
        <v>54</v>
      </c>
      <c r="C12">
        <v>12</v>
      </c>
    </row>
    <row r="13" spans="1:3" x14ac:dyDescent="0.45">
      <c r="B13" t="s">
        <v>55</v>
      </c>
      <c r="C13">
        <v>12</v>
      </c>
    </row>
    <row r="14" spans="1:3" x14ac:dyDescent="0.45">
      <c r="B14" t="s">
        <v>56</v>
      </c>
      <c r="C14">
        <v>16</v>
      </c>
    </row>
    <row r="15" spans="1:3" x14ac:dyDescent="0.45">
      <c r="B15" t="s">
        <v>57</v>
      </c>
      <c r="C15">
        <v>28</v>
      </c>
    </row>
    <row r="16" spans="1:3" x14ac:dyDescent="0.45">
      <c r="B16" t="s">
        <v>58</v>
      </c>
      <c r="C16">
        <v>28</v>
      </c>
    </row>
    <row r="17" spans="2:3" x14ac:dyDescent="0.45">
      <c r="B17" t="s">
        <v>59</v>
      </c>
      <c r="C17">
        <v>38</v>
      </c>
    </row>
    <row r="18" spans="2:3" x14ac:dyDescent="0.45">
      <c r="B18" t="s">
        <v>60</v>
      </c>
      <c r="C18">
        <v>48</v>
      </c>
    </row>
    <row r="19" spans="2:3" x14ac:dyDescent="0.45">
      <c r="B19" t="s">
        <v>61</v>
      </c>
      <c r="C19">
        <v>8</v>
      </c>
    </row>
    <row r="20" spans="2:3" x14ac:dyDescent="0.45">
      <c r="B20" t="s">
        <v>62</v>
      </c>
      <c r="C20">
        <v>12</v>
      </c>
    </row>
    <row r="21" spans="2:3" x14ac:dyDescent="0.45">
      <c r="B21" t="s">
        <v>63</v>
      </c>
      <c r="C21">
        <v>28</v>
      </c>
    </row>
    <row r="22" spans="2:3" x14ac:dyDescent="0.45">
      <c r="B22" t="s">
        <v>64</v>
      </c>
      <c r="C22">
        <v>20</v>
      </c>
    </row>
    <row r="23" spans="2:3" x14ac:dyDescent="0.45">
      <c r="B23" t="s">
        <v>65</v>
      </c>
      <c r="C23">
        <v>32</v>
      </c>
    </row>
    <row r="24" spans="2:3" x14ac:dyDescent="0.45">
      <c r="B24" t="s">
        <v>66</v>
      </c>
      <c r="C24">
        <v>2</v>
      </c>
    </row>
    <row r="25" spans="2:3" x14ac:dyDescent="0.45">
      <c r="B25" t="s">
        <v>67</v>
      </c>
      <c r="C25">
        <v>2</v>
      </c>
    </row>
    <row r="26" spans="2:3" x14ac:dyDescent="0.45">
      <c r="B26" t="s">
        <v>68</v>
      </c>
      <c r="C26">
        <v>1</v>
      </c>
    </row>
    <row r="27" spans="2:3" x14ac:dyDescent="0.45">
      <c r="B27" t="s">
        <v>69</v>
      </c>
      <c r="C27">
        <v>8</v>
      </c>
    </row>
    <row r="28" spans="2:3" x14ac:dyDescent="0.45">
      <c r="B28" t="s">
        <v>70</v>
      </c>
      <c r="C28">
        <v>4</v>
      </c>
    </row>
    <row r="29" spans="2:3" x14ac:dyDescent="0.45">
      <c r="B29" t="s">
        <v>71</v>
      </c>
      <c r="C29">
        <v>6</v>
      </c>
    </row>
    <row r="30" spans="2:3" x14ac:dyDescent="0.45">
      <c r="B30" t="s">
        <v>72</v>
      </c>
      <c r="C30">
        <v>8</v>
      </c>
    </row>
    <row r="31" spans="2:3" x14ac:dyDescent="0.45">
      <c r="B31" t="s">
        <v>73</v>
      </c>
      <c r="C31">
        <v>16</v>
      </c>
    </row>
    <row r="32" spans="2:3" x14ac:dyDescent="0.45">
      <c r="B32" t="s">
        <v>74</v>
      </c>
      <c r="C32">
        <v>4</v>
      </c>
    </row>
    <row r="33" spans="1:3" x14ac:dyDescent="0.45">
      <c r="B33" t="s">
        <v>75</v>
      </c>
      <c r="C33">
        <v>2</v>
      </c>
    </row>
    <row r="34" spans="1:3" x14ac:dyDescent="0.45">
      <c r="B34" t="s">
        <v>76</v>
      </c>
      <c r="C34">
        <v>1</v>
      </c>
    </row>
    <row r="35" spans="1:3" x14ac:dyDescent="0.45">
      <c r="B35" t="s">
        <v>77</v>
      </c>
      <c r="C35">
        <v>8</v>
      </c>
    </row>
    <row r="36" spans="1:3" x14ac:dyDescent="0.45">
      <c r="B36" t="s">
        <v>78</v>
      </c>
      <c r="C36">
        <v>12</v>
      </c>
    </row>
    <row r="37" spans="1:3" x14ac:dyDescent="0.45">
      <c r="A37" t="s">
        <v>79</v>
      </c>
    </row>
    <row r="38" spans="1:3" x14ac:dyDescent="0.45">
      <c r="B38" t="s">
        <v>80</v>
      </c>
      <c r="C38">
        <v>2</v>
      </c>
    </row>
    <row r="39" spans="1:3" x14ac:dyDescent="0.45">
      <c r="B39" t="s">
        <v>81</v>
      </c>
      <c r="C39">
        <v>4</v>
      </c>
    </row>
    <row r="40" spans="1:3" x14ac:dyDescent="0.45">
      <c r="B40" t="s">
        <v>82</v>
      </c>
      <c r="C40">
        <v>1</v>
      </c>
    </row>
    <row r="41" spans="1:3" x14ac:dyDescent="0.45">
      <c r="B41" t="s">
        <v>83</v>
      </c>
      <c r="C41">
        <v>1.5</v>
      </c>
    </row>
    <row r="42" spans="1:3" x14ac:dyDescent="0.45">
      <c r="B42" t="s">
        <v>84</v>
      </c>
      <c r="C42">
        <v>2</v>
      </c>
    </row>
    <row r="43" spans="1:3" x14ac:dyDescent="0.45">
      <c r="B43" t="s">
        <v>85</v>
      </c>
      <c r="C43">
        <v>8</v>
      </c>
    </row>
    <row r="44" spans="1:3" x14ac:dyDescent="0.45">
      <c r="B44" t="s">
        <v>86</v>
      </c>
      <c r="C44">
        <v>4</v>
      </c>
    </row>
    <row r="45" spans="1:3" x14ac:dyDescent="0.45">
      <c r="B45" t="s">
        <v>87</v>
      </c>
      <c r="C45">
        <v>8</v>
      </c>
    </row>
    <row r="46" spans="1:3" x14ac:dyDescent="0.45">
      <c r="B46" t="s">
        <v>88</v>
      </c>
      <c r="C46">
        <v>1</v>
      </c>
    </row>
    <row r="47" spans="1:3" x14ac:dyDescent="0.45">
      <c r="B47" t="s">
        <v>89</v>
      </c>
      <c r="C47">
        <v>1</v>
      </c>
    </row>
    <row r="53" spans="1:3" x14ac:dyDescent="0.45">
      <c r="A53" t="s">
        <v>90</v>
      </c>
    </row>
    <row r="54" spans="1:3" x14ac:dyDescent="0.45">
      <c r="B54" t="s">
        <v>91</v>
      </c>
      <c r="C54">
        <v>2</v>
      </c>
    </row>
    <row r="55" spans="1:3" x14ac:dyDescent="0.45">
      <c r="B55" t="s">
        <v>92</v>
      </c>
      <c r="C55">
        <v>1</v>
      </c>
    </row>
    <row r="56" spans="1:3" x14ac:dyDescent="0.45">
      <c r="B56" t="s">
        <v>93</v>
      </c>
      <c r="C56">
        <v>4</v>
      </c>
    </row>
    <row r="57" spans="1:3" x14ac:dyDescent="0.45">
      <c r="B57" t="s">
        <v>94</v>
      </c>
      <c r="C57">
        <v>1</v>
      </c>
    </row>
    <row r="58" spans="1:3" x14ac:dyDescent="0.45">
      <c r="B58" t="s">
        <v>95</v>
      </c>
      <c r="C58">
        <v>2</v>
      </c>
    </row>
    <row r="59" spans="1:3" x14ac:dyDescent="0.45">
      <c r="B59" t="s">
        <v>96</v>
      </c>
      <c r="C59">
        <v>4</v>
      </c>
    </row>
    <row r="60" spans="1:3" x14ac:dyDescent="0.45">
      <c r="B60" t="s">
        <v>97</v>
      </c>
      <c r="C60">
        <v>2</v>
      </c>
    </row>
    <row r="61" spans="1:3" x14ac:dyDescent="0.45">
      <c r="B61" t="s">
        <v>98</v>
      </c>
      <c r="C61">
        <v>1</v>
      </c>
    </row>
    <row r="62" spans="1:3" x14ac:dyDescent="0.45">
      <c r="B62" t="s">
        <v>99</v>
      </c>
      <c r="C62">
        <v>2</v>
      </c>
    </row>
    <row r="67" spans="1:3" x14ac:dyDescent="0.45">
      <c r="A67" t="s">
        <v>100</v>
      </c>
    </row>
    <row r="68" spans="1:3" x14ac:dyDescent="0.45">
      <c r="B68" t="s">
        <v>101</v>
      </c>
      <c r="C68">
        <v>12</v>
      </c>
    </row>
    <row r="69" spans="1:3" x14ac:dyDescent="0.45">
      <c r="B69" t="s">
        <v>102</v>
      </c>
      <c r="C69">
        <v>20</v>
      </c>
    </row>
    <row r="70" spans="1:3" x14ac:dyDescent="0.45">
      <c r="B70" t="s">
        <v>103</v>
      </c>
      <c r="C70">
        <v>16</v>
      </c>
    </row>
    <row r="72" spans="1:3" x14ac:dyDescent="0.45">
      <c r="B72" t="s">
        <v>104</v>
      </c>
      <c r="C72">
        <v>8</v>
      </c>
    </row>
    <row r="78" spans="1:3" x14ac:dyDescent="0.45">
      <c r="A78" t="s">
        <v>105</v>
      </c>
    </row>
    <row r="79" spans="1:3" x14ac:dyDescent="0.45">
      <c r="B79" t="s">
        <v>106</v>
      </c>
      <c r="C79">
        <v>16</v>
      </c>
    </row>
    <row r="80" spans="1:3" x14ac:dyDescent="0.45">
      <c r="B80" t="s">
        <v>107</v>
      </c>
      <c r="C80">
        <v>32</v>
      </c>
    </row>
    <row r="81" spans="2:3" x14ac:dyDescent="0.45">
      <c r="B81" t="s">
        <v>108</v>
      </c>
      <c r="C81">
        <v>40</v>
      </c>
    </row>
    <row r="82" spans="2:3" x14ac:dyDescent="0.45">
      <c r="B82" t="s">
        <v>109</v>
      </c>
      <c r="C82">
        <v>64</v>
      </c>
    </row>
    <row r="84" spans="2:3" x14ac:dyDescent="0.45">
      <c r="B84" t="s">
        <v>110</v>
      </c>
      <c r="C84">
        <v>32</v>
      </c>
    </row>
    <row r="85" spans="2:3" x14ac:dyDescent="0.45">
      <c r="B85" t="s">
        <v>111</v>
      </c>
      <c r="C85">
        <v>64</v>
      </c>
    </row>
    <row r="87" spans="2:3" x14ac:dyDescent="0.45">
      <c r="B87" t="s">
        <v>112</v>
      </c>
      <c r="C87">
        <v>8</v>
      </c>
    </row>
    <row r="89" spans="2:3" x14ac:dyDescent="0.45">
      <c r="B89" t="s">
        <v>113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defaultRowHeight="14.25" x14ac:dyDescent="0.45"/>
  <cols>
    <col min="1" max="1" width="26.1328125" customWidth="1"/>
    <col min="2" max="2" width="11.19921875" customWidth="1"/>
    <col min="3" max="3" width="11.1328125" customWidth="1"/>
  </cols>
  <sheetData>
    <row r="1" spans="1:4" x14ac:dyDescent="0.45">
      <c r="B1" s="74" t="s">
        <v>114</v>
      </c>
      <c r="C1" t="s">
        <v>115</v>
      </c>
    </row>
    <row r="2" spans="1:4" x14ac:dyDescent="0.45">
      <c r="A2" t="s">
        <v>116</v>
      </c>
      <c r="B2" s="34">
        <v>150</v>
      </c>
      <c r="C2" s="34">
        <v>200</v>
      </c>
      <c r="D2" s="69"/>
    </row>
    <row r="3" spans="1:4" x14ac:dyDescent="0.45">
      <c r="A3" t="s">
        <v>117</v>
      </c>
      <c r="B3" s="34">
        <v>100</v>
      </c>
      <c r="C3" s="34">
        <v>135</v>
      </c>
      <c r="D3" s="69"/>
    </row>
    <row r="4" spans="1:4" x14ac:dyDescent="0.45">
      <c r="A4" t="s">
        <v>118</v>
      </c>
      <c r="B4" s="34">
        <v>125</v>
      </c>
      <c r="C4" s="34">
        <v>167</v>
      </c>
      <c r="D4" s="69"/>
    </row>
    <row r="5" spans="1:4" x14ac:dyDescent="0.45">
      <c r="A5" t="s">
        <v>119</v>
      </c>
      <c r="B5" s="34">
        <v>150</v>
      </c>
      <c r="C5" s="34">
        <v>200</v>
      </c>
      <c r="D5" s="69"/>
    </row>
    <row r="6" spans="1:4" x14ac:dyDescent="0.45">
      <c r="A6" t="s">
        <v>120</v>
      </c>
      <c r="B6" s="34">
        <v>100</v>
      </c>
      <c r="C6" s="34">
        <v>134</v>
      </c>
      <c r="D6" s="69"/>
    </row>
    <row r="7" spans="1:4" x14ac:dyDescent="0.45">
      <c r="A7" t="s">
        <v>121</v>
      </c>
      <c r="B7" s="34">
        <v>180</v>
      </c>
      <c r="C7" s="34">
        <v>240</v>
      </c>
      <c r="D7" s="69"/>
    </row>
    <row r="8" spans="1:4" x14ac:dyDescent="0.45">
      <c r="A8" t="s">
        <v>122</v>
      </c>
      <c r="B8" s="34">
        <v>180</v>
      </c>
      <c r="C8" s="34">
        <v>240</v>
      </c>
      <c r="D8" s="69"/>
    </row>
    <row r="9" spans="1:4" x14ac:dyDescent="0.45">
      <c r="A9" t="s">
        <v>123</v>
      </c>
      <c r="B9" s="34">
        <v>75</v>
      </c>
      <c r="C9" s="34">
        <v>110</v>
      </c>
      <c r="D9" s="69"/>
    </row>
    <row r="10" spans="1:4" x14ac:dyDescent="0.45">
      <c r="A10" t="s">
        <v>124</v>
      </c>
      <c r="B10" s="34">
        <v>200</v>
      </c>
      <c r="C10" s="34">
        <v>230</v>
      </c>
      <c r="D10" s="69"/>
    </row>
    <row r="12" spans="1:4" x14ac:dyDescent="0.45">
      <c r="A12" t="s">
        <v>2006</v>
      </c>
      <c r="C12" s="34">
        <v>375.77</v>
      </c>
    </row>
    <row r="13" spans="1:4" x14ac:dyDescent="0.45">
      <c r="A13" t="s">
        <v>2007</v>
      </c>
      <c r="C13" s="34">
        <v>344.62</v>
      </c>
    </row>
    <row r="14" spans="1:4" x14ac:dyDescent="0.45">
      <c r="A14" t="s">
        <v>2008</v>
      </c>
      <c r="C14" s="34">
        <v>707.04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B7" sqref="B7"/>
    </sheetView>
  </sheetViews>
  <sheetFormatPr defaultRowHeight="14.25" x14ac:dyDescent="0.45"/>
  <cols>
    <col min="1" max="1" width="15.53125" customWidth="1"/>
    <col min="3" max="3" width="15.796875" customWidth="1"/>
  </cols>
  <sheetData>
    <row r="1" spans="1:5" x14ac:dyDescent="0.45">
      <c r="C1" t="s">
        <v>125</v>
      </c>
      <c r="D1" t="s">
        <v>126</v>
      </c>
      <c r="E1" t="s">
        <v>127</v>
      </c>
    </row>
    <row r="2" spans="1:5" x14ac:dyDescent="0.45">
      <c r="A2" s="70" t="s">
        <v>128</v>
      </c>
      <c r="B2" s="73">
        <v>1.35</v>
      </c>
      <c r="C2" s="71">
        <v>0.25</v>
      </c>
      <c r="D2" s="79">
        <v>9.9500000000000005E-2</v>
      </c>
      <c r="E2" s="71">
        <v>0.04</v>
      </c>
    </row>
    <row r="3" spans="1:5" x14ac:dyDescent="0.45">
      <c r="A3" s="70" t="s">
        <v>129</v>
      </c>
      <c r="B3" s="71">
        <v>1.4999999999999999E-2</v>
      </c>
      <c r="D3" s="72"/>
      <c r="E3" s="72"/>
    </row>
    <row r="4" spans="1:5" x14ac:dyDescent="0.45">
      <c r="A4" s="70" t="s">
        <v>130</v>
      </c>
      <c r="B4" s="71">
        <v>0.04</v>
      </c>
      <c r="C4" t="s">
        <v>131</v>
      </c>
    </row>
    <row r="5" spans="1:5" x14ac:dyDescent="0.45">
      <c r="A5" s="70" t="s">
        <v>132</v>
      </c>
      <c r="B5" s="73">
        <v>1.1499999999999999</v>
      </c>
      <c r="C5" s="71">
        <v>0.23229661357674286</v>
      </c>
    </row>
    <row r="6" spans="1:5" x14ac:dyDescent="0.45">
      <c r="A6" s="70" t="s">
        <v>1988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590"/>
  <sheetViews>
    <sheetView topLeftCell="A323" workbookViewId="0">
      <selection activeCell="A345" sqref="A345"/>
    </sheetView>
  </sheetViews>
  <sheetFormatPr defaultRowHeight="14.25" x14ac:dyDescent="0.45"/>
  <cols>
    <col min="1" max="1" width="51.1328125" bestFit="1" customWidth="1"/>
    <col min="2" max="2" width="18.46484375" bestFit="1" customWidth="1"/>
    <col min="3" max="3" width="80.53125" bestFit="1" customWidth="1"/>
    <col min="4" max="4" width="19.53125" bestFit="1" customWidth="1"/>
    <col min="5" max="5" width="28.59765625" bestFit="1" customWidth="1"/>
  </cols>
  <sheetData>
    <row r="1" spans="1:5" x14ac:dyDescent="0.45">
      <c r="A1" t="s">
        <v>168</v>
      </c>
      <c r="B1" t="s">
        <v>28</v>
      </c>
      <c r="C1" t="s">
        <v>13</v>
      </c>
      <c r="D1" t="s">
        <v>169</v>
      </c>
      <c r="E1" t="s">
        <v>14</v>
      </c>
    </row>
    <row r="2" spans="1:5" x14ac:dyDescent="0.45">
      <c r="A2" t="s">
        <v>170</v>
      </c>
      <c r="B2" t="s">
        <v>171</v>
      </c>
      <c r="C2" t="s">
        <v>172</v>
      </c>
      <c r="D2" t="s">
        <v>173</v>
      </c>
      <c r="E2" t="s">
        <v>173</v>
      </c>
    </row>
    <row r="3" spans="1:5" x14ac:dyDescent="0.45">
      <c r="A3" t="s">
        <v>147</v>
      </c>
      <c r="B3" t="s">
        <v>174</v>
      </c>
      <c r="C3" t="s">
        <v>175</v>
      </c>
      <c r="D3" t="s">
        <v>159</v>
      </c>
      <c r="E3" t="s">
        <v>176</v>
      </c>
    </row>
    <row r="4" spans="1:5" x14ac:dyDescent="0.45">
      <c r="A4" t="s">
        <v>177</v>
      </c>
      <c r="B4" t="s">
        <v>178</v>
      </c>
      <c r="C4" t="s">
        <v>179</v>
      </c>
      <c r="D4" t="s">
        <v>180</v>
      </c>
      <c r="E4" t="s">
        <v>181</v>
      </c>
    </row>
    <row r="5" spans="1:5" x14ac:dyDescent="0.45">
      <c r="A5" t="s">
        <v>182</v>
      </c>
      <c r="B5" t="s">
        <v>178</v>
      </c>
      <c r="C5" t="s">
        <v>183</v>
      </c>
      <c r="D5" t="s">
        <v>180</v>
      </c>
      <c r="E5" t="s">
        <v>184</v>
      </c>
    </row>
    <row r="6" spans="1:5" x14ac:dyDescent="0.45">
      <c r="A6" t="s">
        <v>185</v>
      </c>
      <c r="B6" t="s">
        <v>178</v>
      </c>
      <c r="C6" t="s">
        <v>186</v>
      </c>
      <c r="D6" t="s">
        <v>180</v>
      </c>
      <c r="E6" t="s">
        <v>187</v>
      </c>
    </row>
    <row r="7" spans="1:5" x14ac:dyDescent="0.45">
      <c r="A7" t="s">
        <v>188</v>
      </c>
      <c r="B7" t="s">
        <v>178</v>
      </c>
      <c r="C7" t="s">
        <v>189</v>
      </c>
      <c r="D7" t="s">
        <v>180</v>
      </c>
      <c r="E7" t="s">
        <v>190</v>
      </c>
    </row>
    <row r="8" spans="1:5" x14ac:dyDescent="0.45">
      <c r="A8" t="s">
        <v>191</v>
      </c>
      <c r="B8" t="s">
        <v>178</v>
      </c>
      <c r="C8" t="s">
        <v>192</v>
      </c>
      <c r="D8" t="s">
        <v>180</v>
      </c>
      <c r="E8" t="s">
        <v>193</v>
      </c>
    </row>
    <row r="9" spans="1:5" x14ac:dyDescent="0.45">
      <c r="A9" t="s">
        <v>194</v>
      </c>
      <c r="B9" t="s">
        <v>178</v>
      </c>
      <c r="C9" t="s">
        <v>195</v>
      </c>
      <c r="D9" t="s">
        <v>180</v>
      </c>
      <c r="E9" t="s">
        <v>196</v>
      </c>
    </row>
    <row r="10" spans="1:5" x14ac:dyDescent="0.45">
      <c r="A10" t="s">
        <v>197</v>
      </c>
      <c r="B10" t="s">
        <v>178</v>
      </c>
      <c r="C10" t="s">
        <v>198</v>
      </c>
      <c r="D10" t="s">
        <v>180</v>
      </c>
      <c r="E10" t="s">
        <v>199</v>
      </c>
    </row>
    <row r="11" spans="1:5" x14ac:dyDescent="0.45">
      <c r="A11" t="s">
        <v>200</v>
      </c>
      <c r="B11" t="s">
        <v>178</v>
      </c>
      <c r="C11" t="s">
        <v>201</v>
      </c>
      <c r="D11" t="s">
        <v>180</v>
      </c>
      <c r="E11" t="s">
        <v>202</v>
      </c>
    </row>
    <row r="12" spans="1:5" x14ac:dyDescent="0.45">
      <c r="A12" t="s">
        <v>203</v>
      </c>
      <c r="B12" t="s">
        <v>204</v>
      </c>
      <c r="C12" t="s">
        <v>205</v>
      </c>
      <c r="D12" t="s">
        <v>206</v>
      </c>
      <c r="E12" t="s">
        <v>207</v>
      </c>
    </row>
    <row r="13" spans="1:5" x14ac:dyDescent="0.45">
      <c r="A13" t="s">
        <v>208</v>
      </c>
      <c r="B13" t="s">
        <v>204</v>
      </c>
      <c r="C13" t="s">
        <v>209</v>
      </c>
      <c r="D13" t="s">
        <v>206</v>
      </c>
      <c r="E13" t="s">
        <v>210</v>
      </c>
    </row>
    <row r="14" spans="1:5" x14ac:dyDescent="0.45">
      <c r="A14" t="s">
        <v>211</v>
      </c>
      <c r="B14" t="s">
        <v>204</v>
      </c>
      <c r="C14" t="s">
        <v>212</v>
      </c>
      <c r="D14" t="s">
        <v>213</v>
      </c>
      <c r="E14" t="s">
        <v>214</v>
      </c>
    </row>
    <row r="15" spans="1:5" x14ac:dyDescent="0.45">
      <c r="A15" t="s">
        <v>215</v>
      </c>
      <c r="B15" t="s">
        <v>204</v>
      </c>
      <c r="C15" t="s">
        <v>216</v>
      </c>
      <c r="D15" t="s">
        <v>213</v>
      </c>
      <c r="E15" t="s">
        <v>217</v>
      </c>
    </row>
    <row r="16" spans="1:5" x14ac:dyDescent="0.45">
      <c r="A16" t="s">
        <v>218</v>
      </c>
      <c r="B16" t="s">
        <v>204</v>
      </c>
      <c r="C16" t="s">
        <v>219</v>
      </c>
      <c r="D16" t="s">
        <v>213</v>
      </c>
      <c r="E16" t="s">
        <v>220</v>
      </c>
    </row>
    <row r="17" spans="1:5" x14ac:dyDescent="0.45">
      <c r="A17" t="s">
        <v>221</v>
      </c>
      <c r="B17" t="s">
        <v>204</v>
      </c>
      <c r="C17" t="s">
        <v>222</v>
      </c>
      <c r="D17" t="s">
        <v>223</v>
      </c>
      <c r="E17" t="s">
        <v>224</v>
      </c>
    </row>
    <row r="18" spans="1:5" x14ac:dyDescent="0.45">
      <c r="A18" t="s">
        <v>225</v>
      </c>
      <c r="B18" t="s">
        <v>204</v>
      </c>
      <c r="C18" t="s">
        <v>226</v>
      </c>
      <c r="D18" t="s">
        <v>223</v>
      </c>
      <c r="E18" t="s">
        <v>227</v>
      </c>
    </row>
    <row r="19" spans="1:5" x14ac:dyDescent="0.45">
      <c r="A19" t="s">
        <v>228</v>
      </c>
      <c r="B19" t="s">
        <v>204</v>
      </c>
      <c r="C19" t="s">
        <v>229</v>
      </c>
      <c r="D19" t="s">
        <v>223</v>
      </c>
      <c r="E19" t="s">
        <v>230</v>
      </c>
    </row>
    <row r="20" spans="1:5" x14ac:dyDescent="0.45">
      <c r="A20" t="s">
        <v>231</v>
      </c>
      <c r="B20" t="s">
        <v>204</v>
      </c>
      <c r="C20" t="s">
        <v>232</v>
      </c>
      <c r="D20" t="s">
        <v>223</v>
      </c>
      <c r="E20" t="s">
        <v>233</v>
      </c>
    </row>
    <row r="21" spans="1:5" x14ac:dyDescent="0.45">
      <c r="A21" t="s">
        <v>234</v>
      </c>
      <c r="B21" t="s">
        <v>204</v>
      </c>
      <c r="C21" t="s">
        <v>235</v>
      </c>
      <c r="D21" t="s">
        <v>223</v>
      </c>
      <c r="E21" t="s">
        <v>236</v>
      </c>
    </row>
    <row r="22" spans="1:5" x14ac:dyDescent="0.45">
      <c r="A22" t="s">
        <v>237</v>
      </c>
      <c r="B22" t="s">
        <v>204</v>
      </c>
      <c r="C22" t="s">
        <v>238</v>
      </c>
      <c r="D22" t="s">
        <v>223</v>
      </c>
      <c r="E22" t="s">
        <v>239</v>
      </c>
    </row>
    <row r="23" spans="1:5" x14ac:dyDescent="0.45">
      <c r="A23" t="s">
        <v>240</v>
      </c>
      <c r="B23" t="s">
        <v>204</v>
      </c>
      <c r="C23" t="s">
        <v>241</v>
      </c>
      <c r="D23" t="s">
        <v>223</v>
      </c>
      <c r="E23" t="s">
        <v>242</v>
      </c>
    </row>
    <row r="24" spans="1:5" x14ac:dyDescent="0.45">
      <c r="A24" t="s">
        <v>243</v>
      </c>
      <c r="B24" t="s">
        <v>204</v>
      </c>
      <c r="C24" t="s">
        <v>244</v>
      </c>
      <c r="D24" t="s">
        <v>223</v>
      </c>
      <c r="E24" t="s">
        <v>245</v>
      </c>
    </row>
    <row r="25" spans="1:5" x14ac:dyDescent="0.45">
      <c r="A25" t="s">
        <v>246</v>
      </c>
      <c r="B25" t="s">
        <v>204</v>
      </c>
      <c r="C25" t="s">
        <v>247</v>
      </c>
      <c r="D25" t="s">
        <v>223</v>
      </c>
      <c r="E25" t="s">
        <v>248</v>
      </c>
    </row>
    <row r="26" spans="1:5" x14ac:dyDescent="0.45">
      <c r="A26" t="s">
        <v>249</v>
      </c>
      <c r="B26" t="s">
        <v>204</v>
      </c>
      <c r="C26" t="s">
        <v>250</v>
      </c>
      <c r="D26" t="s">
        <v>223</v>
      </c>
      <c r="E26" t="s">
        <v>251</v>
      </c>
    </row>
    <row r="27" spans="1:5" x14ac:dyDescent="0.45">
      <c r="A27" t="s">
        <v>252</v>
      </c>
      <c r="B27" t="s">
        <v>204</v>
      </c>
      <c r="C27" t="s">
        <v>253</v>
      </c>
      <c r="D27" t="s">
        <v>223</v>
      </c>
      <c r="E27" t="s">
        <v>254</v>
      </c>
    </row>
    <row r="28" spans="1:5" x14ac:dyDescent="0.45">
      <c r="A28" t="s">
        <v>255</v>
      </c>
      <c r="B28" t="s">
        <v>204</v>
      </c>
      <c r="C28" t="s">
        <v>256</v>
      </c>
      <c r="D28" t="s">
        <v>223</v>
      </c>
      <c r="E28" t="s">
        <v>257</v>
      </c>
    </row>
    <row r="29" spans="1:5" x14ac:dyDescent="0.45">
      <c r="A29" t="s">
        <v>258</v>
      </c>
      <c r="B29" t="s">
        <v>204</v>
      </c>
      <c r="C29" t="s">
        <v>259</v>
      </c>
      <c r="D29" t="s">
        <v>223</v>
      </c>
      <c r="E29" t="s">
        <v>260</v>
      </c>
    </row>
    <row r="30" spans="1:5" x14ac:dyDescent="0.45">
      <c r="A30" t="s">
        <v>261</v>
      </c>
      <c r="B30" t="s">
        <v>204</v>
      </c>
      <c r="C30" t="s">
        <v>262</v>
      </c>
      <c r="D30" t="s">
        <v>223</v>
      </c>
      <c r="E30" t="s">
        <v>263</v>
      </c>
    </row>
    <row r="31" spans="1:5" x14ac:dyDescent="0.45">
      <c r="A31" t="s">
        <v>264</v>
      </c>
      <c r="B31" t="s">
        <v>204</v>
      </c>
      <c r="C31" t="s">
        <v>265</v>
      </c>
      <c r="D31" t="s">
        <v>223</v>
      </c>
      <c r="E31" t="s">
        <v>266</v>
      </c>
    </row>
    <row r="32" spans="1:5" x14ac:dyDescent="0.45">
      <c r="A32" t="s">
        <v>267</v>
      </c>
      <c r="B32" t="s">
        <v>204</v>
      </c>
      <c r="C32" t="s">
        <v>268</v>
      </c>
      <c r="D32" t="s">
        <v>223</v>
      </c>
      <c r="E32" t="s">
        <v>269</v>
      </c>
    </row>
    <row r="33" spans="1:5" x14ac:dyDescent="0.45">
      <c r="A33" t="s">
        <v>270</v>
      </c>
      <c r="B33" t="s">
        <v>204</v>
      </c>
      <c r="C33" t="s">
        <v>271</v>
      </c>
      <c r="D33" t="s">
        <v>223</v>
      </c>
      <c r="E33" t="s">
        <v>272</v>
      </c>
    </row>
    <row r="34" spans="1:5" x14ac:dyDescent="0.45">
      <c r="A34" t="s">
        <v>273</v>
      </c>
      <c r="B34" t="s">
        <v>204</v>
      </c>
      <c r="C34" t="s">
        <v>274</v>
      </c>
      <c r="D34" t="s">
        <v>223</v>
      </c>
      <c r="E34" t="s">
        <v>275</v>
      </c>
    </row>
    <row r="35" spans="1:5" x14ac:dyDescent="0.45">
      <c r="A35" t="s">
        <v>276</v>
      </c>
      <c r="B35" t="s">
        <v>204</v>
      </c>
      <c r="C35" t="s">
        <v>277</v>
      </c>
      <c r="D35" t="s">
        <v>223</v>
      </c>
      <c r="E35" t="s">
        <v>278</v>
      </c>
    </row>
    <row r="36" spans="1:5" x14ac:dyDescent="0.45">
      <c r="A36" t="s">
        <v>279</v>
      </c>
      <c r="B36" t="s">
        <v>204</v>
      </c>
      <c r="C36" t="s">
        <v>280</v>
      </c>
      <c r="D36" t="s">
        <v>223</v>
      </c>
      <c r="E36" t="s">
        <v>281</v>
      </c>
    </row>
    <row r="37" spans="1:5" x14ac:dyDescent="0.45">
      <c r="A37" t="s">
        <v>282</v>
      </c>
      <c r="B37" t="s">
        <v>204</v>
      </c>
      <c r="C37" t="s">
        <v>283</v>
      </c>
      <c r="D37" t="s">
        <v>223</v>
      </c>
      <c r="E37" t="s">
        <v>284</v>
      </c>
    </row>
    <row r="38" spans="1:5" x14ac:dyDescent="0.45">
      <c r="A38" t="s">
        <v>285</v>
      </c>
      <c r="B38" t="s">
        <v>204</v>
      </c>
      <c r="C38" t="s">
        <v>286</v>
      </c>
      <c r="D38" t="s">
        <v>223</v>
      </c>
      <c r="E38" t="s">
        <v>287</v>
      </c>
    </row>
    <row r="39" spans="1:5" x14ac:dyDescent="0.45">
      <c r="A39" t="s">
        <v>288</v>
      </c>
      <c r="B39" t="s">
        <v>204</v>
      </c>
      <c r="C39" t="s">
        <v>289</v>
      </c>
      <c r="D39" t="s">
        <v>223</v>
      </c>
      <c r="E39" t="s">
        <v>290</v>
      </c>
    </row>
    <row r="40" spans="1:5" x14ac:dyDescent="0.45">
      <c r="A40" t="s">
        <v>291</v>
      </c>
      <c r="B40" t="s">
        <v>204</v>
      </c>
      <c r="C40" t="s">
        <v>292</v>
      </c>
      <c r="D40" t="s">
        <v>223</v>
      </c>
      <c r="E40" t="s">
        <v>293</v>
      </c>
    </row>
    <row r="41" spans="1:5" x14ac:dyDescent="0.45">
      <c r="A41" t="s">
        <v>294</v>
      </c>
      <c r="B41" t="s">
        <v>204</v>
      </c>
      <c r="C41" t="s">
        <v>295</v>
      </c>
      <c r="D41" t="s">
        <v>223</v>
      </c>
      <c r="E41" t="s">
        <v>296</v>
      </c>
    </row>
    <row r="42" spans="1:5" x14ac:dyDescent="0.45">
      <c r="A42" t="s">
        <v>297</v>
      </c>
      <c r="B42" t="s">
        <v>204</v>
      </c>
      <c r="C42" t="s">
        <v>298</v>
      </c>
      <c r="D42" t="s">
        <v>223</v>
      </c>
      <c r="E42" t="s">
        <v>299</v>
      </c>
    </row>
    <row r="43" spans="1:5" x14ac:dyDescent="0.45">
      <c r="A43" t="s">
        <v>300</v>
      </c>
      <c r="B43" t="s">
        <v>204</v>
      </c>
      <c r="C43" t="s">
        <v>301</v>
      </c>
      <c r="D43" t="s">
        <v>223</v>
      </c>
      <c r="E43" t="s">
        <v>302</v>
      </c>
    </row>
    <row r="44" spans="1:5" x14ac:dyDescent="0.45">
      <c r="A44" t="s">
        <v>303</v>
      </c>
      <c r="B44" t="s">
        <v>204</v>
      </c>
      <c r="C44" t="s">
        <v>304</v>
      </c>
      <c r="D44" t="s">
        <v>223</v>
      </c>
      <c r="E44" t="s">
        <v>305</v>
      </c>
    </row>
    <row r="45" spans="1:5" x14ac:dyDescent="0.45">
      <c r="A45" t="s">
        <v>306</v>
      </c>
      <c r="B45" t="s">
        <v>204</v>
      </c>
      <c r="C45" t="s">
        <v>307</v>
      </c>
      <c r="D45" t="s">
        <v>223</v>
      </c>
      <c r="E45" t="s">
        <v>308</v>
      </c>
    </row>
    <row r="46" spans="1:5" x14ac:dyDescent="0.45">
      <c r="A46" t="s">
        <v>309</v>
      </c>
      <c r="B46" t="s">
        <v>204</v>
      </c>
      <c r="C46" t="s">
        <v>310</v>
      </c>
      <c r="D46" t="s">
        <v>223</v>
      </c>
      <c r="E46" t="s">
        <v>311</v>
      </c>
    </row>
    <row r="47" spans="1:5" x14ac:dyDescent="0.45">
      <c r="A47" t="s">
        <v>312</v>
      </c>
      <c r="B47" t="s">
        <v>204</v>
      </c>
      <c r="C47" t="s">
        <v>313</v>
      </c>
      <c r="D47" t="s">
        <v>223</v>
      </c>
      <c r="E47" t="s">
        <v>314</v>
      </c>
    </row>
    <row r="48" spans="1:5" x14ac:dyDescent="0.45">
      <c r="A48" t="s">
        <v>315</v>
      </c>
      <c r="B48" t="s">
        <v>204</v>
      </c>
      <c r="C48" t="s">
        <v>316</v>
      </c>
      <c r="D48" t="s">
        <v>223</v>
      </c>
      <c r="E48" t="s">
        <v>317</v>
      </c>
    </row>
    <row r="49" spans="1:5" x14ac:dyDescent="0.45">
      <c r="A49" t="s">
        <v>318</v>
      </c>
      <c r="B49" t="s">
        <v>204</v>
      </c>
      <c r="C49" t="s">
        <v>319</v>
      </c>
      <c r="D49" t="s">
        <v>223</v>
      </c>
      <c r="E49" t="s">
        <v>320</v>
      </c>
    </row>
    <row r="50" spans="1:5" x14ac:dyDescent="0.45">
      <c r="A50" t="s">
        <v>321</v>
      </c>
      <c r="B50" t="s">
        <v>204</v>
      </c>
      <c r="C50" t="s">
        <v>322</v>
      </c>
      <c r="D50" t="s">
        <v>223</v>
      </c>
      <c r="E50" t="s">
        <v>323</v>
      </c>
    </row>
    <row r="51" spans="1:5" x14ac:dyDescent="0.45">
      <c r="A51" t="s">
        <v>324</v>
      </c>
      <c r="B51" t="s">
        <v>204</v>
      </c>
      <c r="C51" t="s">
        <v>325</v>
      </c>
      <c r="D51" t="s">
        <v>223</v>
      </c>
      <c r="E51" t="s">
        <v>326</v>
      </c>
    </row>
    <row r="52" spans="1:5" x14ac:dyDescent="0.45">
      <c r="A52" t="s">
        <v>327</v>
      </c>
      <c r="B52" t="s">
        <v>204</v>
      </c>
      <c r="C52" t="s">
        <v>328</v>
      </c>
      <c r="D52" t="s">
        <v>223</v>
      </c>
      <c r="E52" t="s">
        <v>329</v>
      </c>
    </row>
    <row r="53" spans="1:5" x14ac:dyDescent="0.45">
      <c r="A53" t="s">
        <v>330</v>
      </c>
      <c r="B53" t="s">
        <v>204</v>
      </c>
      <c r="C53" t="s">
        <v>331</v>
      </c>
      <c r="D53" t="s">
        <v>223</v>
      </c>
      <c r="E53" t="s">
        <v>332</v>
      </c>
    </row>
    <row r="54" spans="1:5" x14ac:dyDescent="0.45">
      <c r="A54" t="s">
        <v>333</v>
      </c>
      <c r="B54" t="s">
        <v>204</v>
      </c>
      <c r="C54" t="s">
        <v>334</v>
      </c>
      <c r="D54" t="s">
        <v>223</v>
      </c>
      <c r="E54" t="s">
        <v>335</v>
      </c>
    </row>
    <row r="55" spans="1:5" x14ac:dyDescent="0.45">
      <c r="A55" t="s">
        <v>336</v>
      </c>
      <c r="B55" t="s">
        <v>204</v>
      </c>
      <c r="C55" t="s">
        <v>337</v>
      </c>
      <c r="D55" t="s">
        <v>223</v>
      </c>
      <c r="E55" t="s">
        <v>338</v>
      </c>
    </row>
    <row r="56" spans="1:5" x14ac:dyDescent="0.45">
      <c r="A56" t="s">
        <v>339</v>
      </c>
      <c r="B56" t="s">
        <v>204</v>
      </c>
      <c r="C56" t="s">
        <v>340</v>
      </c>
      <c r="D56" t="s">
        <v>223</v>
      </c>
      <c r="E56" t="s">
        <v>340</v>
      </c>
    </row>
    <row r="57" spans="1:5" x14ac:dyDescent="0.45">
      <c r="A57" t="s">
        <v>341</v>
      </c>
      <c r="B57" t="s">
        <v>204</v>
      </c>
      <c r="C57" t="s">
        <v>342</v>
      </c>
      <c r="D57" t="s">
        <v>223</v>
      </c>
      <c r="E57" t="s">
        <v>343</v>
      </c>
    </row>
    <row r="58" spans="1:5" x14ac:dyDescent="0.45">
      <c r="A58" t="s">
        <v>344</v>
      </c>
      <c r="B58" t="s">
        <v>204</v>
      </c>
      <c r="C58" t="s">
        <v>345</v>
      </c>
      <c r="D58" t="s">
        <v>223</v>
      </c>
      <c r="E58" t="s">
        <v>346</v>
      </c>
    </row>
    <row r="59" spans="1:5" x14ac:dyDescent="0.45">
      <c r="A59" t="s">
        <v>347</v>
      </c>
      <c r="B59" t="s">
        <v>204</v>
      </c>
      <c r="C59" t="s">
        <v>348</v>
      </c>
      <c r="D59" t="s">
        <v>223</v>
      </c>
      <c r="E59" t="s">
        <v>349</v>
      </c>
    </row>
    <row r="60" spans="1:5" x14ac:dyDescent="0.45">
      <c r="A60" t="s">
        <v>350</v>
      </c>
      <c r="B60" t="s">
        <v>204</v>
      </c>
      <c r="C60" t="s">
        <v>351</v>
      </c>
      <c r="D60" t="s">
        <v>223</v>
      </c>
      <c r="E60" t="s">
        <v>352</v>
      </c>
    </row>
    <row r="61" spans="1:5" x14ac:dyDescent="0.45">
      <c r="A61" t="s">
        <v>353</v>
      </c>
      <c r="B61" t="s">
        <v>204</v>
      </c>
      <c r="C61" t="s">
        <v>354</v>
      </c>
      <c r="D61" t="s">
        <v>223</v>
      </c>
      <c r="E61" t="s">
        <v>355</v>
      </c>
    </row>
    <row r="62" spans="1:5" x14ac:dyDescent="0.45">
      <c r="A62" t="s">
        <v>356</v>
      </c>
      <c r="B62" t="s">
        <v>204</v>
      </c>
      <c r="C62" t="s">
        <v>357</v>
      </c>
      <c r="D62" t="s">
        <v>223</v>
      </c>
      <c r="E62" t="s">
        <v>358</v>
      </c>
    </row>
    <row r="63" spans="1:5" x14ac:dyDescent="0.45">
      <c r="A63" t="s">
        <v>146</v>
      </c>
      <c r="B63" t="s">
        <v>204</v>
      </c>
      <c r="C63" t="s">
        <v>359</v>
      </c>
      <c r="D63" t="s">
        <v>223</v>
      </c>
      <c r="E63" t="s">
        <v>360</v>
      </c>
    </row>
    <row r="64" spans="1:5" x14ac:dyDescent="0.45">
      <c r="A64" t="s">
        <v>361</v>
      </c>
      <c r="B64" t="s">
        <v>204</v>
      </c>
      <c r="C64" t="s">
        <v>362</v>
      </c>
      <c r="D64" t="s">
        <v>223</v>
      </c>
      <c r="E64" t="s">
        <v>363</v>
      </c>
    </row>
    <row r="65" spans="1:5" x14ac:dyDescent="0.45">
      <c r="A65" t="s">
        <v>364</v>
      </c>
      <c r="B65" t="s">
        <v>204</v>
      </c>
      <c r="C65" t="s">
        <v>365</v>
      </c>
      <c r="D65" t="s">
        <v>159</v>
      </c>
      <c r="E65" t="s">
        <v>366</v>
      </c>
    </row>
    <row r="66" spans="1:5" x14ac:dyDescent="0.45">
      <c r="A66" t="s">
        <v>367</v>
      </c>
      <c r="B66" t="s">
        <v>204</v>
      </c>
      <c r="C66" t="s">
        <v>368</v>
      </c>
      <c r="D66" t="s">
        <v>159</v>
      </c>
      <c r="E66" t="s">
        <v>369</v>
      </c>
    </row>
    <row r="67" spans="1:5" x14ac:dyDescent="0.45">
      <c r="A67" t="s">
        <v>370</v>
      </c>
      <c r="B67" t="s">
        <v>204</v>
      </c>
      <c r="C67" t="s">
        <v>371</v>
      </c>
      <c r="D67" t="s">
        <v>372</v>
      </c>
      <c r="E67" t="s">
        <v>373</v>
      </c>
    </row>
    <row r="68" spans="1:5" x14ac:dyDescent="0.45">
      <c r="A68" t="s">
        <v>486</v>
      </c>
      <c r="B68" t="s">
        <v>204</v>
      </c>
      <c r="C68" t="s">
        <v>487</v>
      </c>
      <c r="D68" t="s">
        <v>488</v>
      </c>
      <c r="E68" t="s">
        <v>489</v>
      </c>
    </row>
    <row r="69" spans="1:5" x14ac:dyDescent="0.45">
      <c r="A69" t="s">
        <v>374</v>
      </c>
      <c r="B69" t="s">
        <v>204</v>
      </c>
      <c r="C69" t="s">
        <v>375</v>
      </c>
      <c r="D69" t="s">
        <v>376</v>
      </c>
      <c r="E69" t="s">
        <v>377</v>
      </c>
    </row>
    <row r="70" spans="1:5" x14ac:dyDescent="0.45">
      <c r="A70" t="s">
        <v>483</v>
      </c>
      <c r="B70" t="s">
        <v>204</v>
      </c>
      <c r="C70" t="s">
        <v>484</v>
      </c>
      <c r="D70" t="s">
        <v>477</v>
      </c>
      <c r="E70" t="s">
        <v>485</v>
      </c>
    </row>
    <row r="71" spans="1:5" x14ac:dyDescent="0.45">
      <c r="A71" t="s">
        <v>475</v>
      </c>
      <c r="B71" t="s">
        <v>204</v>
      </c>
      <c r="C71" t="s">
        <v>476</v>
      </c>
      <c r="D71" t="s">
        <v>477</v>
      </c>
      <c r="E71" t="s">
        <v>478</v>
      </c>
    </row>
    <row r="72" spans="1:5" x14ac:dyDescent="0.45">
      <c r="A72" t="s">
        <v>475</v>
      </c>
      <c r="B72" t="s">
        <v>204</v>
      </c>
      <c r="C72" t="s">
        <v>479</v>
      </c>
      <c r="D72" t="s">
        <v>477</v>
      </c>
      <c r="E72" t="s">
        <v>478</v>
      </c>
    </row>
    <row r="73" spans="1:5" x14ac:dyDescent="0.45">
      <c r="A73" t="s">
        <v>480</v>
      </c>
      <c r="B73" t="s">
        <v>204</v>
      </c>
      <c r="C73" t="s">
        <v>481</v>
      </c>
      <c r="D73" t="s">
        <v>477</v>
      </c>
      <c r="E73" t="s">
        <v>482</v>
      </c>
    </row>
    <row r="74" spans="1:5" x14ac:dyDescent="0.45">
      <c r="A74" t="s">
        <v>378</v>
      </c>
      <c r="B74" t="s">
        <v>204</v>
      </c>
      <c r="C74" t="s">
        <v>379</v>
      </c>
      <c r="D74" t="s">
        <v>380</v>
      </c>
      <c r="E74" t="s">
        <v>381</v>
      </c>
    </row>
    <row r="75" spans="1:5" x14ac:dyDescent="0.45">
      <c r="A75" t="s">
        <v>382</v>
      </c>
      <c r="B75" t="s">
        <v>204</v>
      </c>
      <c r="C75" t="s">
        <v>383</v>
      </c>
      <c r="D75" t="s">
        <v>384</v>
      </c>
      <c r="E75" t="s">
        <v>385</v>
      </c>
    </row>
    <row r="76" spans="1:5" x14ac:dyDescent="0.45">
      <c r="A76" t="s">
        <v>386</v>
      </c>
      <c r="B76" t="s">
        <v>204</v>
      </c>
      <c r="C76" t="s">
        <v>387</v>
      </c>
      <c r="D76" t="s">
        <v>388</v>
      </c>
      <c r="E76" t="s">
        <v>389</v>
      </c>
    </row>
    <row r="77" spans="1:5" x14ac:dyDescent="0.45">
      <c r="A77" t="s">
        <v>390</v>
      </c>
      <c r="B77" t="s">
        <v>204</v>
      </c>
      <c r="C77" t="s">
        <v>391</v>
      </c>
      <c r="D77" t="s">
        <v>392</v>
      </c>
      <c r="E77" t="s">
        <v>393</v>
      </c>
    </row>
    <row r="78" spans="1:5" x14ac:dyDescent="0.45">
      <c r="A78" t="s">
        <v>394</v>
      </c>
      <c r="B78" t="s">
        <v>204</v>
      </c>
      <c r="C78" t="s">
        <v>395</v>
      </c>
      <c r="D78" t="s">
        <v>392</v>
      </c>
      <c r="E78" t="s">
        <v>396</v>
      </c>
    </row>
    <row r="79" spans="1:5" x14ac:dyDescent="0.45">
      <c r="A79" t="s">
        <v>397</v>
      </c>
      <c r="B79" t="s">
        <v>204</v>
      </c>
      <c r="C79" t="s">
        <v>398</v>
      </c>
      <c r="D79" t="s">
        <v>392</v>
      </c>
      <c r="E79" t="s">
        <v>399</v>
      </c>
    </row>
    <row r="80" spans="1:5" x14ac:dyDescent="0.45">
      <c r="A80" t="s">
        <v>400</v>
      </c>
      <c r="B80" t="s">
        <v>204</v>
      </c>
      <c r="C80" t="s">
        <v>401</v>
      </c>
      <c r="D80" t="s">
        <v>392</v>
      </c>
      <c r="E80" t="s">
        <v>402</v>
      </c>
    </row>
    <row r="81" spans="1:5" x14ac:dyDescent="0.45">
      <c r="A81" t="s">
        <v>403</v>
      </c>
      <c r="B81" t="s">
        <v>204</v>
      </c>
      <c r="C81" t="s">
        <v>404</v>
      </c>
      <c r="D81" t="s">
        <v>405</v>
      </c>
      <c r="E81" t="s">
        <v>406</v>
      </c>
    </row>
    <row r="82" spans="1:5" x14ac:dyDescent="0.45">
      <c r="A82" t="s">
        <v>407</v>
      </c>
      <c r="B82" t="s">
        <v>204</v>
      </c>
      <c r="C82" t="s">
        <v>408</v>
      </c>
      <c r="D82" t="s">
        <v>405</v>
      </c>
      <c r="E82" t="s">
        <v>409</v>
      </c>
    </row>
    <row r="83" spans="1:5" x14ac:dyDescent="0.45">
      <c r="A83" t="s">
        <v>472</v>
      </c>
      <c r="B83" t="s">
        <v>204</v>
      </c>
      <c r="C83" t="s">
        <v>473</v>
      </c>
      <c r="D83" t="s">
        <v>474</v>
      </c>
      <c r="E83">
        <v>509178</v>
      </c>
    </row>
    <row r="84" spans="1:5" x14ac:dyDescent="0.45">
      <c r="A84" t="s">
        <v>410</v>
      </c>
      <c r="B84" t="s">
        <v>204</v>
      </c>
      <c r="C84" t="s">
        <v>411</v>
      </c>
      <c r="D84" t="s">
        <v>412</v>
      </c>
      <c r="E84" t="s">
        <v>413</v>
      </c>
    </row>
    <row r="85" spans="1:5" x14ac:dyDescent="0.45">
      <c r="A85" t="s">
        <v>414</v>
      </c>
      <c r="B85" t="s">
        <v>204</v>
      </c>
      <c r="C85" t="s">
        <v>415</v>
      </c>
      <c r="D85" t="s">
        <v>412</v>
      </c>
      <c r="E85" t="s">
        <v>416</v>
      </c>
    </row>
    <row r="86" spans="1:5" x14ac:dyDescent="0.45">
      <c r="A86" t="s">
        <v>417</v>
      </c>
      <c r="B86" t="s">
        <v>204</v>
      </c>
      <c r="C86" t="s">
        <v>418</v>
      </c>
      <c r="D86" t="s">
        <v>412</v>
      </c>
      <c r="E86" t="s">
        <v>419</v>
      </c>
    </row>
    <row r="87" spans="1:5" x14ac:dyDescent="0.45">
      <c r="A87" t="s">
        <v>1943</v>
      </c>
      <c r="B87" t="s">
        <v>204</v>
      </c>
      <c r="C87" t="s">
        <v>1944</v>
      </c>
      <c r="D87" t="s">
        <v>412</v>
      </c>
      <c r="E87" t="s">
        <v>1945</v>
      </c>
    </row>
    <row r="88" spans="1:5" x14ac:dyDescent="0.45">
      <c r="A88" t="s">
        <v>1934</v>
      </c>
      <c r="B88" t="s">
        <v>204</v>
      </c>
      <c r="C88" t="s">
        <v>1935</v>
      </c>
      <c r="D88" t="s">
        <v>412</v>
      </c>
      <c r="E88" t="s">
        <v>1936</v>
      </c>
    </row>
    <row r="89" spans="1:5" x14ac:dyDescent="0.45">
      <c r="A89" t="s">
        <v>420</v>
      </c>
      <c r="B89" t="s">
        <v>204</v>
      </c>
      <c r="C89" t="s">
        <v>421</v>
      </c>
      <c r="D89" t="s">
        <v>412</v>
      </c>
      <c r="E89" t="s">
        <v>422</v>
      </c>
    </row>
    <row r="90" spans="1:5" x14ac:dyDescent="0.45">
      <c r="A90" t="s">
        <v>423</v>
      </c>
      <c r="B90" t="s">
        <v>204</v>
      </c>
      <c r="C90" t="s">
        <v>424</v>
      </c>
      <c r="D90" t="s">
        <v>412</v>
      </c>
      <c r="E90" t="s">
        <v>425</v>
      </c>
    </row>
    <row r="91" spans="1:5" x14ac:dyDescent="0.45">
      <c r="A91" t="s">
        <v>426</v>
      </c>
      <c r="B91" t="s">
        <v>204</v>
      </c>
      <c r="C91" t="s">
        <v>427</v>
      </c>
      <c r="D91" t="s">
        <v>412</v>
      </c>
      <c r="E91" t="s">
        <v>428</v>
      </c>
    </row>
    <row r="92" spans="1:5" x14ac:dyDescent="0.45">
      <c r="A92" t="s">
        <v>429</v>
      </c>
      <c r="B92" t="s">
        <v>204</v>
      </c>
      <c r="C92" t="s">
        <v>430</v>
      </c>
      <c r="D92" t="s">
        <v>412</v>
      </c>
      <c r="E92" t="s">
        <v>431</v>
      </c>
    </row>
    <row r="93" spans="1:5" x14ac:dyDescent="0.45">
      <c r="A93" t="s">
        <v>432</v>
      </c>
      <c r="B93" t="s">
        <v>204</v>
      </c>
      <c r="C93" t="s">
        <v>433</v>
      </c>
      <c r="D93" t="s">
        <v>412</v>
      </c>
      <c r="E93" t="s">
        <v>434</v>
      </c>
    </row>
    <row r="94" spans="1:5" x14ac:dyDescent="0.45">
      <c r="A94" t="s">
        <v>435</v>
      </c>
      <c r="B94" t="s">
        <v>204</v>
      </c>
      <c r="C94" t="s">
        <v>436</v>
      </c>
      <c r="D94" t="s">
        <v>412</v>
      </c>
      <c r="E94" t="s">
        <v>437</v>
      </c>
    </row>
    <row r="95" spans="1:5" x14ac:dyDescent="0.45">
      <c r="A95" t="s">
        <v>438</v>
      </c>
      <c r="B95" t="s">
        <v>204</v>
      </c>
      <c r="C95" t="s">
        <v>439</v>
      </c>
      <c r="D95" t="s">
        <v>412</v>
      </c>
      <c r="E95" t="s">
        <v>440</v>
      </c>
    </row>
    <row r="96" spans="1:5" x14ac:dyDescent="0.45">
      <c r="A96" t="s">
        <v>441</v>
      </c>
      <c r="B96" t="s">
        <v>204</v>
      </c>
      <c r="C96" t="s">
        <v>442</v>
      </c>
      <c r="D96" t="s">
        <v>412</v>
      </c>
      <c r="E96" t="s">
        <v>443</v>
      </c>
    </row>
    <row r="97" spans="1:5" x14ac:dyDescent="0.45">
      <c r="A97" t="s">
        <v>444</v>
      </c>
      <c r="B97" t="s">
        <v>204</v>
      </c>
      <c r="C97" t="s">
        <v>445</v>
      </c>
      <c r="D97" t="s">
        <v>412</v>
      </c>
      <c r="E97" t="s">
        <v>446</v>
      </c>
    </row>
    <row r="98" spans="1:5" x14ac:dyDescent="0.45">
      <c r="A98" t="s">
        <v>447</v>
      </c>
      <c r="B98" t="s">
        <v>204</v>
      </c>
      <c r="C98" t="s">
        <v>448</v>
      </c>
      <c r="D98" t="s">
        <v>412</v>
      </c>
      <c r="E98" t="s">
        <v>449</v>
      </c>
    </row>
    <row r="99" spans="1:5" x14ac:dyDescent="0.45">
      <c r="A99" t="s">
        <v>450</v>
      </c>
      <c r="B99" t="s">
        <v>204</v>
      </c>
      <c r="C99" t="s">
        <v>451</v>
      </c>
      <c r="D99" t="s">
        <v>412</v>
      </c>
      <c r="E99" t="s">
        <v>452</v>
      </c>
    </row>
    <row r="100" spans="1:5" x14ac:dyDescent="0.45">
      <c r="A100" t="s">
        <v>453</v>
      </c>
      <c r="B100" t="s">
        <v>204</v>
      </c>
      <c r="C100" t="s">
        <v>454</v>
      </c>
      <c r="D100" t="s">
        <v>412</v>
      </c>
      <c r="E100" t="s">
        <v>455</v>
      </c>
    </row>
    <row r="101" spans="1:5" x14ac:dyDescent="0.45">
      <c r="A101" t="s">
        <v>456</v>
      </c>
      <c r="B101" t="s">
        <v>204</v>
      </c>
      <c r="C101" t="s">
        <v>457</v>
      </c>
      <c r="D101" t="s">
        <v>412</v>
      </c>
      <c r="E101" t="s">
        <v>458</v>
      </c>
    </row>
    <row r="102" spans="1:5" x14ac:dyDescent="0.45">
      <c r="A102" t="s">
        <v>459</v>
      </c>
      <c r="B102" t="s">
        <v>204</v>
      </c>
      <c r="C102" t="s">
        <v>460</v>
      </c>
      <c r="D102" t="s">
        <v>412</v>
      </c>
      <c r="E102" t="s">
        <v>461</v>
      </c>
    </row>
    <row r="103" spans="1:5" x14ac:dyDescent="0.45">
      <c r="A103" t="s">
        <v>462</v>
      </c>
      <c r="B103" t="s">
        <v>204</v>
      </c>
      <c r="C103" t="s">
        <v>463</v>
      </c>
      <c r="D103" t="s">
        <v>412</v>
      </c>
      <c r="E103" t="s">
        <v>464</v>
      </c>
    </row>
    <row r="104" spans="1:5" x14ac:dyDescent="0.45">
      <c r="A104" t="s">
        <v>465</v>
      </c>
      <c r="B104" t="s">
        <v>204</v>
      </c>
      <c r="C104" t="s">
        <v>466</v>
      </c>
      <c r="D104" t="s">
        <v>412</v>
      </c>
      <c r="E104" t="s">
        <v>467</v>
      </c>
    </row>
    <row r="105" spans="1:5" x14ac:dyDescent="0.45">
      <c r="A105" t="s">
        <v>468</v>
      </c>
      <c r="B105" t="s">
        <v>204</v>
      </c>
      <c r="C105" t="s">
        <v>469</v>
      </c>
      <c r="D105" t="s">
        <v>470</v>
      </c>
      <c r="E105" t="s">
        <v>471</v>
      </c>
    </row>
    <row r="106" spans="1:5" x14ac:dyDescent="0.45">
      <c r="A106" t="s">
        <v>490</v>
      </c>
      <c r="B106" t="s">
        <v>491</v>
      </c>
      <c r="C106" t="s">
        <v>492</v>
      </c>
      <c r="D106" t="s">
        <v>493</v>
      </c>
      <c r="E106" t="s">
        <v>494</v>
      </c>
    </row>
    <row r="107" spans="1:5" x14ac:dyDescent="0.45">
      <c r="A107" t="s">
        <v>495</v>
      </c>
      <c r="B107" t="s">
        <v>491</v>
      </c>
      <c r="C107" t="s">
        <v>496</v>
      </c>
      <c r="D107" t="s">
        <v>493</v>
      </c>
      <c r="E107" t="s">
        <v>497</v>
      </c>
    </row>
    <row r="108" spans="1:5" x14ac:dyDescent="0.45">
      <c r="A108" t="s">
        <v>498</v>
      </c>
      <c r="B108" t="s">
        <v>491</v>
      </c>
      <c r="C108" t="s">
        <v>499</v>
      </c>
      <c r="D108" t="s">
        <v>493</v>
      </c>
      <c r="E108" t="s">
        <v>500</v>
      </c>
    </row>
    <row r="109" spans="1:5" x14ac:dyDescent="0.45">
      <c r="A109" t="s">
        <v>504</v>
      </c>
      <c r="B109" t="s">
        <v>491</v>
      </c>
      <c r="C109" t="s">
        <v>505</v>
      </c>
      <c r="D109" t="s">
        <v>493</v>
      </c>
      <c r="E109" t="s">
        <v>506</v>
      </c>
    </row>
    <row r="110" spans="1:5" x14ac:dyDescent="0.45">
      <c r="A110" t="s">
        <v>501</v>
      </c>
      <c r="B110" t="s">
        <v>491</v>
      </c>
      <c r="C110" t="s">
        <v>502</v>
      </c>
      <c r="D110" t="s">
        <v>493</v>
      </c>
      <c r="E110" t="s">
        <v>503</v>
      </c>
    </row>
    <row r="111" spans="1:5" x14ac:dyDescent="0.45">
      <c r="A111" t="s">
        <v>1931</v>
      </c>
      <c r="B111" t="s">
        <v>491</v>
      </c>
      <c r="C111" t="s">
        <v>1932</v>
      </c>
      <c r="D111" t="s">
        <v>1125</v>
      </c>
      <c r="E111" t="s">
        <v>1933</v>
      </c>
    </row>
    <row r="112" spans="1:5" x14ac:dyDescent="0.45">
      <c r="A112" t="s">
        <v>507</v>
      </c>
      <c r="B112" t="s">
        <v>508</v>
      </c>
      <c r="C112" t="s">
        <v>509</v>
      </c>
      <c r="D112" t="s">
        <v>510</v>
      </c>
      <c r="E112" t="s">
        <v>511</v>
      </c>
    </row>
    <row r="113" spans="1:5" x14ac:dyDescent="0.45">
      <c r="A113" t="s">
        <v>512</v>
      </c>
      <c r="B113" t="s">
        <v>508</v>
      </c>
      <c r="C113" t="s">
        <v>513</v>
      </c>
      <c r="D113" t="s">
        <v>510</v>
      </c>
      <c r="E113" t="s">
        <v>514</v>
      </c>
    </row>
    <row r="114" spans="1:5" x14ac:dyDescent="0.45">
      <c r="A114" t="s">
        <v>515</v>
      </c>
      <c r="B114" t="s">
        <v>508</v>
      </c>
      <c r="C114" t="s">
        <v>516</v>
      </c>
      <c r="D114" t="s">
        <v>488</v>
      </c>
      <c r="E114" t="s">
        <v>517</v>
      </c>
    </row>
    <row r="115" spans="1:5" x14ac:dyDescent="0.45">
      <c r="A115" t="s">
        <v>518</v>
      </c>
      <c r="B115" t="s">
        <v>508</v>
      </c>
      <c r="C115" t="s">
        <v>519</v>
      </c>
      <c r="D115" t="s">
        <v>488</v>
      </c>
      <c r="E115" t="s">
        <v>520</v>
      </c>
    </row>
    <row r="116" spans="1:5" x14ac:dyDescent="0.45">
      <c r="A116" t="s">
        <v>521</v>
      </c>
      <c r="B116" t="s">
        <v>508</v>
      </c>
      <c r="C116" t="s">
        <v>522</v>
      </c>
      <c r="D116" t="s">
        <v>488</v>
      </c>
      <c r="E116" t="s">
        <v>523</v>
      </c>
    </row>
    <row r="117" spans="1:5" x14ac:dyDescent="0.45">
      <c r="A117" t="s">
        <v>564</v>
      </c>
      <c r="B117" t="s">
        <v>508</v>
      </c>
      <c r="C117" t="s">
        <v>565</v>
      </c>
      <c r="D117" t="s">
        <v>488</v>
      </c>
      <c r="E117" t="s">
        <v>566</v>
      </c>
    </row>
    <row r="118" spans="1:5" x14ac:dyDescent="0.45">
      <c r="A118" t="s">
        <v>524</v>
      </c>
      <c r="B118" t="s">
        <v>508</v>
      </c>
      <c r="C118" t="s">
        <v>525</v>
      </c>
      <c r="D118" t="s">
        <v>488</v>
      </c>
      <c r="E118" t="s">
        <v>526</v>
      </c>
    </row>
    <row r="119" spans="1:5" x14ac:dyDescent="0.45">
      <c r="A119" t="s">
        <v>527</v>
      </c>
      <c r="B119" t="s">
        <v>508</v>
      </c>
      <c r="C119" t="s">
        <v>528</v>
      </c>
      <c r="D119" t="s">
        <v>488</v>
      </c>
      <c r="E119" t="s">
        <v>529</v>
      </c>
    </row>
    <row r="120" spans="1:5" x14ac:dyDescent="0.45">
      <c r="A120" t="s">
        <v>530</v>
      </c>
      <c r="B120" t="s">
        <v>508</v>
      </c>
      <c r="C120" t="s">
        <v>531</v>
      </c>
      <c r="D120" t="s">
        <v>488</v>
      </c>
      <c r="E120" t="s">
        <v>532</v>
      </c>
    </row>
    <row r="121" spans="1:5" x14ac:dyDescent="0.45">
      <c r="A121" t="s">
        <v>533</v>
      </c>
      <c r="B121" t="s">
        <v>508</v>
      </c>
      <c r="C121" t="s">
        <v>534</v>
      </c>
      <c r="D121" t="s">
        <v>535</v>
      </c>
      <c r="E121">
        <v>7090043790573</v>
      </c>
    </row>
    <row r="122" spans="1:5" x14ac:dyDescent="0.45">
      <c r="A122" t="s">
        <v>561</v>
      </c>
      <c r="B122" t="s">
        <v>508</v>
      </c>
      <c r="C122" t="s">
        <v>562</v>
      </c>
      <c r="D122" t="s">
        <v>535</v>
      </c>
      <c r="E122" t="s">
        <v>563</v>
      </c>
    </row>
    <row r="123" spans="1:5" x14ac:dyDescent="0.45">
      <c r="A123" t="s">
        <v>536</v>
      </c>
      <c r="B123" t="s">
        <v>508</v>
      </c>
      <c r="C123" t="s">
        <v>537</v>
      </c>
      <c r="D123" t="s">
        <v>535</v>
      </c>
      <c r="E123" t="s">
        <v>538</v>
      </c>
    </row>
    <row r="124" spans="1:5" x14ac:dyDescent="0.45">
      <c r="A124" t="s">
        <v>140</v>
      </c>
      <c r="B124" t="s">
        <v>508</v>
      </c>
      <c r="C124" t="s">
        <v>539</v>
      </c>
      <c r="D124" t="s">
        <v>392</v>
      </c>
      <c r="E124" t="s">
        <v>540</v>
      </c>
    </row>
    <row r="125" spans="1:5" x14ac:dyDescent="0.45">
      <c r="A125" t="s">
        <v>541</v>
      </c>
      <c r="B125" t="s">
        <v>508</v>
      </c>
      <c r="C125" t="s">
        <v>542</v>
      </c>
      <c r="D125" t="s">
        <v>543</v>
      </c>
      <c r="E125" t="s">
        <v>544</v>
      </c>
    </row>
    <row r="126" spans="1:5" x14ac:dyDescent="0.45">
      <c r="A126" t="s">
        <v>545</v>
      </c>
      <c r="B126" t="s">
        <v>508</v>
      </c>
      <c r="C126" t="s">
        <v>546</v>
      </c>
      <c r="D126" t="s">
        <v>543</v>
      </c>
      <c r="E126" t="s">
        <v>547</v>
      </c>
    </row>
    <row r="127" spans="1:5" x14ac:dyDescent="0.45">
      <c r="A127" t="s">
        <v>548</v>
      </c>
      <c r="B127" t="s">
        <v>508</v>
      </c>
      <c r="C127" t="s">
        <v>549</v>
      </c>
      <c r="D127" t="s">
        <v>543</v>
      </c>
      <c r="E127" t="s">
        <v>550</v>
      </c>
    </row>
    <row r="128" spans="1:5" x14ac:dyDescent="0.45">
      <c r="A128" t="s">
        <v>551</v>
      </c>
      <c r="B128" t="s">
        <v>508</v>
      </c>
      <c r="C128" t="s">
        <v>552</v>
      </c>
      <c r="D128" t="s">
        <v>543</v>
      </c>
      <c r="E128" t="s">
        <v>553</v>
      </c>
    </row>
    <row r="129" spans="1:5" x14ac:dyDescent="0.45">
      <c r="A129" t="s">
        <v>554</v>
      </c>
      <c r="B129" t="s">
        <v>508</v>
      </c>
      <c r="C129" t="s">
        <v>555</v>
      </c>
      <c r="D129" t="s">
        <v>556</v>
      </c>
      <c r="E129" t="s">
        <v>557</v>
      </c>
    </row>
    <row r="130" spans="1:5" x14ac:dyDescent="0.45">
      <c r="A130" t="s">
        <v>558</v>
      </c>
      <c r="B130" t="s">
        <v>508</v>
      </c>
      <c r="C130" t="s">
        <v>559</v>
      </c>
      <c r="D130" t="s">
        <v>556</v>
      </c>
      <c r="E130" t="s">
        <v>560</v>
      </c>
    </row>
    <row r="131" spans="1:5" x14ac:dyDescent="0.45">
      <c r="A131" t="s">
        <v>148</v>
      </c>
      <c r="B131" t="s">
        <v>567</v>
      </c>
      <c r="C131" t="s">
        <v>568</v>
      </c>
      <c r="D131" t="s">
        <v>569</v>
      </c>
      <c r="E131" t="s">
        <v>570</v>
      </c>
    </row>
    <row r="132" spans="1:5" x14ac:dyDescent="0.45">
      <c r="A132" t="s">
        <v>1952</v>
      </c>
      <c r="B132" t="s">
        <v>1953</v>
      </c>
      <c r="C132" t="s">
        <v>1954</v>
      </c>
      <c r="D132" t="s">
        <v>740</v>
      </c>
      <c r="E132" t="s">
        <v>1955</v>
      </c>
    </row>
    <row r="133" spans="1:5" x14ac:dyDescent="0.45">
      <c r="A133" t="s">
        <v>1956</v>
      </c>
      <c r="B133" t="s">
        <v>1953</v>
      </c>
      <c r="C133" t="s">
        <v>1957</v>
      </c>
      <c r="D133" t="s">
        <v>740</v>
      </c>
      <c r="E133" t="s">
        <v>1958</v>
      </c>
    </row>
    <row r="134" spans="1:5" x14ac:dyDescent="0.45">
      <c r="A134" t="s">
        <v>571</v>
      </c>
      <c r="B134" t="s">
        <v>572</v>
      </c>
      <c r="C134" t="s">
        <v>573</v>
      </c>
      <c r="D134" t="s">
        <v>574</v>
      </c>
      <c r="E134" t="s">
        <v>575</v>
      </c>
    </row>
    <row r="135" spans="1:5" x14ac:dyDescent="0.45">
      <c r="A135" t="s">
        <v>576</v>
      </c>
      <c r="B135" t="s">
        <v>572</v>
      </c>
      <c r="C135" t="s">
        <v>577</v>
      </c>
      <c r="D135" t="s">
        <v>578</v>
      </c>
      <c r="E135" t="s">
        <v>579</v>
      </c>
    </row>
    <row r="136" spans="1:5" x14ac:dyDescent="0.45">
      <c r="A136" t="s">
        <v>580</v>
      </c>
      <c r="B136" t="s">
        <v>572</v>
      </c>
      <c r="C136" t="s">
        <v>581</v>
      </c>
      <c r="D136" t="s">
        <v>582</v>
      </c>
      <c r="E136" t="s">
        <v>583</v>
      </c>
    </row>
    <row r="137" spans="1:5" x14ac:dyDescent="0.45">
      <c r="A137" t="s">
        <v>584</v>
      </c>
      <c r="B137" t="s">
        <v>585</v>
      </c>
      <c r="C137" t="s">
        <v>586</v>
      </c>
      <c r="D137" t="s">
        <v>587</v>
      </c>
      <c r="E137" t="s">
        <v>588</v>
      </c>
    </row>
    <row r="138" spans="1:5" x14ac:dyDescent="0.45">
      <c r="A138" t="s">
        <v>589</v>
      </c>
      <c r="B138" t="s">
        <v>585</v>
      </c>
      <c r="C138" t="s">
        <v>590</v>
      </c>
      <c r="D138" t="s">
        <v>591</v>
      </c>
      <c r="E138" t="s">
        <v>592</v>
      </c>
    </row>
    <row r="139" spans="1:5" x14ac:dyDescent="0.45">
      <c r="A139" t="s">
        <v>593</v>
      </c>
      <c r="B139" t="s">
        <v>585</v>
      </c>
      <c r="C139" t="s">
        <v>594</v>
      </c>
      <c r="D139" t="s">
        <v>591</v>
      </c>
      <c r="E139" t="s">
        <v>595</v>
      </c>
    </row>
    <row r="140" spans="1:5" x14ac:dyDescent="0.45">
      <c r="A140" t="s">
        <v>596</v>
      </c>
      <c r="B140" t="s">
        <v>585</v>
      </c>
      <c r="C140" t="s">
        <v>597</v>
      </c>
      <c r="D140" t="s">
        <v>591</v>
      </c>
      <c r="E140" t="s">
        <v>598</v>
      </c>
    </row>
    <row r="141" spans="1:5" x14ac:dyDescent="0.45">
      <c r="A141" t="s">
        <v>599</v>
      </c>
      <c r="B141" t="s">
        <v>585</v>
      </c>
      <c r="C141" t="s">
        <v>600</v>
      </c>
      <c r="D141" t="s">
        <v>488</v>
      </c>
      <c r="E141" t="s">
        <v>601</v>
      </c>
    </row>
    <row r="142" spans="1:5" x14ac:dyDescent="0.45">
      <c r="A142" t="s">
        <v>602</v>
      </c>
      <c r="B142" t="s">
        <v>585</v>
      </c>
      <c r="C142" t="s">
        <v>603</v>
      </c>
      <c r="D142" t="s">
        <v>488</v>
      </c>
      <c r="E142" t="s">
        <v>604</v>
      </c>
    </row>
    <row r="143" spans="1:5" x14ac:dyDescent="0.45">
      <c r="A143" t="s">
        <v>605</v>
      </c>
      <c r="B143" t="s">
        <v>585</v>
      </c>
      <c r="C143" t="s">
        <v>606</v>
      </c>
      <c r="D143" t="s">
        <v>392</v>
      </c>
      <c r="E143" t="s">
        <v>607</v>
      </c>
    </row>
    <row r="144" spans="1:5" x14ac:dyDescent="0.45">
      <c r="A144" t="s">
        <v>608</v>
      </c>
      <c r="B144" t="s">
        <v>585</v>
      </c>
      <c r="C144" t="s">
        <v>609</v>
      </c>
      <c r="D144" t="s">
        <v>610</v>
      </c>
      <c r="E144" t="s">
        <v>611</v>
      </c>
    </row>
    <row r="145" spans="1:5" x14ac:dyDescent="0.45">
      <c r="A145" t="s">
        <v>612</v>
      </c>
      <c r="B145" t="s">
        <v>585</v>
      </c>
      <c r="C145" t="s">
        <v>613</v>
      </c>
      <c r="D145" t="s">
        <v>610</v>
      </c>
      <c r="E145" t="s">
        <v>614</v>
      </c>
    </row>
    <row r="146" spans="1:5" x14ac:dyDescent="0.45">
      <c r="A146" t="s">
        <v>615</v>
      </c>
      <c r="B146" t="s">
        <v>616</v>
      </c>
      <c r="C146" t="s">
        <v>617</v>
      </c>
      <c r="D146" t="s">
        <v>618</v>
      </c>
    </row>
    <row r="147" spans="1:5" x14ac:dyDescent="0.45">
      <c r="A147" t="s">
        <v>619</v>
      </c>
      <c r="B147" t="s">
        <v>616</v>
      </c>
      <c r="C147" t="s">
        <v>620</v>
      </c>
      <c r="D147" t="s">
        <v>621</v>
      </c>
      <c r="E147" t="s">
        <v>622</v>
      </c>
    </row>
    <row r="148" spans="1:5" x14ac:dyDescent="0.45">
      <c r="A148" t="s">
        <v>623</v>
      </c>
      <c r="B148" t="s">
        <v>616</v>
      </c>
      <c r="C148" t="s">
        <v>624</v>
      </c>
      <c r="D148" t="s">
        <v>621</v>
      </c>
      <c r="E148" t="s">
        <v>625</v>
      </c>
    </row>
    <row r="149" spans="1:5" x14ac:dyDescent="0.45">
      <c r="A149" t="s">
        <v>626</v>
      </c>
      <c r="B149" t="s">
        <v>616</v>
      </c>
      <c r="C149" t="s">
        <v>627</v>
      </c>
      <c r="D149" t="s">
        <v>223</v>
      </c>
      <c r="E149" t="s">
        <v>628</v>
      </c>
    </row>
    <row r="150" spans="1:5" x14ac:dyDescent="0.45">
      <c r="A150" t="s">
        <v>629</v>
      </c>
      <c r="B150" t="s">
        <v>616</v>
      </c>
      <c r="C150" t="s">
        <v>630</v>
      </c>
      <c r="D150" t="s">
        <v>223</v>
      </c>
      <c r="E150" t="s">
        <v>631</v>
      </c>
    </row>
    <row r="151" spans="1:5" x14ac:dyDescent="0.45">
      <c r="A151" t="s">
        <v>632</v>
      </c>
      <c r="B151" t="s">
        <v>616</v>
      </c>
      <c r="C151" t="s">
        <v>633</v>
      </c>
      <c r="D151" t="s">
        <v>223</v>
      </c>
      <c r="E151" t="s">
        <v>634</v>
      </c>
    </row>
    <row r="152" spans="1:5" x14ac:dyDescent="0.45">
      <c r="A152" t="s">
        <v>635</v>
      </c>
      <c r="B152" t="s">
        <v>616</v>
      </c>
      <c r="C152" t="s">
        <v>636</v>
      </c>
      <c r="D152" t="s">
        <v>488</v>
      </c>
      <c r="E152" t="s">
        <v>637</v>
      </c>
    </row>
    <row r="153" spans="1:5" x14ac:dyDescent="0.45">
      <c r="A153" t="s">
        <v>638</v>
      </c>
      <c r="B153" t="s">
        <v>616</v>
      </c>
      <c r="C153" t="s">
        <v>639</v>
      </c>
      <c r="D153" t="s">
        <v>488</v>
      </c>
      <c r="E153" t="s">
        <v>640</v>
      </c>
    </row>
    <row r="154" spans="1:5" x14ac:dyDescent="0.45">
      <c r="A154" t="s">
        <v>641</v>
      </c>
      <c r="B154" t="s">
        <v>616</v>
      </c>
      <c r="C154" t="s">
        <v>642</v>
      </c>
      <c r="D154" t="s">
        <v>488</v>
      </c>
      <c r="E154" t="s">
        <v>643</v>
      </c>
    </row>
    <row r="155" spans="1:5" x14ac:dyDescent="0.45">
      <c r="A155" t="s">
        <v>644</v>
      </c>
      <c r="B155" t="s">
        <v>616</v>
      </c>
      <c r="C155" t="s">
        <v>645</v>
      </c>
      <c r="D155" t="s">
        <v>488</v>
      </c>
      <c r="E155" t="s">
        <v>646</v>
      </c>
    </row>
    <row r="156" spans="1:5" x14ac:dyDescent="0.45">
      <c r="A156" t="s">
        <v>647</v>
      </c>
      <c r="B156" t="s">
        <v>616</v>
      </c>
      <c r="C156" t="s">
        <v>648</v>
      </c>
      <c r="D156" t="s">
        <v>488</v>
      </c>
      <c r="E156" t="s">
        <v>649</v>
      </c>
    </row>
    <row r="157" spans="1:5" x14ac:dyDescent="0.45">
      <c r="A157" t="s">
        <v>650</v>
      </c>
      <c r="B157" t="s">
        <v>616</v>
      </c>
      <c r="C157" t="s">
        <v>648</v>
      </c>
      <c r="D157" t="s">
        <v>488</v>
      </c>
      <c r="E157" t="s">
        <v>651</v>
      </c>
    </row>
    <row r="158" spans="1:5" x14ac:dyDescent="0.45">
      <c r="A158" t="s">
        <v>652</v>
      </c>
      <c r="B158" t="s">
        <v>616</v>
      </c>
      <c r="C158" t="s">
        <v>648</v>
      </c>
      <c r="D158" t="s">
        <v>488</v>
      </c>
      <c r="E158" t="s">
        <v>653</v>
      </c>
    </row>
    <row r="159" spans="1:5" x14ac:dyDescent="0.45">
      <c r="A159" t="s">
        <v>654</v>
      </c>
      <c r="B159" t="s">
        <v>616</v>
      </c>
      <c r="C159" t="s">
        <v>655</v>
      </c>
      <c r="D159" t="s">
        <v>488</v>
      </c>
      <c r="E159" t="s">
        <v>656</v>
      </c>
    </row>
    <row r="160" spans="1:5" x14ac:dyDescent="0.45">
      <c r="A160" t="s">
        <v>657</v>
      </c>
      <c r="B160" t="s">
        <v>616</v>
      </c>
      <c r="C160" t="s">
        <v>658</v>
      </c>
      <c r="D160" t="s">
        <v>488</v>
      </c>
      <c r="E160" t="s">
        <v>659</v>
      </c>
    </row>
    <row r="161" spans="1:5" x14ac:dyDescent="0.45">
      <c r="A161" t="s">
        <v>660</v>
      </c>
      <c r="B161" t="s">
        <v>616</v>
      </c>
      <c r="C161" t="s">
        <v>661</v>
      </c>
      <c r="D161" t="s">
        <v>488</v>
      </c>
      <c r="E161" t="s">
        <v>662</v>
      </c>
    </row>
    <row r="162" spans="1:5" x14ac:dyDescent="0.45">
      <c r="A162" t="s">
        <v>663</v>
      </c>
      <c r="B162" t="s">
        <v>616</v>
      </c>
      <c r="C162" t="s">
        <v>664</v>
      </c>
      <c r="D162" t="s">
        <v>488</v>
      </c>
      <c r="E162" t="s">
        <v>665</v>
      </c>
    </row>
    <row r="163" spans="1:5" x14ac:dyDescent="0.45">
      <c r="A163" t="s">
        <v>666</v>
      </c>
      <c r="B163" t="s">
        <v>616</v>
      </c>
      <c r="C163" t="s">
        <v>667</v>
      </c>
      <c r="D163" t="s">
        <v>488</v>
      </c>
      <c r="E163" t="s">
        <v>668</v>
      </c>
    </row>
    <row r="164" spans="1:5" x14ac:dyDescent="0.45">
      <c r="A164" t="s">
        <v>669</v>
      </c>
      <c r="B164" t="s">
        <v>616</v>
      </c>
      <c r="C164" t="s">
        <v>670</v>
      </c>
      <c r="D164" t="s">
        <v>488</v>
      </c>
      <c r="E164" t="s">
        <v>671</v>
      </c>
    </row>
    <row r="165" spans="1:5" x14ac:dyDescent="0.45">
      <c r="A165" t="s">
        <v>672</v>
      </c>
      <c r="B165" t="s">
        <v>616</v>
      </c>
      <c r="C165" t="s">
        <v>673</v>
      </c>
      <c r="D165" t="s">
        <v>488</v>
      </c>
      <c r="E165" t="s">
        <v>674</v>
      </c>
    </row>
    <row r="166" spans="1:5" x14ac:dyDescent="0.45">
      <c r="A166" t="s">
        <v>675</v>
      </c>
      <c r="B166" t="s">
        <v>616</v>
      </c>
      <c r="C166" t="s">
        <v>676</v>
      </c>
      <c r="D166" t="s">
        <v>677</v>
      </c>
      <c r="E166" t="s">
        <v>678</v>
      </c>
    </row>
    <row r="167" spans="1:5" x14ac:dyDescent="0.45">
      <c r="A167" t="s">
        <v>679</v>
      </c>
      <c r="B167" t="s">
        <v>616</v>
      </c>
      <c r="C167" t="s">
        <v>680</v>
      </c>
      <c r="D167" t="s">
        <v>677</v>
      </c>
      <c r="E167" t="s">
        <v>681</v>
      </c>
    </row>
    <row r="168" spans="1:5" x14ac:dyDescent="0.45">
      <c r="A168" t="s">
        <v>682</v>
      </c>
      <c r="B168" t="s">
        <v>616</v>
      </c>
      <c r="C168" t="s">
        <v>683</v>
      </c>
      <c r="D168" t="s">
        <v>684</v>
      </c>
      <c r="E168" t="s">
        <v>685</v>
      </c>
    </row>
    <row r="169" spans="1:5" x14ac:dyDescent="0.45">
      <c r="A169" t="s">
        <v>686</v>
      </c>
      <c r="B169" t="s">
        <v>616</v>
      </c>
      <c r="C169" t="s">
        <v>687</v>
      </c>
      <c r="D169" t="s">
        <v>684</v>
      </c>
      <c r="E169" t="s">
        <v>688</v>
      </c>
    </row>
    <row r="170" spans="1:5" x14ac:dyDescent="0.45">
      <c r="A170" t="s">
        <v>689</v>
      </c>
      <c r="B170" t="s">
        <v>690</v>
      </c>
      <c r="C170" t="s">
        <v>691</v>
      </c>
      <c r="D170" t="s">
        <v>692</v>
      </c>
      <c r="E170" t="s">
        <v>693</v>
      </c>
    </row>
    <row r="171" spans="1:5" x14ac:dyDescent="0.45">
      <c r="A171" t="s">
        <v>694</v>
      </c>
      <c r="B171" t="s">
        <v>695</v>
      </c>
      <c r="C171" t="s">
        <v>696</v>
      </c>
      <c r="D171" t="s">
        <v>578</v>
      </c>
      <c r="E171" t="s">
        <v>697</v>
      </c>
    </row>
    <row r="172" spans="1:5" x14ac:dyDescent="0.45">
      <c r="A172" t="s">
        <v>698</v>
      </c>
      <c r="B172" t="s">
        <v>695</v>
      </c>
      <c r="C172" t="s">
        <v>696</v>
      </c>
      <c r="D172" t="s">
        <v>578</v>
      </c>
      <c r="E172" t="s">
        <v>699</v>
      </c>
    </row>
    <row r="173" spans="1:5" x14ac:dyDescent="0.45">
      <c r="A173" t="s">
        <v>704</v>
      </c>
      <c r="B173" t="s">
        <v>695</v>
      </c>
      <c r="C173" t="s">
        <v>705</v>
      </c>
      <c r="D173" t="s">
        <v>702</v>
      </c>
      <c r="E173" t="s">
        <v>706</v>
      </c>
    </row>
    <row r="174" spans="1:5" x14ac:dyDescent="0.45">
      <c r="A174" t="s">
        <v>700</v>
      </c>
      <c r="B174" t="s">
        <v>695</v>
      </c>
      <c r="C174" t="s">
        <v>701</v>
      </c>
      <c r="D174" t="s">
        <v>702</v>
      </c>
      <c r="E174" t="s">
        <v>703</v>
      </c>
    </row>
    <row r="175" spans="1:5" x14ac:dyDescent="0.45">
      <c r="A175" t="s">
        <v>707</v>
      </c>
      <c r="B175" t="s">
        <v>695</v>
      </c>
      <c r="C175" t="s">
        <v>708</v>
      </c>
      <c r="D175" t="s">
        <v>702</v>
      </c>
      <c r="E175" t="s">
        <v>709</v>
      </c>
    </row>
    <row r="176" spans="1:5" x14ac:dyDescent="0.45">
      <c r="A176" t="s">
        <v>710</v>
      </c>
      <c r="B176" t="s">
        <v>695</v>
      </c>
      <c r="C176" t="s">
        <v>711</v>
      </c>
      <c r="D176" t="s">
        <v>712</v>
      </c>
      <c r="E176" t="s">
        <v>713</v>
      </c>
    </row>
    <row r="177" spans="1:5" x14ac:dyDescent="0.45">
      <c r="A177" t="s">
        <v>714</v>
      </c>
      <c r="B177" t="s">
        <v>695</v>
      </c>
      <c r="C177" t="s">
        <v>715</v>
      </c>
      <c r="D177" t="s">
        <v>712</v>
      </c>
      <c r="E177" t="s">
        <v>716</v>
      </c>
    </row>
    <row r="178" spans="1:5" x14ac:dyDescent="0.45">
      <c r="A178" t="s">
        <v>717</v>
      </c>
      <c r="B178" t="s">
        <v>695</v>
      </c>
      <c r="C178" t="s">
        <v>718</v>
      </c>
      <c r="D178" t="s">
        <v>712</v>
      </c>
      <c r="E178" t="s">
        <v>719</v>
      </c>
    </row>
    <row r="179" spans="1:5" x14ac:dyDescent="0.45">
      <c r="A179" t="s">
        <v>720</v>
      </c>
      <c r="B179" t="s">
        <v>695</v>
      </c>
      <c r="C179" t="s">
        <v>721</v>
      </c>
      <c r="D179" t="s">
        <v>712</v>
      </c>
      <c r="E179" t="s">
        <v>722</v>
      </c>
    </row>
    <row r="180" spans="1:5" x14ac:dyDescent="0.45">
      <c r="A180" t="s">
        <v>723</v>
      </c>
      <c r="B180" t="s">
        <v>695</v>
      </c>
      <c r="C180" t="s">
        <v>724</v>
      </c>
      <c r="D180" t="s">
        <v>712</v>
      </c>
      <c r="E180" t="s">
        <v>725</v>
      </c>
    </row>
    <row r="181" spans="1:5" x14ac:dyDescent="0.45">
      <c r="A181" t="s">
        <v>726</v>
      </c>
      <c r="B181" t="s">
        <v>695</v>
      </c>
      <c r="C181" t="s">
        <v>727</v>
      </c>
      <c r="D181" t="s">
        <v>712</v>
      </c>
      <c r="E181" t="s">
        <v>728</v>
      </c>
    </row>
    <row r="182" spans="1:5" x14ac:dyDescent="0.45">
      <c r="A182" t="s">
        <v>729</v>
      </c>
      <c r="B182" t="s">
        <v>695</v>
      </c>
      <c r="C182" t="s">
        <v>730</v>
      </c>
      <c r="D182" t="s">
        <v>712</v>
      </c>
      <c r="E182" t="s">
        <v>731</v>
      </c>
    </row>
    <row r="183" spans="1:5" x14ac:dyDescent="0.45">
      <c r="A183" t="s">
        <v>732</v>
      </c>
      <c r="B183" t="s">
        <v>695</v>
      </c>
      <c r="C183" t="s">
        <v>733</v>
      </c>
      <c r="D183" t="s">
        <v>712</v>
      </c>
      <c r="E183" t="s">
        <v>734</v>
      </c>
    </row>
    <row r="184" spans="1:5" x14ac:dyDescent="0.45">
      <c r="A184" t="s">
        <v>735</v>
      </c>
      <c r="B184" t="s">
        <v>695</v>
      </c>
      <c r="C184" t="s">
        <v>736</v>
      </c>
      <c r="D184" t="s">
        <v>712</v>
      </c>
      <c r="E184" t="s">
        <v>737</v>
      </c>
    </row>
    <row r="185" spans="1:5" x14ac:dyDescent="0.45">
      <c r="A185" t="s">
        <v>1946</v>
      </c>
      <c r="B185" t="s">
        <v>695</v>
      </c>
      <c r="C185" t="s">
        <v>1947</v>
      </c>
      <c r="D185" t="s">
        <v>740</v>
      </c>
      <c r="E185" t="s">
        <v>1948</v>
      </c>
    </row>
    <row r="186" spans="1:5" x14ac:dyDescent="0.45">
      <c r="A186" t="s">
        <v>738</v>
      </c>
      <c r="B186" t="s">
        <v>695</v>
      </c>
      <c r="C186" t="s">
        <v>739</v>
      </c>
      <c r="D186" t="s">
        <v>740</v>
      </c>
      <c r="E186" t="s">
        <v>741</v>
      </c>
    </row>
    <row r="187" spans="1:5" x14ac:dyDescent="0.45">
      <c r="A187" t="s">
        <v>742</v>
      </c>
      <c r="B187" t="s">
        <v>695</v>
      </c>
      <c r="C187" t="s">
        <v>743</v>
      </c>
      <c r="D187" t="s">
        <v>740</v>
      </c>
      <c r="E187" t="s">
        <v>744</v>
      </c>
    </row>
    <row r="188" spans="1:5" x14ac:dyDescent="0.45">
      <c r="A188" t="s">
        <v>745</v>
      </c>
      <c r="B188" t="s">
        <v>695</v>
      </c>
      <c r="C188" t="s">
        <v>746</v>
      </c>
      <c r="D188" t="s">
        <v>747</v>
      </c>
      <c r="E188" t="s">
        <v>748</v>
      </c>
    </row>
    <row r="189" spans="1:5" x14ac:dyDescent="0.45">
      <c r="A189" t="s">
        <v>152</v>
      </c>
      <c r="B189" t="s">
        <v>695</v>
      </c>
      <c r="C189" t="s">
        <v>766</v>
      </c>
      <c r="D189" t="s">
        <v>747</v>
      </c>
      <c r="E189" t="s">
        <v>767</v>
      </c>
    </row>
    <row r="190" spans="1:5" x14ac:dyDescent="0.45">
      <c r="A190" t="s">
        <v>149</v>
      </c>
      <c r="B190" t="s">
        <v>695</v>
      </c>
      <c r="C190" t="s">
        <v>764</v>
      </c>
      <c r="D190" t="s">
        <v>747</v>
      </c>
      <c r="E190" t="s">
        <v>765</v>
      </c>
    </row>
    <row r="191" spans="1:5" x14ac:dyDescent="0.45">
      <c r="A191" t="s">
        <v>761</v>
      </c>
      <c r="B191" t="s">
        <v>695</v>
      </c>
      <c r="C191" t="s">
        <v>762</v>
      </c>
      <c r="D191" t="s">
        <v>747</v>
      </c>
      <c r="E191" t="s">
        <v>763</v>
      </c>
    </row>
    <row r="192" spans="1:5" x14ac:dyDescent="0.45">
      <c r="A192" t="s">
        <v>749</v>
      </c>
      <c r="B192" t="s">
        <v>695</v>
      </c>
      <c r="C192" t="s">
        <v>750</v>
      </c>
      <c r="D192" t="s">
        <v>747</v>
      </c>
      <c r="E192" t="s">
        <v>751</v>
      </c>
    </row>
    <row r="193" spans="1:5" x14ac:dyDescent="0.45">
      <c r="A193" t="s">
        <v>752</v>
      </c>
      <c r="B193" t="s">
        <v>695</v>
      </c>
      <c r="C193" t="s">
        <v>753</v>
      </c>
      <c r="D193" t="s">
        <v>747</v>
      </c>
      <c r="E193" t="s">
        <v>754</v>
      </c>
    </row>
    <row r="194" spans="1:5" x14ac:dyDescent="0.45">
      <c r="A194" t="s">
        <v>755</v>
      </c>
      <c r="B194" t="s">
        <v>695</v>
      </c>
      <c r="C194" t="s">
        <v>756</v>
      </c>
      <c r="D194" t="s">
        <v>747</v>
      </c>
      <c r="E194" t="s">
        <v>757</v>
      </c>
    </row>
    <row r="195" spans="1:5" x14ac:dyDescent="0.45">
      <c r="A195" t="s">
        <v>758</v>
      </c>
      <c r="B195" t="s">
        <v>695</v>
      </c>
      <c r="C195" t="s">
        <v>759</v>
      </c>
      <c r="D195" t="s">
        <v>747</v>
      </c>
      <c r="E195" t="s">
        <v>760</v>
      </c>
    </row>
    <row r="196" spans="1:5" x14ac:dyDescent="0.45">
      <c r="A196" t="s">
        <v>768</v>
      </c>
      <c r="B196" t="s">
        <v>769</v>
      </c>
      <c r="C196" t="s">
        <v>770</v>
      </c>
      <c r="D196" t="s">
        <v>771</v>
      </c>
      <c r="E196" t="s">
        <v>772</v>
      </c>
    </row>
    <row r="197" spans="1:5" x14ac:dyDescent="0.45">
      <c r="A197" t="s">
        <v>773</v>
      </c>
      <c r="B197" t="s">
        <v>769</v>
      </c>
      <c r="C197" t="s">
        <v>774</v>
      </c>
      <c r="D197" t="s">
        <v>771</v>
      </c>
      <c r="E197" t="s">
        <v>775</v>
      </c>
    </row>
    <row r="198" spans="1:5" x14ac:dyDescent="0.45">
      <c r="A198" t="s">
        <v>776</v>
      </c>
      <c r="B198" t="s">
        <v>769</v>
      </c>
      <c r="C198" t="s">
        <v>777</v>
      </c>
      <c r="D198" t="s">
        <v>771</v>
      </c>
      <c r="E198" t="s">
        <v>778</v>
      </c>
    </row>
    <row r="199" spans="1:5" x14ac:dyDescent="0.45">
      <c r="A199" t="s">
        <v>779</v>
      </c>
      <c r="B199" t="s">
        <v>769</v>
      </c>
      <c r="C199" t="s">
        <v>780</v>
      </c>
      <c r="D199" t="s">
        <v>771</v>
      </c>
      <c r="E199" t="s">
        <v>781</v>
      </c>
    </row>
    <row r="200" spans="1:5" x14ac:dyDescent="0.45">
      <c r="A200" t="s">
        <v>782</v>
      </c>
      <c r="B200" t="s">
        <v>769</v>
      </c>
      <c r="C200" t="s">
        <v>783</v>
      </c>
      <c r="D200" t="s">
        <v>223</v>
      </c>
      <c r="E200" t="s">
        <v>784</v>
      </c>
    </row>
    <row r="201" spans="1:5" x14ac:dyDescent="0.45">
      <c r="A201" t="s">
        <v>785</v>
      </c>
      <c r="B201" t="s">
        <v>769</v>
      </c>
      <c r="C201" t="s">
        <v>786</v>
      </c>
      <c r="D201" t="s">
        <v>493</v>
      </c>
      <c r="E201" t="s">
        <v>787</v>
      </c>
    </row>
    <row r="202" spans="1:5" x14ac:dyDescent="0.45">
      <c r="A202" t="s">
        <v>788</v>
      </c>
      <c r="B202" t="s">
        <v>769</v>
      </c>
      <c r="C202" t="s">
        <v>789</v>
      </c>
      <c r="D202" t="s">
        <v>692</v>
      </c>
      <c r="E202" t="s">
        <v>790</v>
      </c>
    </row>
    <row r="203" spans="1:5" x14ac:dyDescent="0.45">
      <c r="A203" t="s">
        <v>791</v>
      </c>
      <c r="B203" t="s">
        <v>769</v>
      </c>
      <c r="C203" t="s">
        <v>792</v>
      </c>
      <c r="D203" t="s">
        <v>692</v>
      </c>
      <c r="E203" t="s">
        <v>793</v>
      </c>
    </row>
    <row r="204" spans="1:5" x14ac:dyDescent="0.45">
      <c r="A204" t="s">
        <v>794</v>
      </c>
      <c r="B204" t="s">
        <v>769</v>
      </c>
      <c r="C204" t="s">
        <v>795</v>
      </c>
      <c r="D204" t="s">
        <v>692</v>
      </c>
      <c r="E204" t="s">
        <v>796</v>
      </c>
    </row>
    <row r="205" spans="1:5" x14ac:dyDescent="0.45">
      <c r="A205" t="s">
        <v>797</v>
      </c>
      <c r="B205" t="s">
        <v>769</v>
      </c>
      <c r="C205" t="s">
        <v>798</v>
      </c>
      <c r="D205" t="s">
        <v>692</v>
      </c>
      <c r="E205" t="s">
        <v>799</v>
      </c>
    </row>
    <row r="206" spans="1:5" x14ac:dyDescent="0.45">
      <c r="A206" t="s">
        <v>800</v>
      </c>
      <c r="B206" t="s">
        <v>769</v>
      </c>
      <c r="C206" t="s">
        <v>801</v>
      </c>
      <c r="D206" t="s">
        <v>692</v>
      </c>
      <c r="E206" t="s">
        <v>802</v>
      </c>
    </row>
    <row r="207" spans="1:5" x14ac:dyDescent="0.45">
      <c r="A207" t="s">
        <v>803</v>
      </c>
      <c r="B207" t="s">
        <v>769</v>
      </c>
      <c r="C207" t="s">
        <v>804</v>
      </c>
      <c r="D207" t="s">
        <v>692</v>
      </c>
      <c r="E207" t="s">
        <v>805</v>
      </c>
    </row>
    <row r="208" spans="1:5" x14ac:dyDescent="0.45">
      <c r="A208" t="s">
        <v>806</v>
      </c>
      <c r="B208" t="s">
        <v>769</v>
      </c>
      <c r="C208" t="s">
        <v>807</v>
      </c>
      <c r="D208" t="s">
        <v>692</v>
      </c>
      <c r="E208" t="s">
        <v>808</v>
      </c>
    </row>
    <row r="209" spans="1:5" x14ac:dyDescent="0.45">
      <c r="A209" t="s">
        <v>809</v>
      </c>
      <c r="B209" t="s">
        <v>769</v>
      </c>
      <c r="C209" t="s">
        <v>810</v>
      </c>
      <c r="D209" t="s">
        <v>692</v>
      </c>
      <c r="E209" t="s">
        <v>811</v>
      </c>
    </row>
    <row r="210" spans="1:5" x14ac:dyDescent="0.45">
      <c r="A210" t="s">
        <v>812</v>
      </c>
      <c r="B210" t="s">
        <v>769</v>
      </c>
      <c r="C210" t="s">
        <v>813</v>
      </c>
      <c r="D210" t="s">
        <v>692</v>
      </c>
      <c r="E210" t="s">
        <v>814</v>
      </c>
    </row>
    <row r="211" spans="1:5" x14ac:dyDescent="0.45">
      <c r="A211" t="s">
        <v>815</v>
      </c>
      <c r="B211" t="s">
        <v>769</v>
      </c>
      <c r="C211" t="s">
        <v>816</v>
      </c>
      <c r="D211" t="s">
        <v>692</v>
      </c>
      <c r="E211" t="s">
        <v>817</v>
      </c>
    </row>
    <row r="212" spans="1:5" x14ac:dyDescent="0.45">
      <c r="A212" t="s">
        <v>818</v>
      </c>
      <c r="B212" t="s">
        <v>769</v>
      </c>
      <c r="C212" t="s">
        <v>819</v>
      </c>
      <c r="D212" t="s">
        <v>692</v>
      </c>
      <c r="E212" t="s">
        <v>820</v>
      </c>
    </row>
    <row r="213" spans="1:5" x14ac:dyDescent="0.45">
      <c r="A213" t="s">
        <v>821</v>
      </c>
      <c r="B213" t="s">
        <v>769</v>
      </c>
      <c r="C213" t="s">
        <v>822</v>
      </c>
      <c r="D213" t="s">
        <v>692</v>
      </c>
      <c r="E213" t="s">
        <v>823</v>
      </c>
    </row>
    <row r="214" spans="1:5" x14ac:dyDescent="0.45">
      <c r="A214" t="s">
        <v>824</v>
      </c>
      <c r="B214" t="s">
        <v>769</v>
      </c>
      <c r="C214" t="s">
        <v>825</v>
      </c>
      <c r="D214" t="s">
        <v>692</v>
      </c>
      <c r="E214" t="s">
        <v>826</v>
      </c>
    </row>
    <row r="215" spans="1:5" x14ac:dyDescent="0.45">
      <c r="A215" t="s">
        <v>827</v>
      </c>
      <c r="B215" t="s">
        <v>769</v>
      </c>
      <c r="C215" t="s">
        <v>828</v>
      </c>
      <c r="D215" t="s">
        <v>692</v>
      </c>
      <c r="E215" t="s">
        <v>829</v>
      </c>
    </row>
    <row r="216" spans="1:5" x14ac:dyDescent="0.45">
      <c r="A216" t="s">
        <v>830</v>
      </c>
      <c r="B216" t="s">
        <v>769</v>
      </c>
      <c r="C216" t="s">
        <v>831</v>
      </c>
      <c r="D216" t="s">
        <v>692</v>
      </c>
      <c r="E216" t="s">
        <v>832</v>
      </c>
    </row>
    <row r="217" spans="1:5" x14ac:dyDescent="0.45">
      <c r="A217" t="s">
        <v>833</v>
      </c>
      <c r="B217" t="s">
        <v>769</v>
      </c>
      <c r="C217" t="s">
        <v>834</v>
      </c>
      <c r="D217" t="s">
        <v>692</v>
      </c>
      <c r="E217" t="s">
        <v>835</v>
      </c>
    </row>
    <row r="218" spans="1:5" x14ac:dyDescent="0.45">
      <c r="A218" t="s">
        <v>836</v>
      </c>
      <c r="B218" t="s">
        <v>769</v>
      </c>
      <c r="C218" t="s">
        <v>837</v>
      </c>
      <c r="D218" t="s">
        <v>692</v>
      </c>
      <c r="E218" t="s">
        <v>838</v>
      </c>
    </row>
    <row r="219" spans="1:5" x14ac:dyDescent="0.45">
      <c r="A219" t="s">
        <v>839</v>
      </c>
      <c r="B219" t="s">
        <v>769</v>
      </c>
      <c r="C219" t="s">
        <v>840</v>
      </c>
      <c r="D219" t="s">
        <v>692</v>
      </c>
      <c r="E219" t="s">
        <v>841</v>
      </c>
    </row>
    <row r="220" spans="1:5" x14ac:dyDescent="0.45">
      <c r="A220" t="s">
        <v>842</v>
      </c>
      <c r="B220" t="s">
        <v>769</v>
      </c>
      <c r="C220" t="s">
        <v>843</v>
      </c>
      <c r="D220" t="s">
        <v>692</v>
      </c>
      <c r="E220" t="s">
        <v>844</v>
      </c>
    </row>
    <row r="221" spans="1:5" x14ac:dyDescent="0.45">
      <c r="A221" t="s">
        <v>845</v>
      </c>
      <c r="B221" t="s">
        <v>769</v>
      </c>
      <c r="C221" t="s">
        <v>846</v>
      </c>
      <c r="D221" t="s">
        <v>692</v>
      </c>
      <c r="E221" t="s">
        <v>847</v>
      </c>
    </row>
    <row r="222" spans="1:5" x14ac:dyDescent="0.45">
      <c r="A222" t="s">
        <v>848</v>
      </c>
      <c r="B222" t="s">
        <v>769</v>
      </c>
      <c r="C222" t="s">
        <v>849</v>
      </c>
      <c r="D222" t="s">
        <v>850</v>
      </c>
      <c r="E222" t="s">
        <v>851</v>
      </c>
    </row>
    <row r="223" spans="1:5" x14ac:dyDescent="0.45">
      <c r="A223" t="s">
        <v>852</v>
      </c>
      <c r="B223" t="s">
        <v>769</v>
      </c>
      <c r="C223" t="s">
        <v>853</v>
      </c>
      <c r="D223" t="s">
        <v>850</v>
      </c>
      <c r="E223" t="s">
        <v>854</v>
      </c>
    </row>
    <row r="224" spans="1:5" x14ac:dyDescent="0.45">
      <c r="A224" t="s">
        <v>855</v>
      </c>
      <c r="B224" t="s">
        <v>856</v>
      </c>
      <c r="C224" t="s">
        <v>857</v>
      </c>
      <c r="D224" t="s">
        <v>692</v>
      </c>
      <c r="E224" t="s">
        <v>858</v>
      </c>
    </row>
    <row r="225" spans="1:5" x14ac:dyDescent="0.45">
      <c r="A225" t="s">
        <v>859</v>
      </c>
      <c r="B225" t="s">
        <v>860</v>
      </c>
      <c r="C225" t="s">
        <v>861</v>
      </c>
      <c r="D225" t="s">
        <v>488</v>
      </c>
      <c r="E225" t="s">
        <v>862</v>
      </c>
    </row>
    <row r="226" spans="1:5" x14ac:dyDescent="0.45">
      <c r="A226" t="s">
        <v>863</v>
      </c>
      <c r="B226" t="s">
        <v>860</v>
      </c>
      <c r="C226" t="s">
        <v>864</v>
      </c>
      <c r="D226" t="s">
        <v>488</v>
      </c>
      <c r="E226" t="s">
        <v>865</v>
      </c>
    </row>
    <row r="227" spans="1:5" x14ac:dyDescent="0.45">
      <c r="A227" t="s">
        <v>866</v>
      </c>
      <c r="B227" t="s">
        <v>860</v>
      </c>
      <c r="C227" t="s">
        <v>867</v>
      </c>
      <c r="D227" t="s">
        <v>488</v>
      </c>
      <c r="E227" t="s">
        <v>868</v>
      </c>
    </row>
    <row r="228" spans="1:5" x14ac:dyDescent="0.45">
      <c r="A228" t="s">
        <v>869</v>
      </c>
      <c r="B228" t="s">
        <v>860</v>
      </c>
      <c r="C228" t="s">
        <v>870</v>
      </c>
      <c r="D228" t="s">
        <v>488</v>
      </c>
      <c r="E228" t="s">
        <v>871</v>
      </c>
    </row>
    <row r="229" spans="1:5" x14ac:dyDescent="0.45">
      <c r="A229" t="s">
        <v>872</v>
      </c>
      <c r="B229" t="s">
        <v>860</v>
      </c>
      <c r="C229" t="s">
        <v>873</v>
      </c>
      <c r="D229" t="s">
        <v>488</v>
      </c>
      <c r="E229" t="s">
        <v>874</v>
      </c>
    </row>
    <row r="230" spans="1:5" x14ac:dyDescent="0.45">
      <c r="A230" t="s">
        <v>875</v>
      </c>
      <c r="B230" t="s">
        <v>860</v>
      </c>
      <c r="C230" t="s">
        <v>876</v>
      </c>
      <c r="D230" t="s">
        <v>488</v>
      </c>
      <c r="E230" t="s">
        <v>877</v>
      </c>
    </row>
    <row r="231" spans="1:5" x14ac:dyDescent="0.45">
      <c r="A231" t="s">
        <v>878</v>
      </c>
      <c r="B231" t="s">
        <v>860</v>
      </c>
      <c r="C231" t="s">
        <v>879</v>
      </c>
      <c r="D231" t="s">
        <v>488</v>
      </c>
      <c r="E231" t="s">
        <v>880</v>
      </c>
    </row>
    <row r="232" spans="1:5" x14ac:dyDescent="0.45">
      <c r="A232" t="s">
        <v>881</v>
      </c>
      <c r="B232" t="s">
        <v>860</v>
      </c>
      <c r="C232" t="s">
        <v>882</v>
      </c>
      <c r="D232" t="s">
        <v>488</v>
      </c>
      <c r="E232" t="s">
        <v>883</v>
      </c>
    </row>
    <row r="233" spans="1:5" x14ac:dyDescent="0.45">
      <c r="A233" t="s">
        <v>884</v>
      </c>
      <c r="B233" t="s">
        <v>860</v>
      </c>
      <c r="C233" t="s">
        <v>885</v>
      </c>
      <c r="D233" t="s">
        <v>488</v>
      </c>
      <c r="E233" t="s">
        <v>886</v>
      </c>
    </row>
    <row r="234" spans="1:5" x14ac:dyDescent="0.45">
      <c r="A234" t="s">
        <v>887</v>
      </c>
      <c r="B234" t="s">
        <v>860</v>
      </c>
      <c r="C234" t="s">
        <v>888</v>
      </c>
      <c r="D234" t="s">
        <v>488</v>
      </c>
      <c r="E234" t="s">
        <v>889</v>
      </c>
    </row>
    <row r="235" spans="1:5" x14ac:dyDescent="0.45">
      <c r="A235" t="s">
        <v>890</v>
      </c>
      <c r="B235" t="s">
        <v>860</v>
      </c>
      <c r="C235" t="s">
        <v>891</v>
      </c>
      <c r="D235" t="s">
        <v>488</v>
      </c>
      <c r="E235" t="s">
        <v>892</v>
      </c>
    </row>
    <row r="236" spans="1:5" x14ac:dyDescent="0.45">
      <c r="A236" t="s">
        <v>893</v>
      </c>
      <c r="B236" t="s">
        <v>860</v>
      </c>
      <c r="C236" t="s">
        <v>894</v>
      </c>
      <c r="D236" t="s">
        <v>488</v>
      </c>
      <c r="E236" t="s">
        <v>895</v>
      </c>
    </row>
    <row r="237" spans="1:5" x14ac:dyDescent="0.45">
      <c r="A237" t="s">
        <v>896</v>
      </c>
      <c r="B237" t="s">
        <v>860</v>
      </c>
      <c r="C237" t="s">
        <v>897</v>
      </c>
      <c r="D237" t="s">
        <v>488</v>
      </c>
      <c r="E237" t="s">
        <v>898</v>
      </c>
    </row>
    <row r="238" spans="1:5" x14ac:dyDescent="0.45">
      <c r="A238" t="s">
        <v>899</v>
      </c>
      <c r="B238" t="s">
        <v>860</v>
      </c>
      <c r="C238" t="s">
        <v>900</v>
      </c>
      <c r="D238" t="s">
        <v>488</v>
      </c>
      <c r="E238" t="s">
        <v>901</v>
      </c>
    </row>
    <row r="239" spans="1:5" x14ac:dyDescent="0.45">
      <c r="A239" t="s">
        <v>902</v>
      </c>
      <c r="B239" t="s">
        <v>860</v>
      </c>
      <c r="C239" t="s">
        <v>903</v>
      </c>
      <c r="D239" t="s">
        <v>488</v>
      </c>
      <c r="E239" t="s">
        <v>904</v>
      </c>
    </row>
    <row r="240" spans="1:5" x14ac:dyDescent="0.45">
      <c r="A240" t="s">
        <v>905</v>
      </c>
      <c r="B240" t="s">
        <v>860</v>
      </c>
      <c r="C240" t="s">
        <v>906</v>
      </c>
      <c r="D240" t="s">
        <v>488</v>
      </c>
      <c r="E240" t="s">
        <v>907</v>
      </c>
    </row>
    <row r="241" spans="1:5" x14ac:dyDescent="0.45">
      <c r="A241" t="s">
        <v>908</v>
      </c>
      <c r="B241" t="s">
        <v>860</v>
      </c>
      <c r="C241" t="s">
        <v>909</v>
      </c>
      <c r="D241" t="s">
        <v>488</v>
      </c>
      <c r="E241" t="s">
        <v>910</v>
      </c>
    </row>
    <row r="242" spans="1:5" x14ac:dyDescent="0.45">
      <c r="A242" t="s">
        <v>911</v>
      </c>
      <c r="B242" t="s">
        <v>860</v>
      </c>
      <c r="C242" t="s">
        <v>912</v>
      </c>
      <c r="D242" t="s">
        <v>488</v>
      </c>
      <c r="E242" t="s">
        <v>913</v>
      </c>
    </row>
    <row r="243" spans="1:5" x14ac:dyDescent="0.45">
      <c r="A243" t="s">
        <v>914</v>
      </c>
      <c r="B243" t="s">
        <v>860</v>
      </c>
      <c r="C243" t="s">
        <v>915</v>
      </c>
      <c r="D243" t="s">
        <v>488</v>
      </c>
      <c r="E243" t="s">
        <v>916</v>
      </c>
    </row>
    <row r="244" spans="1:5" x14ac:dyDescent="0.45">
      <c r="A244" t="s">
        <v>917</v>
      </c>
      <c r="B244" t="s">
        <v>860</v>
      </c>
      <c r="C244" t="s">
        <v>918</v>
      </c>
      <c r="D244" t="s">
        <v>488</v>
      </c>
      <c r="E244" t="s">
        <v>919</v>
      </c>
    </row>
    <row r="245" spans="1:5" x14ac:dyDescent="0.45">
      <c r="A245" t="s">
        <v>917</v>
      </c>
      <c r="B245" t="s">
        <v>860</v>
      </c>
      <c r="C245" t="s">
        <v>918</v>
      </c>
      <c r="D245" t="s">
        <v>488</v>
      </c>
      <c r="E245" t="s">
        <v>919</v>
      </c>
    </row>
    <row r="246" spans="1:5" x14ac:dyDescent="0.45">
      <c r="A246" t="s">
        <v>920</v>
      </c>
      <c r="B246" t="s">
        <v>860</v>
      </c>
      <c r="C246" t="s">
        <v>921</v>
      </c>
      <c r="D246" t="s">
        <v>488</v>
      </c>
      <c r="E246" t="s">
        <v>922</v>
      </c>
    </row>
    <row r="247" spans="1:5" x14ac:dyDescent="0.45">
      <c r="A247" t="s">
        <v>923</v>
      </c>
      <c r="B247" t="s">
        <v>860</v>
      </c>
      <c r="C247" t="s">
        <v>924</v>
      </c>
      <c r="D247" t="s">
        <v>488</v>
      </c>
      <c r="E247" t="s">
        <v>925</v>
      </c>
    </row>
    <row r="248" spans="1:5" x14ac:dyDescent="0.45">
      <c r="A248" t="s">
        <v>926</v>
      </c>
      <c r="B248" t="s">
        <v>860</v>
      </c>
      <c r="C248" t="s">
        <v>927</v>
      </c>
      <c r="D248" t="s">
        <v>488</v>
      </c>
      <c r="E248" t="s">
        <v>928</v>
      </c>
    </row>
    <row r="249" spans="1:5" x14ac:dyDescent="0.45">
      <c r="A249" t="s">
        <v>929</v>
      </c>
      <c r="B249" t="s">
        <v>860</v>
      </c>
      <c r="C249" t="s">
        <v>930</v>
      </c>
      <c r="D249" t="s">
        <v>488</v>
      </c>
      <c r="E249" t="s">
        <v>931</v>
      </c>
    </row>
    <row r="250" spans="1:5" x14ac:dyDescent="0.45">
      <c r="A250" t="s">
        <v>932</v>
      </c>
      <c r="B250" t="s">
        <v>860</v>
      </c>
      <c r="C250" t="s">
        <v>933</v>
      </c>
      <c r="D250" t="s">
        <v>488</v>
      </c>
      <c r="E250" t="s">
        <v>934</v>
      </c>
    </row>
    <row r="251" spans="1:5" x14ac:dyDescent="0.45">
      <c r="A251" t="s">
        <v>935</v>
      </c>
      <c r="B251" t="s">
        <v>860</v>
      </c>
      <c r="C251" t="s">
        <v>936</v>
      </c>
      <c r="D251" t="s">
        <v>488</v>
      </c>
      <c r="E251" t="s">
        <v>937</v>
      </c>
    </row>
    <row r="252" spans="1:5" x14ac:dyDescent="0.45">
      <c r="A252" t="s">
        <v>938</v>
      </c>
      <c r="B252" t="s">
        <v>860</v>
      </c>
      <c r="C252" t="s">
        <v>939</v>
      </c>
      <c r="D252" t="s">
        <v>488</v>
      </c>
      <c r="E252" t="s">
        <v>940</v>
      </c>
    </row>
    <row r="253" spans="1:5" x14ac:dyDescent="0.45">
      <c r="A253" t="s">
        <v>941</v>
      </c>
      <c r="B253" t="s">
        <v>860</v>
      </c>
      <c r="C253" t="s">
        <v>942</v>
      </c>
      <c r="D253" t="s">
        <v>488</v>
      </c>
      <c r="E253" t="s">
        <v>943</v>
      </c>
    </row>
    <row r="254" spans="1:5" x14ac:dyDescent="0.45">
      <c r="A254" t="s">
        <v>944</v>
      </c>
      <c r="B254" t="s">
        <v>860</v>
      </c>
      <c r="C254" t="s">
        <v>945</v>
      </c>
      <c r="D254" t="s">
        <v>488</v>
      </c>
      <c r="E254" t="s">
        <v>946</v>
      </c>
    </row>
    <row r="255" spans="1:5" x14ac:dyDescent="0.45">
      <c r="A255" t="s">
        <v>947</v>
      </c>
      <c r="B255" t="s">
        <v>860</v>
      </c>
      <c r="C255" t="s">
        <v>948</v>
      </c>
      <c r="D255" t="s">
        <v>488</v>
      </c>
      <c r="E255" t="s">
        <v>949</v>
      </c>
    </row>
    <row r="256" spans="1:5" x14ac:dyDescent="0.45">
      <c r="A256" t="s">
        <v>950</v>
      </c>
      <c r="B256" t="s">
        <v>860</v>
      </c>
      <c r="C256" t="s">
        <v>951</v>
      </c>
      <c r="D256" t="s">
        <v>488</v>
      </c>
      <c r="E256" t="s">
        <v>952</v>
      </c>
    </row>
    <row r="257" spans="1:5" x14ac:dyDescent="0.45">
      <c r="A257" t="s">
        <v>953</v>
      </c>
      <c r="B257" t="s">
        <v>860</v>
      </c>
      <c r="C257" t="s">
        <v>954</v>
      </c>
      <c r="D257" t="s">
        <v>488</v>
      </c>
      <c r="E257" t="s">
        <v>955</v>
      </c>
    </row>
    <row r="258" spans="1:5" x14ac:dyDescent="0.45">
      <c r="A258" t="s">
        <v>956</v>
      </c>
      <c r="B258" t="s">
        <v>860</v>
      </c>
      <c r="C258" t="s">
        <v>957</v>
      </c>
      <c r="D258" t="s">
        <v>488</v>
      </c>
      <c r="E258" t="s">
        <v>958</v>
      </c>
    </row>
    <row r="259" spans="1:5" x14ac:dyDescent="0.45">
      <c r="A259" t="s">
        <v>959</v>
      </c>
      <c r="B259" t="s">
        <v>860</v>
      </c>
      <c r="C259" t="s">
        <v>960</v>
      </c>
      <c r="D259" t="s">
        <v>488</v>
      </c>
      <c r="E259" t="s">
        <v>961</v>
      </c>
    </row>
    <row r="260" spans="1:5" x14ac:dyDescent="0.45">
      <c r="A260" t="s">
        <v>962</v>
      </c>
      <c r="B260" t="s">
        <v>860</v>
      </c>
      <c r="C260" t="s">
        <v>963</v>
      </c>
      <c r="D260" t="s">
        <v>488</v>
      </c>
      <c r="E260" t="s">
        <v>964</v>
      </c>
    </row>
    <row r="261" spans="1:5" x14ac:dyDescent="0.45">
      <c r="A261" t="s">
        <v>965</v>
      </c>
      <c r="B261" t="s">
        <v>860</v>
      </c>
      <c r="C261" t="s">
        <v>966</v>
      </c>
      <c r="D261" t="s">
        <v>392</v>
      </c>
      <c r="E261" t="s">
        <v>967</v>
      </c>
    </row>
    <row r="262" spans="1:5" x14ac:dyDescent="0.45">
      <c r="A262" t="s">
        <v>968</v>
      </c>
      <c r="B262" t="s">
        <v>969</v>
      </c>
      <c r="C262" t="s">
        <v>970</v>
      </c>
      <c r="D262" t="s">
        <v>213</v>
      </c>
      <c r="E262" t="s">
        <v>971</v>
      </c>
    </row>
    <row r="263" spans="1:5" x14ac:dyDescent="0.45">
      <c r="A263" t="s">
        <v>972</v>
      </c>
      <c r="B263" t="s">
        <v>969</v>
      </c>
      <c r="C263" t="s">
        <v>973</v>
      </c>
      <c r="D263" t="s">
        <v>974</v>
      </c>
      <c r="E263">
        <v>28832</v>
      </c>
    </row>
    <row r="264" spans="1:5" x14ac:dyDescent="0.45">
      <c r="A264" t="s">
        <v>975</v>
      </c>
      <c r="B264" t="s">
        <v>969</v>
      </c>
      <c r="C264" t="s">
        <v>976</v>
      </c>
      <c r="D264" t="s">
        <v>591</v>
      </c>
      <c r="E264" t="s">
        <v>977</v>
      </c>
    </row>
    <row r="265" spans="1:5" x14ac:dyDescent="0.45">
      <c r="A265" t="s">
        <v>978</v>
      </c>
      <c r="B265" t="s">
        <v>969</v>
      </c>
      <c r="C265" t="s">
        <v>979</v>
      </c>
      <c r="D265" t="s">
        <v>591</v>
      </c>
      <c r="E265" t="s">
        <v>980</v>
      </c>
    </row>
    <row r="266" spans="1:5" x14ac:dyDescent="0.45">
      <c r="A266" t="s">
        <v>981</v>
      </c>
      <c r="B266" t="s">
        <v>969</v>
      </c>
      <c r="C266" t="s">
        <v>982</v>
      </c>
      <c r="D266" t="s">
        <v>591</v>
      </c>
      <c r="E266" t="s">
        <v>983</v>
      </c>
    </row>
    <row r="267" spans="1:5" x14ac:dyDescent="0.45">
      <c r="A267" t="s">
        <v>984</v>
      </c>
      <c r="B267" t="s">
        <v>969</v>
      </c>
      <c r="C267" t="s">
        <v>985</v>
      </c>
      <c r="D267" t="s">
        <v>591</v>
      </c>
      <c r="E267" t="s">
        <v>986</v>
      </c>
    </row>
    <row r="268" spans="1:5" x14ac:dyDescent="0.45">
      <c r="A268" t="s">
        <v>987</v>
      </c>
      <c r="B268" t="s">
        <v>969</v>
      </c>
      <c r="C268" t="s">
        <v>988</v>
      </c>
      <c r="D268" t="s">
        <v>591</v>
      </c>
      <c r="E268" t="s">
        <v>989</v>
      </c>
    </row>
    <row r="269" spans="1:5" x14ac:dyDescent="0.45">
      <c r="A269" t="s">
        <v>990</v>
      </c>
      <c r="B269" t="s">
        <v>969</v>
      </c>
      <c r="C269" t="s">
        <v>991</v>
      </c>
      <c r="D269" t="s">
        <v>591</v>
      </c>
      <c r="E269" t="s">
        <v>992</v>
      </c>
    </row>
    <row r="270" spans="1:5" x14ac:dyDescent="0.45">
      <c r="A270" t="s">
        <v>993</v>
      </c>
      <c r="B270" t="s">
        <v>969</v>
      </c>
      <c r="C270" t="s">
        <v>994</v>
      </c>
      <c r="D270" t="s">
        <v>591</v>
      </c>
      <c r="E270" t="s">
        <v>995</v>
      </c>
    </row>
    <row r="271" spans="1:5" x14ac:dyDescent="0.45">
      <c r="A271" t="s">
        <v>996</v>
      </c>
      <c r="B271" t="s">
        <v>969</v>
      </c>
      <c r="C271" t="s">
        <v>997</v>
      </c>
      <c r="D271" t="s">
        <v>488</v>
      </c>
      <c r="E271" t="s">
        <v>998</v>
      </c>
    </row>
    <row r="272" spans="1:5" x14ac:dyDescent="0.45">
      <c r="A272" t="s">
        <v>999</v>
      </c>
      <c r="B272" t="s">
        <v>969</v>
      </c>
      <c r="C272" t="s">
        <v>1000</v>
      </c>
      <c r="D272" t="s">
        <v>488</v>
      </c>
      <c r="E272" t="s">
        <v>1001</v>
      </c>
    </row>
    <row r="273" spans="1:5" x14ac:dyDescent="0.45">
      <c r="A273" t="s">
        <v>1002</v>
      </c>
      <c r="B273" t="s">
        <v>969</v>
      </c>
      <c r="C273" t="s">
        <v>1003</v>
      </c>
      <c r="D273" t="s">
        <v>488</v>
      </c>
      <c r="E273" t="s">
        <v>1004</v>
      </c>
    </row>
    <row r="274" spans="1:5" x14ac:dyDescent="0.45">
      <c r="A274" t="s">
        <v>1005</v>
      </c>
      <c r="B274" t="s">
        <v>969</v>
      </c>
      <c r="C274" t="s">
        <v>1006</v>
      </c>
      <c r="D274" t="s">
        <v>488</v>
      </c>
      <c r="E274" t="s">
        <v>1007</v>
      </c>
    </row>
    <row r="275" spans="1:5" x14ac:dyDescent="0.45">
      <c r="A275" t="s">
        <v>1008</v>
      </c>
      <c r="B275" t="s">
        <v>969</v>
      </c>
      <c r="C275" t="s">
        <v>1009</v>
      </c>
      <c r="D275" t="s">
        <v>488</v>
      </c>
      <c r="E275" t="s">
        <v>1010</v>
      </c>
    </row>
    <row r="276" spans="1:5" x14ac:dyDescent="0.45">
      <c r="A276" t="s">
        <v>1011</v>
      </c>
      <c r="B276" t="s">
        <v>969</v>
      </c>
      <c r="C276" t="s">
        <v>1012</v>
      </c>
      <c r="D276" t="s">
        <v>488</v>
      </c>
      <c r="E276" t="s">
        <v>1013</v>
      </c>
    </row>
    <row r="277" spans="1:5" x14ac:dyDescent="0.45">
      <c r="A277" t="s">
        <v>1014</v>
      </c>
      <c r="B277" t="s">
        <v>969</v>
      </c>
      <c r="C277" t="s">
        <v>1015</v>
      </c>
      <c r="D277" t="s">
        <v>488</v>
      </c>
      <c r="E277" t="s">
        <v>1016</v>
      </c>
    </row>
    <row r="278" spans="1:5" x14ac:dyDescent="0.45">
      <c r="A278" t="s">
        <v>1017</v>
      </c>
      <c r="B278" t="s">
        <v>969</v>
      </c>
      <c r="C278" t="s">
        <v>1018</v>
      </c>
      <c r="D278" t="s">
        <v>488</v>
      </c>
      <c r="E278" t="s">
        <v>1019</v>
      </c>
    </row>
    <row r="279" spans="1:5" x14ac:dyDescent="0.45">
      <c r="A279" t="s">
        <v>1020</v>
      </c>
      <c r="B279" t="s">
        <v>969</v>
      </c>
      <c r="C279" t="s">
        <v>1021</v>
      </c>
      <c r="D279" t="s">
        <v>488</v>
      </c>
      <c r="E279" t="s">
        <v>1022</v>
      </c>
    </row>
    <row r="280" spans="1:5" x14ac:dyDescent="0.45">
      <c r="A280" t="s">
        <v>1023</v>
      </c>
      <c r="B280" t="s">
        <v>969</v>
      </c>
      <c r="C280" t="s">
        <v>1024</v>
      </c>
      <c r="D280" t="s">
        <v>488</v>
      </c>
      <c r="E280" t="s">
        <v>1025</v>
      </c>
    </row>
    <row r="281" spans="1:5" x14ac:dyDescent="0.45">
      <c r="A281" t="s">
        <v>1026</v>
      </c>
      <c r="B281" t="s">
        <v>969</v>
      </c>
      <c r="C281" t="s">
        <v>1027</v>
      </c>
      <c r="D281" t="s">
        <v>488</v>
      </c>
      <c r="E281" t="s">
        <v>1028</v>
      </c>
    </row>
    <row r="282" spans="1:5" x14ac:dyDescent="0.45">
      <c r="A282" t="s">
        <v>1029</v>
      </c>
      <c r="B282" t="s">
        <v>969</v>
      </c>
      <c r="C282" t="s">
        <v>1030</v>
      </c>
      <c r="D282" t="s">
        <v>488</v>
      </c>
      <c r="E282" t="s">
        <v>1031</v>
      </c>
    </row>
    <row r="283" spans="1:5" x14ac:dyDescent="0.45">
      <c r="A283" t="s">
        <v>1032</v>
      </c>
      <c r="B283" t="s">
        <v>969</v>
      </c>
      <c r="C283" t="s">
        <v>1033</v>
      </c>
      <c r="D283" t="s">
        <v>488</v>
      </c>
      <c r="E283" t="s">
        <v>1034</v>
      </c>
    </row>
    <row r="284" spans="1:5" x14ac:dyDescent="0.45">
      <c r="A284" t="s">
        <v>1035</v>
      </c>
      <c r="B284" t="s">
        <v>969</v>
      </c>
      <c r="C284" t="s">
        <v>1036</v>
      </c>
      <c r="D284" t="s">
        <v>1037</v>
      </c>
      <c r="E284" t="s">
        <v>1038</v>
      </c>
    </row>
    <row r="285" spans="1:5" x14ac:dyDescent="0.45">
      <c r="A285" t="s">
        <v>1039</v>
      </c>
      <c r="B285" t="s">
        <v>969</v>
      </c>
      <c r="C285" t="s">
        <v>1040</v>
      </c>
      <c r="D285" t="s">
        <v>392</v>
      </c>
      <c r="E285">
        <v>939001799</v>
      </c>
    </row>
    <row r="286" spans="1:5" x14ac:dyDescent="0.45">
      <c r="A286" t="s">
        <v>1041</v>
      </c>
      <c r="B286" t="s">
        <v>969</v>
      </c>
      <c r="C286" t="s">
        <v>1042</v>
      </c>
      <c r="D286" t="s">
        <v>1043</v>
      </c>
      <c r="E286" t="s">
        <v>1044</v>
      </c>
    </row>
    <row r="287" spans="1:5" x14ac:dyDescent="0.45">
      <c r="A287" t="s">
        <v>1045</v>
      </c>
      <c r="B287" t="s">
        <v>969</v>
      </c>
      <c r="C287" t="s">
        <v>1046</v>
      </c>
      <c r="D287" t="s">
        <v>1043</v>
      </c>
      <c r="E287" t="s">
        <v>1047</v>
      </c>
    </row>
    <row r="288" spans="1:5" x14ac:dyDescent="0.45">
      <c r="A288" t="s">
        <v>1048</v>
      </c>
      <c r="B288" t="s">
        <v>969</v>
      </c>
      <c r="C288" t="s">
        <v>1049</v>
      </c>
      <c r="D288" t="s">
        <v>1043</v>
      </c>
      <c r="E288" t="s">
        <v>1050</v>
      </c>
    </row>
    <row r="289" spans="1:5" x14ac:dyDescent="0.45">
      <c r="A289" t="s">
        <v>1051</v>
      </c>
      <c r="B289" t="s">
        <v>969</v>
      </c>
      <c r="C289" t="s">
        <v>1052</v>
      </c>
      <c r="D289" t="s">
        <v>1053</v>
      </c>
      <c r="E289" t="s">
        <v>1054</v>
      </c>
    </row>
    <row r="290" spans="1:5" x14ac:dyDescent="0.45">
      <c r="A290" t="s">
        <v>1055</v>
      </c>
      <c r="B290" t="s">
        <v>969</v>
      </c>
      <c r="C290" t="s">
        <v>1056</v>
      </c>
      <c r="D290" t="s">
        <v>1043</v>
      </c>
      <c r="E290" t="s">
        <v>1057</v>
      </c>
    </row>
    <row r="291" spans="1:5" x14ac:dyDescent="0.45">
      <c r="A291" t="s">
        <v>1058</v>
      </c>
      <c r="B291" t="s">
        <v>969</v>
      </c>
      <c r="C291" t="s">
        <v>1059</v>
      </c>
      <c r="D291" t="s">
        <v>1043</v>
      </c>
      <c r="E291" t="s">
        <v>1060</v>
      </c>
    </row>
    <row r="292" spans="1:5" x14ac:dyDescent="0.45">
      <c r="A292" t="s">
        <v>1061</v>
      </c>
      <c r="B292" t="s">
        <v>969</v>
      </c>
      <c r="C292" t="s">
        <v>1062</v>
      </c>
      <c r="D292" t="s">
        <v>1043</v>
      </c>
      <c r="E292" t="s">
        <v>1063</v>
      </c>
    </row>
    <row r="293" spans="1:5" x14ac:dyDescent="0.45">
      <c r="A293" t="s">
        <v>1064</v>
      </c>
      <c r="B293" t="s">
        <v>969</v>
      </c>
      <c r="C293" t="s">
        <v>1065</v>
      </c>
      <c r="D293" t="s">
        <v>1043</v>
      </c>
      <c r="E293" t="s">
        <v>1066</v>
      </c>
    </row>
    <row r="294" spans="1:5" x14ac:dyDescent="0.45">
      <c r="A294" t="s">
        <v>1067</v>
      </c>
      <c r="B294" t="s">
        <v>969</v>
      </c>
      <c r="C294" t="s">
        <v>1068</v>
      </c>
      <c r="D294" t="s">
        <v>1043</v>
      </c>
      <c r="E294" t="s">
        <v>1069</v>
      </c>
    </row>
    <row r="295" spans="1:5" x14ac:dyDescent="0.45">
      <c r="A295" t="s">
        <v>1070</v>
      </c>
      <c r="B295" t="s">
        <v>969</v>
      </c>
      <c r="C295" t="s">
        <v>1071</v>
      </c>
      <c r="D295" t="s">
        <v>1043</v>
      </c>
      <c r="E295" t="s">
        <v>1072</v>
      </c>
    </row>
    <row r="296" spans="1:5" x14ac:dyDescent="0.45">
      <c r="A296" t="s">
        <v>1073</v>
      </c>
      <c r="B296" t="s">
        <v>969</v>
      </c>
      <c r="C296" t="s">
        <v>1074</v>
      </c>
      <c r="D296" t="s">
        <v>1043</v>
      </c>
      <c r="E296" t="s">
        <v>1075</v>
      </c>
    </row>
    <row r="297" spans="1:5" x14ac:dyDescent="0.45">
      <c r="A297" t="s">
        <v>1076</v>
      </c>
      <c r="B297" t="s">
        <v>969</v>
      </c>
      <c r="C297" t="s">
        <v>1077</v>
      </c>
      <c r="D297" t="s">
        <v>1043</v>
      </c>
      <c r="E297" t="s">
        <v>1078</v>
      </c>
    </row>
    <row r="298" spans="1:5" x14ac:dyDescent="0.45">
      <c r="A298" t="s">
        <v>1079</v>
      </c>
      <c r="B298" t="s">
        <v>969</v>
      </c>
      <c r="C298" t="s">
        <v>1080</v>
      </c>
      <c r="D298" t="s">
        <v>1043</v>
      </c>
      <c r="E298" t="s">
        <v>1081</v>
      </c>
    </row>
    <row r="299" spans="1:5" x14ac:dyDescent="0.45">
      <c r="A299" t="s">
        <v>1082</v>
      </c>
      <c r="B299" t="s">
        <v>969</v>
      </c>
      <c r="C299" t="s">
        <v>1083</v>
      </c>
      <c r="D299" t="s">
        <v>1084</v>
      </c>
      <c r="E299" t="s">
        <v>611</v>
      </c>
    </row>
    <row r="300" spans="1:5" x14ac:dyDescent="0.45">
      <c r="A300" t="s">
        <v>1085</v>
      </c>
      <c r="B300" t="s">
        <v>969</v>
      </c>
      <c r="C300" t="s">
        <v>1086</v>
      </c>
      <c r="D300" t="s">
        <v>1084</v>
      </c>
      <c r="E300" t="s">
        <v>1087</v>
      </c>
    </row>
    <row r="301" spans="1:5" x14ac:dyDescent="0.45">
      <c r="A301" t="s">
        <v>1088</v>
      </c>
      <c r="B301" t="s">
        <v>1089</v>
      </c>
      <c r="C301" t="s">
        <v>1090</v>
      </c>
      <c r="D301" t="s">
        <v>392</v>
      </c>
      <c r="E301" t="s">
        <v>1091</v>
      </c>
    </row>
    <row r="302" spans="1:5" x14ac:dyDescent="0.45">
      <c r="A302" t="s">
        <v>45</v>
      </c>
      <c r="B302" t="s">
        <v>1092</v>
      </c>
      <c r="C302" t="s">
        <v>1093</v>
      </c>
      <c r="D302" t="s">
        <v>1094</v>
      </c>
      <c r="E302" t="s">
        <v>135</v>
      </c>
    </row>
    <row r="303" spans="1:5" x14ac:dyDescent="0.45">
      <c r="A303" t="s">
        <v>158</v>
      </c>
      <c r="B303" t="s">
        <v>1099</v>
      </c>
      <c r="C303" t="s">
        <v>1180</v>
      </c>
      <c r="D303" t="s">
        <v>493</v>
      </c>
      <c r="E303" t="s">
        <v>1181</v>
      </c>
    </row>
    <row r="304" spans="1:5" x14ac:dyDescent="0.45">
      <c r="A304" t="s">
        <v>1153</v>
      </c>
      <c r="B304" t="s">
        <v>1099</v>
      </c>
      <c r="C304" t="s">
        <v>1154</v>
      </c>
      <c r="D304" t="s">
        <v>493</v>
      </c>
      <c r="E304" t="s">
        <v>1155</v>
      </c>
    </row>
    <row r="305" spans="1:5" x14ac:dyDescent="0.45">
      <c r="A305" t="s">
        <v>1165</v>
      </c>
      <c r="B305" t="s">
        <v>1099</v>
      </c>
      <c r="C305" t="s">
        <v>1166</v>
      </c>
      <c r="D305" t="s">
        <v>493</v>
      </c>
      <c r="E305" t="s">
        <v>1167</v>
      </c>
    </row>
    <row r="306" spans="1:5" x14ac:dyDescent="0.45">
      <c r="A306" t="s">
        <v>1174</v>
      </c>
      <c r="B306" t="s">
        <v>1099</v>
      </c>
      <c r="C306" t="s">
        <v>1175</v>
      </c>
      <c r="D306" t="s">
        <v>493</v>
      </c>
      <c r="E306" t="s">
        <v>1176</v>
      </c>
    </row>
    <row r="307" spans="1:5" x14ac:dyDescent="0.45">
      <c r="A307" t="s">
        <v>1177</v>
      </c>
      <c r="B307" t="s">
        <v>1099</v>
      </c>
      <c r="C307" t="s">
        <v>1178</v>
      </c>
      <c r="D307" t="s">
        <v>493</v>
      </c>
      <c r="E307" t="s">
        <v>1179</v>
      </c>
    </row>
    <row r="308" spans="1:5" x14ac:dyDescent="0.45">
      <c r="A308" t="s">
        <v>1145</v>
      </c>
      <c r="B308" t="s">
        <v>1099</v>
      </c>
      <c r="C308" t="s">
        <v>1146</v>
      </c>
      <c r="D308" t="s">
        <v>493</v>
      </c>
      <c r="E308" t="s">
        <v>1147</v>
      </c>
    </row>
    <row r="309" spans="1:5" x14ac:dyDescent="0.45">
      <c r="A309" t="s">
        <v>1142</v>
      </c>
      <c r="B309" t="s">
        <v>1099</v>
      </c>
      <c r="C309" t="s">
        <v>1143</v>
      </c>
      <c r="D309" t="s">
        <v>493</v>
      </c>
      <c r="E309" t="s">
        <v>1144</v>
      </c>
    </row>
    <row r="310" spans="1:5" x14ac:dyDescent="0.45">
      <c r="A310" t="s">
        <v>156</v>
      </c>
      <c r="B310" t="s">
        <v>1099</v>
      </c>
      <c r="C310" t="s">
        <v>1148</v>
      </c>
      <c r="D310" t="s">
        <v>493</v>
      </c>
      <c r="E310" t="s">
        <v>1149</v>
      </c>
    </row>
    <row r="311" spans="1:5" x14ac:dyDescent="0.45">
      <c r="A311" t="s">
        <v>1150</v>
      </c>
      <c r="B311" t="s">
        <v>1099</v>
      </c>
      <c r="C311" t="s">
        <v>1151</v>
      </c>
      <c r="D311" t="s">
        <v>493</v>
      </c>
      <c r="E311" t="s">
        <v>1152</v>
      </c>
    </row>
    <row r="312" spans="1:5" x14ac:dyDescent="0.45">
      <c r="A312" t="s">
        <v>1156</v>
      </c>
      <c r="B312" t="s">
        <v>1099</v>
      </c>
      <c r="C312" t="s">
        <v>1157</v>
      </c>
      <c r="D312" t="s">
        <v>493</v>
      </c>
      <c r="E312" t="s">
        <v>1158</v>
      </c>
    </row>
    <row r="313" spans="1:5" x14ac:dyDescent="0.45">
      <c r="A313" t="s">
        <v>1159</v>
      </c>
      <c r="B313" t="s">
        <v>1099</v>
      </c>
      <c r="C313" t="s">
        <v>1160</v>
      </c>
      <c r="D313" t="s">
        <v>493</v>
      </c>
      <c r="E313" t="s">
        <v>1161</v>
      </c>
    </row>
    <row r="314" spans="1:5" x14ac:dyDescent="0.45">
      <c r="A314" t="s">
        <v>1162</v>
      </c>
      <c r="B314" t="s">
        <v>1099</v>
      </c>
      <c r="C314" t="s">
        <v>1163</v>
      </c>
      <c r="D314" t="s">
        <v>493</v>
      </c>
      <c r="E314" t="s">
        <v>1164</v>
      </c>
    </row>
    <row r="315" spans="1:5" x14ac:dyDescent="0.45">
      <c r="A315" t="s">
        <v>1168</v>
      </c>
      <c r="B315" t="s">
        <v>1099</v>
      </c>
      <c r="C315" t="s">
        <v>1169</v>
      </c>
      <c r="D315" t="s">
        <v>493</v>
      </c>
      <c r="E315" t="s">
        <v>1170</v>
      </c>
    </row>
    <row r="316" spans="1:5" x14ac:dyDescent="0.45">
      <c r="A316" t="s">
        <v>1171</v>
      </c>
      <c r="B316" t="s">
        <v>1099</v>
      </c>
      <c r="C316" t="s">
        <v>1172</v>
      </c>
      <c r="D316" t="s">
        <v>493</v>
      </c>
      <c r="E316" t="s">
        <v>1173</v>
      </c>
    </row>
    <row r="317" spans="1:5" x14ac:dyDescent="0.45">
      <c r="A317" t="s">
        <v>1098</v>
      </c>
      <c r="B317" t="s">
        <v>1099</v>
      </c>
      <c r="C317" t="s">
        <v>1100</v>
      </c>
      <c r="D317" t="s">
        <v>493</v>
      </c>
      <c r="E317" t="s">
        <v>1101</v>
      </c>
    </row>
    <row r="318" spans="1:5" x14ac:dyDescent="0.45">
      <c r="A318" t="s">
        <v>1102</v>
      </c>
      <c r="B318" t="s">
        <v>1099</v>
      </c>
      <c r="C318" t="s">
        <v>1103</v>
      </c>
      <c r="D318" t="s">
        <v>493</v>
      </c>
      <c r="E318" t="s">
        <v>1104</v>
      </c>
    </row>
    <row r="319" spans="1:5" x14ac:dyDescent="0.45">
      <c r="A319" t="s">
        <v>1105</v>
      </c>
      <c r="B319" t="s">
        <v>1099</v>
      </c>
      <c r="C319" t="s">
        <v>1106</v>
      </c>
      <c r="D319" t="s">
        <v>493</v>
      </c>
      <c r="E319" t="s">
        <v>1107</v>
      </c>
    </row>
    <row r="320" spans="1:5" x14ac:dyDescent="0.45">
      <c r="A320" t="s">
        <v>157</v>
      </c>
      <c r="B320" t="s">
        <v>1099</v>
      </c>
      <c r="C320" t="s">
        <v>1140</v>
      </c>
      <c r="D320" t="s">
        <v>493</v>
      </c>
      <c r="E320" t="s">
        <v>1141</v>
      </c>
    </row>
    <row r="321" spans="1:5" x14ac:dyDescent="0.45">
      <c r="A321" t="s">
        <v>1108</v>
      </c>
      <c r="B321" t="s">
        <v>1099</v>
      </c>
      <c r="C321" t="s">
        <v>1109</v>
      </c>
      <c r="D321" t="s">
        <v>493</v>
      </c>
      <c r="E321" t="s">
        <v>1110</v>
      </c>
    </row>
    <row r="322" spans="1:5" x14ac:dyDescent="0.45">
      <c r="A322" t="s">
        <v>1137</v>
      </c>
      <c r="B322" t="s">
        <v>1099</v>
      </c>
      <c r="C322" t="s">
        <v>1138</v>
      </c>
      <c r="D322" t="s">
        <v>493</v>
      </c>
      <c r="E322" t="s">
        <v>1139</v>
      </c>
    </row>
    <row r="323" spans="1:5" x14ac:dyDescent="0.45">
      <c r="A323" t="s">
        <v>153</v>
      </c>
      <c r="B323" t="s">
        <v>1099</v>
      </c>
      <c r="C323" t="s">
        <v>1132</v>
      </c>
      <c r="D323" t="s">
        <v>493</v>
      </c>
      <c r="E323" t="s">
        <v>1133</v>
      </c>
    </row>
    <row r="324" spans="1:5" x14ac:dyDescent="0.45">
      <c r="A324" t="s">
        <v>1134</v>
      </c>
      <c r="B324" t="s">
        <v>1099</v>
      </c>
      <c r="C324" t="s">
        <v>1135</v>
      </c>
      <c r="D324" t="s">
        <v>493</v>
      </c>
      <c r="E324" t="s">
        <v>1136</v>
      </c>
    </row>
    <row r="325" spans="1:5" x14ac:dyDescent="0.45">
      <c r="A325" t="s">
        <v>134</v>
      </c>
      <c r="B325" t="s">
        <v>1095</v>
      </c>
      <c r="C325" t="s">
        <v>1096</v>
      </c>
      <c r="D325" t="s">
        <v>493</v>
      </c>
      <c r="E325" t="s">
        <v>1097</v>
      </c>
    </row>
    <row r="326" spans="1:5" x14ac:dyDescent="0.45">
      <c r="A326" t="s">
        <v>1111</v>
      </c>
      <c r="B326" t="s">
        <v>1099</v>
      </c>
      <c r="C326" t="s">
        <v>1112</v>
      </c>
      <c r="D326" t="s">
        <v>493</v>
      </c>
      <c r="E326" t="s">
        <v>1113</v>
      </c>
    </row>
    <row r="327" spans="1:5" x14ac:dyDescent="0.45">
      <c r="A327" t="s">
        <v>1114</v>
      </c>
      <c r="B327" t="s">
        <v>1099</v>
      </c>
      <c r="C327" t="s">
        <v>1115</v>
      </c>
      <c r="D327" t="s">
        <v>493</v>
      </c>
      <c r="E327" t="s">
        <v>1116</v>
      </c>
    </row>
    <row r="328" spans="1:5" x14ac:dyDescent="0.45">
      <c r="A328" t="s">
        <v>1117</v>
      </c>
      <c r="B328" t="s">
        <v>1099</v>
      </c>
      <c r="C328" t="s">
        <v>1118</v>
      </c>
      <c r="D328" t="s">
        <v>488</v>
      </c>
      <c r="E328" t="s">
        <v>1119</v>
      </c>
    </row>
    <row r="329" spans="1:5" x14ac:dyDescent="0.45">
      <c r="A329" t="s">
        <v>1120</v>
      </c>
      <c r="B329" t="s">
        <v>1099</v>
      </c>
      <c r="C329" t="s">
        <v>1121</v>
      </c>
      <c r="D329" t="s">
        <v>488</v>
      </c>
      <c r="E329" t="s">
        <v>1122</v>
      </c>
    </row>
    <row r="330" spans="1:5" x14ac:dyDescent="0.45">
      <c r="A330" t="s">
        <v>1182</v>
      </c>
      <c r="B330" t="s">
        <v>1183</v>
      </c>
      <c r="C330" t="s">
        <v>1184</v>
      </c>
      <c r="D330" t="s">
        <v>213</v>
      </c>
      <c r="E330" t="s">
        <v>1185</v>
      </c>
    </row>
    <row r="331" spans="1:5" x14ac:dyDescent="0.45">
      <c r="A331" t="s">
        <v>1186</v>
      </c>
      <c r="B331" t="s">
        <v>1183</v>
      </c>
      <c r="C331" t="s">
        <v>289</v>
      </c>
      <c r="D331" t="s">
        <v>223</v>
      </c>
      <c r="E331" t="s">
        <v>290</v>
      </c>
    </row>
    <row r="332" spans="1:5" x14ac:dyDescent="0.45">
      <c r="A332" t="s">
        <v>1187</v>
      </c>
      <c r="B332" t="s">
        <v>1183</v>
      </c>
      <c r="C332" t="s">
        <v>1188</v>
      </c>
      <c r="D332" t="s">
        <v>223</v>
      </c>
      <c r="E332" t="s">
        <v>1189</v>
      </c>
    </row>
    <row r="333" spans="1:5" x14ac:dyDescent="0.45">
      <c r="A333" t="s">
        <v>1190</v>
      </c>
      <c r="B333" t="s">
        <v>1183</v>
      </c>
      <c r="C333" t="s">
        <v>783</v>
      </c>
      <c r="D333" t="s">
        <v>223</v>
      </c>
      <c r="E333" t="s">
        <v>784</v>
      </c>
    </row>
    <row r="334" spans="1:5" x14ac:dyDescent="0.45">
      <c r="A334" t="s">
        <v>1191</v>
      </c>
      <c r="B334" t="s">
        <v>1183</v>
      </c>
      <c r="C334" t="s">
        <v>1192</v>
      </c>
      <c r="D334" t="s">
        <v>223</v>
      </c>
      <c r="E334" t="s">
        <v>1193</v>
      </c>
    </row>
    <row r="335" spans="1:5" x14ac:dyDescent="0.45">
      <c r="A335" t="s">
        <v>1194</v>
      </c>
      <c r="B335" t="s">
        <v>1183</v>
      </c>
      <c r="C335" t="s">
        <v>1195</v>
      </c>
      <c r="D335" t="s">
        <v>223</v>
      </c>
      <c r="E335" t="s">
        <v>1196</v>
      </c>
    </row>
    <row r="336" spans="1:5" x14ac:dyDescent="0.45">
      <c r="A336" t="s">
        <v>1197</v>
      </c>
      <c r="B336" t="s">
        <v>1183</v>
      </c>
      <c r="C336" t="s">
        <v>1198</v>
      </c>
      <c r="D336" t="s">
        <v>223</v>
      </c>
      <c r="E336" t="s">
        <v>1199</v>
      </c>
    </row>
    <row r="337" spans="1:5" x14ac:dyDescent="0.45">
      <c r="A337" t="s">
        <v>1200</v>
      </c>
      <c r="B337" t="s">
        <v>1183</v>
      </c>
      <c r="C337" t="s">
        <v>1201</v>
      </c>
      <c r="D337" t="s">
        <v>223</v>
      </c>
      <c r="E337" t="s">
        <v>1202</v>
      </c>
    </row>
    <row r="338" spans="1:5" x14ac:dyDescent="0.45">
      <c r="A338" t="s">
        <v>1203</v>
      </c>
      <c r="B338" t="s">
        <v>1183</v>
      </c>
      <c r="C338" t="s">
        <v>1204</v>
      </c>
      <c r="D338" t="s">
        <v>223</v>
      </c>
      <c r="E338" t="s">
        <v>1205</v>
      </c>
    </row>
    <row r="339" spans="1:5" x14ac:dyDescent="0.45">
      <c r="A339" t="s">
        <v>1206</v>
      </c>
      <c r="B339" t="s">
        <v>1183</v>
      </c>
      <c r="C339" t="s">
        <v>1207</v>
      </c>
      <c r="D339" t="s">
        <v>223</v>
      </c>
      <c r="E339" t="s">
        <v>1208</v>
      </c>
    </row>
    <row r="340" spans="1:5" x14ac:dyDescent="0.45">
      <c r="A340" t="s">
        <v>1209</v>
      </c>
      <c r="B340" t="s">
        <v>1183</v>
      </c>
      <c r="C340" t="s">
        <v>1210</v>
      </c>
      <c r="D340" t="s">
        <v>223</v>
      </c>
      <c r="E340" t="s">
        <v>1211</v>
      </c>
    </row>
    <row r="341" spans="1:5" x14ac:dyDescent="0.45">
      <c r="A341" t="s">
        <v>1212</v>
      </c>
      <c r="B341" t="s">
        <v>1183</v>
      </c>
      <c r="C341" t="s">
        <v>1213</v>
      </c>
      <c r="D341" t="s">
        <v>223</v>
      </c>
      <c r="E341" t="s">
        <v>1214</v>
      </c>
    </row>
    <row r="342" spans="1:5" x14ac:dyDescent="0.45">
      <c r="A342" t="s">
        <v>1215</v>
      </c>
      <c r="B342" t="s">
        <v>1183</v>
      </c>
      <c r="C342" t="s">
        <v>1216</v>
      </c>
      <c r="D342" t="s">
        <v>223</v>
      </c>
      <c r="E342" t="s">
        <v>1217</v>
      </c>
    </row>
    <row r="343" spans="1:5" x14ac:dyDescent="0.45">
      <c r="A343" t="s">
        <v>1218</v>
      </c>
      <c r="B343" t="s">
        <v>1183</v>
      </c>
      <c r="C343" t="s">
        <v>1219</v>
      </c>
      <c r="D343" t="s">
        <v>223</v>
      </c>
      <c r="E343" t="s">
        <v>1220</v>
      </c>
    </row>
    <row r="344" spans="1:5" x14ac:dyDescent="0.45">
      <c r="A344" t="s">
        <v>1221</v>
      </c>
      <c r="B344" t="s">
        <v>1183</v>
      </c>
      <c r="C344" t="s">
        <v>1222</v>
      </c>
      <c r="D344" t="s">
        <v>223</v>
      </c>
      <c r="E344" t="s">
        <v>1223</v>
      </c>
    </row>
    <row r="345" spans="1:5" x14ac:dyDescent="0.45">
      <c r="A345" t="s">
        <v>1999</v>
      </c>
      <c r="B345" t="s">
        <v>1183</v>
      </c>
      <c r="C345" t="s">
        <v>2000</v>
      </c>
      <c r="D345" t="s">
        <v>493</v>
      </c>
      <c r="E345" t="s">
        <v>2001</v>
      </c>
    </row>
    <row r="346" spans="1:5" x14ac:dyDescent="0.45">
      <c r="A346" t="s">
        <v>1224</v>
      </c>
      <c r="B346" t="s">
        <v>1183</v>
      </c>
      <c r="C346" t="s">
        <v>1225</v>
      </c>
      <c r="D346" t="s">
        <v>493</v>
      </c>
      <c r="E346" t="s">
        <v>1226</v>
      </c>
    </row>
    <row r="347" spans="1:5" x14ac:dyDescent="0.45">
      <c r="A347" t="s">
        <v>1993</v>
      </c>
      <c r="B347" t="s">
        <v>1183</v>
      </c>
      <c r="C347" t="s">
        <v>1994</v>
      </c>
      <c r="D347" t="s">
        <v>493</v>
      </c>
      <c r="E347" t="s">
        <v>1995</v>
      </c>
    </row>
    <row r="348" spans="1:5" x14ac:dyDescent="0.45">
      <c r="A348" t="s">
        <v>1990</v>
      </c>
      <c r="B348" t="s">
        <v>1183</v>
      </c>
      <c r="C348" t="s">
        <v>1991</v>
      </c>
      <c r="D348" t="s">
        <v>493</v>
      </c>
      <c r="E348" t="s">
        <v>1992</v>
      </c>
    </row>
    <row r="349" spans="1:5" x14ac:dyDescent="0.45">
      <c r="A349" t="s">
        <v>1227</v>
      </c>
      <c r="B349" t="s">
        <v>1183</v>
      </c>
      <c r="C349" t="s">
        <v>1228</v>
      </c>
      <c r="D349" t="s">
        <v>493</v>
      </c>
      <c r="E349" t="s">
        <v>1181</v>
      </c>
    </row>
    <row r="350" spans="1:5" x14ac:dyDescent="0.45">
      <c r="A350" t="s">
        <v>1229</v>
      </c>
      <c r="B350" t="s">
        <v>1183</v>
      </c>
      <c r="C350" t="s">
        <v>1230</v>
      </c>
      <c r="D350" t="s">
        <v>493</v>
      </c>
      <c r="E350" t="s">
        <v>1147</v>
      </c>
    </row>
    <row r="351" spans="1:5" x14ac:dyDescent="0.45">
      <c r="A351" t="s">
        <v>1231</v>
      </c>
      <c r="B351" t="s">
        <v>1183</v>
      </c>
      <c r="C351" t="s">
        <v>1232</v>
      </c>
      <c r="D351" t="s">
        <v>493</v>
      </c>
      <c r="E351" t="s">
        <v>1233</v>
      </c>
    </row>
    <row r="352" spans="1:5" x14ac:dyDescent="0.45">
      <c r="A352" t="s">
        <v>1234</v>
      </c>
      <c r="B352" t="s">
        <v>1183</v>
      </c>
      <c r="C352" t="s">
        <v>1235</v>
      </c>
      <c r="D352" t="s">
        <v>493</v>
      </c>
      <c r="E352" t="s">
        <v>1144</v>
      </c>
    </row>
    <row r="353" spans="1:5" x14ac:dyDescent="0.45">
      <c r="A353" t="s">
        <v>1236</v>
      </c>
      <c r="B353" t="s">
        <v>1183</v>
      </c>
      <c r="C353" t="s">
        <v>1237</v>
      </c>
      <c r="D353" t="s">
        <v>493</v>
      </c>
      <c r="E353" t="s">
        <v>1238</v>
      </c>
    </row>
    <row r="354" spans="1:5" x14ac:dyDescent="0.45">
      <c r="A354" t="s">
        <v>1239</v>
      </c>
      <c r="B354" t="s">
        <v>1183</v>
      </c>
      <c r="C354" t="s">
        <v>1240</v>
      </c>
      <c r="D354" t="s">
        <v>493</v>
      </c>
      <c r="E354" t="s">
        <v>1149</v>
      </c>
    </row>
    <row r="355" spans="1:5" x14ac:dyDescent="0.45">
      <c r="A355" t="s">
        <v>1241</v>
      </c>
      <c r="B355" t="s">
        <v>1183</v>
      </c>
      <c r="C355" t="s">
        <v>1242</v>
      </c>
      <c r="D355" t="s">
        <v>493</v>
      </c>
      <c r="E355" t="s">
        <v>1243</v>
      </c>
    </row>
    <row r="356" spans="1:5" x14ac:dyDescent="0.45">
      <c r="A356" t="s">
        <v>1326</v>
      </c>
      <c r="B356" t="s">
        <v>1183</v>
      </c>
      <c r="C356" t="s">
        <v>1327</v>
      </c>
      <c r="D356" t="s">
        <v>493</v>
      </c>
      <c r="E356" t="s">
        <v>1328</v>
      </c>
    </row>
    <row r="357" spans="1:5" x14ac:dyDescent="0.45">
      <c r="A357" t="s">
        <v>1244</v>
      </c>
      <c r="B357" t="s">
        <v>1183</v>
      </c>
      <c r="C357" t="s">
        <v>1245</v>
      </c>
      <c r="D357" t="s">
        <v>493</v>
      </c>
      <c r="E357" t="s">
        <v>1246</v>
      </c>
    </row>
    <row r="358" spans="1:5" x14ac:dyDescent="0.45">
      <c r="A358" t="s">
        <v>1247</v>
      </c>
      <c r="B358" t="s">
        <v>1183</v>
      </c>
      <c r="C358" t="s">
        <v>1248</v>
      </c>
      <c r="D358" t="s">
        <v>493</v>
      </c>
      <c r="E358" t="s">
        <v>1249</v>
      </c>
    </row>
    <row r="359" spans="1:5" x14ac:dyDescent="0.45">
      <c r="A359" t="s">
        <v>1996</v>
      </c>
      <c r="B359" t="s">
        <v>1183</v>
      </c>
      <c r="C359" t="s">
        <v>1997</v>
      </c>
      <c r="D359" t="s">
        <v>493</v>
      </c>
      <c r="E359" t="s">
        <v>1998</v>
      </c>
    </row>
    <row r="360" spans="1:5" x14ac:dyDescent="0.45">
      <c r="A360" t="s">
        <v>1250</v>
      </c>
      <c r="B360" t="s">
        <v>1183</v>
      </c>
      <c r="C360" t="s">
        <v>1251</v>
      </c>
      <c r="D360" t="s">
        <v>493</v>
      </c>
      <c r="E360" t="s">
        <v>1252</v>
      </c>
    </row>
    <row r="361" spans="1:5" x14ac:dyDescent="0.45">
      <c r="A361" t="s">
        <v>1253</v>
      </c>
      <c r="B361" t="s">
        <v>1183</v>
      </c>
      <c r="C361" t="s">
        <v>1254</v>
      </c>
      <c r="D361" t="s">
        <v>493</v>
      </c>
      <c r="E361" t="s">
        <v>1255</v>
      </c>
    </row>
    <row r="362" spans="1:5" x14ac:dyDescent="0.45">
      <c r="A362" t="s">
        <v>1335</v>
      </c>
      <c r="B362" t="s">
        <v>1183</v>
      </c>
      <c r="C362" t="s">
        <v>1336</v>
      </c>
      <c r="D362" t="s">
        <v>488</v>
      </c>
      <c r="E362" t="s">
        <v>1337</v>
      </c>
    </row>
    <row r="363" spans="1:5" x14ac:dyDescent="0.45">
      <c r="A363" t="s">
        <v>1256</v>
      </c>
      <c r="B363" t="s">
        <v>1183</v>
      </c>
      <c r="C363" t="s">
        <v>1257</v>
      </c>
      <c r="D363" t="s">
        <v>488</v>
      </c>
      <c r="E363" t="s">
        <v>1258</v>
      </c>
    </row>
    <row r="364" spans="1:5" x14ac:dyDescent="0.45">
      <c r="A364" t="s">
        <v>1259</v>
      </c>
      <c r="B364" t="s">
        <v>1183</v>
      </c>
      <c r="C364" t="s">
        <v>1260</v>
      </c>
      <c r="D364" t="s">
        <v>1261</v>
      </c>
      <c r="E364" t="s">
        <v>1262</v>
      </c>
    </row>
    <row r="365" spans="1:5" x14ac:dyDescent="0.45">
      <c r="A365" t="s">
        <v>1263</v>
      </c>
      <c r="B365" t="s">
        <v>1183</v>
      </c>
      <c r="C365" t="s">
        <v>1264</v>
      </c>
      <c r="D365" t="s">
        <v>1265</v>
      </c>
      <c r="E365">
        <v>300212</v>
      </c>
    </row>
    <row r="366" spans="1:5" x14ac:dyDescent="0.45">
      <c r="A366" t="s">
        <v>1266</v>
      </c>
      <c r="B366" t="s">
        <v>1183</v>
      </c>
      <c r="C366" t="s">
        <v>1267</v>
      </c>
      <c r="D366" t="s">
        <v>1265</v>
      </c>
      <c r="E366" t="s">
        <v>1268</v>
      </c>
    </row>
    <row r="367" spans="1:5" x14ac:dyDescent="0.45">
      <c r="A367" t="s">
        <v>1269</v>
      </c>
      <c r="B367" t="s">
        <v>1183</v>
      </c>
      <c r="C367" t="s">
        <v>1270</v>
      </c>
      <c r="D367" t="s">
        <v>477</v>
      </c>
      <c r="E367" t="s">
        <v>1271</v>
      </c>
    </row>
    <row r="368" spans="1:5" x14ac:dyDescent="0.45">
      <c r="A368" t="s">
        <v>1272</v>
      </c>
      <c r="B368" t="s">
        <v>1183</v>
      </c>
      <c r="C368" t="s">
        <v>1273</v>
      </c>
      <c r="D368" t="s">
        <v>1274</v>
      </c>
      <c r="E368" t="s">
        <v>1275</v>
      </c>
    </row>
    <row r="369" spans="1:5" x14ac:dyDescent="0.45">
      <c r="A369" t="s">
        <v>1276</v>
      </c>
      <c r="B369" t="s">
        <v>1183</v>
      </c>
      <c r="C369" t="s">
        <v>1277</v>
      </c>
      <c r="D369" t="s">
        <v>1274</v>
      </c>
      <c r="E369" t="s">
        <v>1278</v>
      </c>
    </row>
    <row r="370" spans="1:5" x14ac:dyDescent="0.45">
      <c r="A370" t="s">
        <v>1279</v>
      </c>
      <c r="B370" t="s">
        <v>1183</v>
      </c>
      <c r="C370" t="s">
        <v>1280</v>
      </c>
      <c r="D370" t="s">
        <v>1281</v>
      </c>
      <c r="E370">
        <v>70809</v>
      </c>
    </row>
    <row r="371" spans="1:5" x14ac:dyDescent="0.45">
      <c r="A371" t="s">
        <v>1282</v>
      </c>
      <c r="B371" t="s">
        <v>1183</v>
      </c>
      <c r="C371" t="s">
        <v>1283</v>
      </c>
      <c r="D371" t="s">
        <v>1037</v>
      </c>
      <c r="E371" t="s">
        <v>1284</v>
      </c>
    </row>
    <row r="372" spans="1:5" x14ac:dyDescent="0.45">
      <c r="A372" t="s">
        <v>1285</v>
      </c>
      <c r="B372" t="s">
        <v>1183</v>
      </c>
      <c r="C372" t="s">
        <v>1286</v>
      </c>
      <c r="D372" t="s">
        <v>1037</v>
      </c>
      <c r="E372" t="s">
        <v>1287</v>
      </c>
    </row>
    <row r="373" spans="1:5" x14ac:dyDescent="0.45">
      <c r="A373" t="s">
        <v>1288</v>
      </c>
      <c r="B373" t="s">
        <v>1183</v>
      </c>
      <c r="C373" t="s">
        <v>1289</v>
      </c>
      <c r="D373" t="s">
        <v>1037</v>
      </c>
      <c r="E373" t="s">
        <v>1290</v>
      </c>
    </row>
    <row r="374" spans="1:5" x14ac:dyDescent="0.45">
      <c r="A374" t="s">
        <v>1291</v>
      </c>
      <c r="B374" t="s">
        <v>1183</v>
      </c>
      <c r="C374" t="s">
        <v>1292</v>
      </c>
      <c r="D374" t="s">
        <v>1037</v>
      </c>
      <c r="E374" t="s">
        <v>1293</v>
      </c>
    </row>
    <row r="375" spans="1:5" x14ac:dyDescent="0.45">
      <c r="A375" t="s">
        <v>1294</v>
      </c>
      <c r="B375" t="s">
        <v>1183</v>
      </c>
      <c r="C375" t="s">
        <v>1295</v>
      </c>
      <c r="D375" t="s">
        <v>1037</v>
      </c>
      <c r="E375" t="s">
        <v>1296</v>
      </c>
    </row>
    <row r="376" spans="1:5" x14ac:dyDescent="0.45">
      <c r="A376" t="s">
        <v>1297</v>
      </c>
      <c r="B376" t="s">
        <v>1183</v>
      </c>
      <c r="C376" t="s">
        <v>1298</v>
      </c>
      <c r="D376" t="s">
        <v>392</v>
      </c>
      <c r="E376" t="s">
        <v>1299</v>
      </c>
    </row>
    <row r="377" spans="1:5" x14ac:dyDescent="0.45">
      <c r="A377" t="s">
        <v>1300</v>
      </c>
      <c r="B377" t="s">
        <v>1183</v>
      </c>
      <c r="C377" t="s">
        <v>1301</v>
      </c>
      <c r="D377" t="s">
        <v>392</v>
      </c>
      <c r="E377" t="s">
        <v>1302</v>
      </c>
    </row>
    <row r="378" spans="1:5" x14ac:dyDescent="0.45">
      <c r="A378" t="s">
        <v>1303</v>
      </c>
      <c r="B378" t="s">
        <v>1183</v>
      </c>
      <c r="C378" t="s">
        <v>1304</v>
      </c>
      <c r="D378" t="s">
        <v>392</v>
      </c>
      <c r="E378" t="s">
        <v>1305</v>
      </c>
    </row>
    <row r="379" spans="1:5" x14ac:dyDescent="0.45">
      <c r="A379" t="s">
        <v>1306</v>
      </c>
      <c r="B379" t="s">
        <v>1183</v>
      </c>
      <c r="C379" t="s">
        <v>1307</v>
      </c>
      <c r="D379" t="s">
        <v>692</v>
      </c>
      <c r="E379" t="s">
        <v>1308</v>
      </c>
    </row>
    <row r="380" spans="1:5" x14ac:dyDescent="0.45">
      <c r="A380" t="s">
        <v>1309</v>
      </c>
      <c r="B380" t="s">
        <v>1183</v>
      </c>
      <c r="C380" t="s">
        <v>1310</v>
      </c>
      <c r="D380" t="s">
        <v>1311</v>
      </c>
      <c r="E380" t="s">
        <v>1312</v>
      </c>
    </row>
    <row r="381" spans="1:5" x14ac:dyDescent="0.45">
      <c r="A381" t="s">
        <v>1329</v>
      </c>
      <c r="B381" t="s">
        <v>1183</v>
      </c>
      <c r="C381" t="s">
        <v>1330</v>
      </c>
      <c r="D381" t="s">
        <v>1125</v>
      </c>
      <c r="E381" t="s">
        <v>1331</v>
      </c>
    </row>
    <row r="382" spans="1:5" x14ac:dyDescent="0.45">
      <c r="A382" t="s">
        <v>1313</v>
      </c>
      <c r="B382" t="s">
        <v>1183</v>
      </c>
      <c r="C382" t="s">
        <v>1314</v>
      </c>
      <c r="D382" t="s">
        <v>1315</v>
      </c>
      <c r="E382" t="s">
        <v>1316</v>
      </c>
    </row>
    <row r="383" spans="1:5" x14ac:dyDescent="0.45">
      <c r="A383" t="s">
        <v>1317</v>
      </c>
      <c r="B383" t="s">
        <v>1183</v>
      </c>
      <c r="C383" t="s">
        <v>1318</v>
      </c>
      <c r="D383" t="s">
        <v>543</v>
      </c>
      <c r="E383" t="s">
        <v>1319</v>
      </c>
    </row>
    <row r="384" spans="1:5" x14ac:dyDescent="0.45">
      <c r="A384" t="s">
        <v>1320</v>
      </c>
      <c r="B384" t="s">
        <v>1183</v>
      </c>
      <c r="C384" t="s">
        <v>1321</v>
      </c>
      <c r="D384" t="s">
        <v>543</v>
      </c>
      <c r="E384" t="s">
        <v>1322</v>
      </c>
    </row>
    <row r="385" spans="1:5" x14ac:dyDescent="0.45">
      <c r="A385" t="s">
        <v>1323</v>
      </c>
      <c r="B385" t="s">
        <v>1183</v>
      </c>
      <c r="C385" t="s">
        <v>1324</v>
      </c>
      <c r="D385" t="s">
        <v>543</v>
      </c>
      <c r="E385" t="s">
        <v>1325</v>
      </c>
    </row>
    <row r="386" spans="1:5" x14ac:dyDescent="0.45">
      <c r="A386" t="s">
        <v>1332</v>
      </c>
      <c r="B386" t="s">
        <v>1183</v>
      </c>
      <c r="C386" t="s">
        <v>1333</v>
      </c>
      <c r="D386" t="s">
        <v>474</v>
      </c>
      <c r="E386" t="s">
        <v>1334</v>
      </c>
    </row>
    <row r="387" spans="1:5" x14ac:dyDescent="0.45">
      <c r="A387" t="s">
        <v>1937</v>
      </c>
      <c r="B387" t="s">
        <v>1183</v>
      </c>
      <c r="C387" t="s">
        <v>1938</v>
      </c>
      <c r="D387" t="s">
        <v>412</v>
      </c>
      <c r="E387" t="s">
        <v>1939</v>
      </c>
    </row>
    <row r="388" spans="1:5" x14ac:dyDescent="0.45">
      <c r="A388" t="s">
        <v>1940</v>
      </c>
      <c r="B388" t="s">
        <v>1183</v>
      </c>
      <c r="C388" t="s">
        <v>1941</v>
      </c>
      <c r="D388" t="s">
        <v>412</v>
      </c>
      <c r="E388" t="s">
        <v>1942</v>
      </c>
    </row>
    <row r="389" spans="1:5" x14ac:dyDescent="0.45">
      <c r="A389" t="s">
        <v>150</v>
      </c>
      <c r="B389" t="s">
        <v>1099</v>
      </c>
      <c r="C389" t="s">
        <v>1130</v>
      </c>
      <c r="D389" t="s">
        <v>392</v>
      </c>
      <c r="E389" t="s">
        <v>1131</v>
      </c>
    </row>
    <row r="390" spans="1:5" x14ac:dyDescent="0.45">
      <c r="A390" t="s">
        <v>1123</v>
      </c>
      <c r="B390" t="s">
        <v>1099</v>
      </c>
      <c r="C390" t="s">
        <v>1124</v>
      </c>
      <c r="D390" t="s">
        <v>1125</v>
      </c>
      <c r="E390" t="s">
        <v>1126</v>
      </c>
    </row>
    <row r="391" spans="1:5" x14ac:dyDescent="0.45">
      <c r="A391" t="s">
        <v>1127</v>
      </c>
      <c r="B391" t="s">
        <v>1099</v>
      </c>
      <c r="C391" t="s">
        <v>1128</v>
      </c>
      <c r="D391" t="s">
        <v>1125</v>
      </c>
      <c r="E391" t="s">
        <v>1129</v>
      </c>
    </row>
    <row r="392" spans="1:5" x14ac:dyDescent="0.45">
      <c r="A392" t="s">
        <v>1338</v>
      </c>
      <c r="B392" t="s">
        <v>1339</v>
      </c>
      <c r="C392" t="s">
        <v>1340</v>
      </c>
      <c r="D392" t="s">
        <v>1341</v>
      </c>
      <c r="E392" t="s">
        <v>1342</v>
      </c>
    </row>
    <row r="393" spans="1:5" x14ac:dyDescent="0.45">
      <c r="A393" t="s">
        <v>1343</v>
      </c>
      <c r="B393" t="s">
        <v>1339</v>
      </c>
      <c r="C393" t="s">
        <v>1344</v>
      </c>
      <c r="D393" t="s">
        <v>1341</v>
      </c>
      <c r="E393" t="s">
        <v>1345</v>
      </c>
    </row>
    <row r="394" spans="1:5" x14ac:dyDescent="0.45">
      <c r="A394" t="s">
        <v>1346</v>
      </c>
      <c r="B394" t="s">
        <v>1339</v>
      </c>
      <c r="C394" t="s">
        <v>1347</v>
      </c>
      <c r="D394" t="s">
        <v>1341</v>
      </c>
      <c r="E394" t="s">
        <v>1348</v>
      </c>
    </row>
    <row r="395" spans="1:5" x14ac:dyDescent="0.45">
      <c r="A395" t="s">
        <v>1349</v>
      </c>
      <c r="B395" t="s">
        <v>1339</v>
      </c>
      <c r="C395" t="s">
        <v>1350</v>
      </c>
      <c r="D395" t="s">
        <v>213</v>
      </c>
      <c r="E395" t="s">
        <v>1351</v>
      </c>
    </row>
    <row r="396" spans="1:5" x14ac:dyDescent="0.45">
      <c r="A396" t="s">
        <v>1352</v>
      </c>
      <c r="B396" t="s">
        <v>1339</v>
      </c>
      <c r="C396" t="s">
        <v>1353</v>
      </c>
      <c r="D396" t="s">
        <v>213</v>
      </c>
      <c r="E396" t="s">
        <v>1354</v>
      </c>
    </row>
    <row r="397" spans="1:5" x14ac:dyDescent="0.45">
      <c r="A397" t="s">
        <v>1355</v>
      </c>
      <c r="B397" t="s">
        <v>1339</v>
      </c>
      <c r="C397" t="s">
        <v>1356</v>
      </c>
      <c r="D397" t="s">
        <v>213</v>
      </c>
      <c r="E397" t="s">
        <v>1357</v>
      </c>
    </row>
    <row r="398" spans="1:5" x14ac:dyDescent="0.45">
      <c r="A398" t="s">
        <v>1358</v>
      </c>
      <c r="B398" t="s">
        <v>1339</v>
      </c>
      <c r="C398" t="s">
        <v>1359</v>
      </c>
      <c r="D398" t="s">
        <v>213</v>
      </c>
      <c r="E398" t="s">
        <v>1360</v>
      </c>
    </row>
    <row r="399" spans="1:5" x14ac:dyDescent="0.45">
      <c r="A399" t="s">
        <v>1361</v>
      </c>
      <c r="B399" t="s">
        <v>1339</v>
      </c>
      <c r="C399" t="s">
        <v>1362</v>
      </c>
      <c r="D399" t="s">
        <v>223</v>
      </c>
      <c r="E399" t="s">
        <v>1363</v>
      </c>
    </row>
    <row r="400" spans="1:5" x14ac:dyDescent="0.45">
      <c r="A400" t="s">
        <v>1364</v>
      </c>
      <c r="B400" t="s">
        <v>1339</v>
      </c>
      <c r="C400" t="s">
        <v>1365</v>
      </c>
      <c r="D400" t="s">
        <v>223</v>
      </c>
      <c r="E400" t="s">
        <v>1366</v>
      </c>
    </row>
    <row r="401" spans="1:5" x14ac:dyDescent="0.45">
      <c r="A401" t="s">
        <v>1367</v>
      </c>
      <c r="B401" t="s">
        <v>1339</v>
      </c>
      <c r="C401" t="s">
        <v>1368</v>
      </c>
      <c r="D401" t="s">
        <v>223</v>
      </c>
      <c r="E401" t="s">
        <v>1369</v>
      </c>
    </row>
    <row r="402" spans="1:5" x14ac:dyDescent="0.45">
      <c r="A402" t="s">
        <v>1370</v>
      </c>
      <c r="B402" t="s">
        <v>1339</v>
      </c>
      <c r="C402" t="s">
        <v>1371</v>
      </c>
      <c r="D402" t="s">
        <v>223</v>
      </c>
      <c r="E402" t="s">
        <v>1372</v>
      </c>
    </row>
    <row r="403" spans="1:5" x14ac:dyDescent="0.45">
      <c r="A403" t="s">
        <v>1373</v>
      </c>
      <c r="B403" t="s">
        <v>1339</v>
      </c>
      <c r="C403" t="s">
        <v>1374</v>
      </c>
      <c r="D403" t="s">
        <v>223</v>
      </c>
      <c r="E403" t="s">
        <v>1375</v>
      </c>
    </row>
    <row r="404" spans="1:5" x14ac:dyDescent="0.45">
      <c r="A404" t="s">
        <v>1376</v>
      </c>
      <c r="B404" t="s">
        <v>1339</v>
      </c>
      <c r="C404" t="s">
        <v>1377</v>
      </c>
      <c r="D404" t="s">
        <v>488</v>
      </c>
      <c r="E404" t="s">
        <v>1378</v>
      </c>
    </row>
    <row r="405" spans="1:5" x14ac:dyDescent="0.45">
      <c r="A405" t="s">
        <v>1379</v>
      </c>
      <c r="B405" t="s">
        <v>1339</v>
      </c>
      <c r="C405" t="s">
        <v>1380</v>
      </c>
      <c r="D405" t="s">
        <v>488</v>
      </c>
      <c r="E405" t="s">
        <v>1381</v>
      </c>
    </row>
    <row r="406" spans="1:5" x14ac:dyDescent="0.45">
      <c r="A406" t="s">
        <v>1382</v>
      </c>
      <c r="B406" t="s">
        <v>1339</v>
      </c>
      <c r="C406" t="s">
        <v>1383</v>
      </c>
      <c r="D406" t="s">
        <v>1384</v>
      </c>
      <c r="E406" t="s">
        <v>1385</v>
      </c>
    </row>
    <row r="407" spans="1:5" x14ac:dyDescent="0.45">
      <c r="A407" t="s">
        <v>1386</v>
      </c>
      <c r="B407" t="s">
        <v>1339</v>
      </c>
      <c r="C407" t="s">
        <v>1387</v>
      </c>
      <c r="D407" t="s">
        <v>1384</v>
      </c>
      <c r="E407" t="s">
        <v>1388</v>
      </c>
    </row>
    <row r="408" spans="1:5" x14ac:dyDescent="0.45">
      <c r="A408" t="s">
        <v>1389</v>
      </c>
      <c r="B408" t="s">
        <v>1339</v>
      </c>
      <c r="C408" t="s">
        <v>1390</v>
      </c>
      <c r="D408" t="s">
        <v>1384</v>
      </c>
      <c r="E408" t="s">
        <v>1391</v>
      </c>
    </row>
    <row r="409" spans="1:5" x14ac:dyDescent="0.45">
      <c r="A409" t="s">
        <v>1392</v>
      </c>
      <c r="B409" t="s">
        <v>1339</v>
      </c>
      <c r="C409" t="s">
        <v>1393</v>
      </c>
      <c r="D409" t="s">
        <v>1384</v>
      </c>
      <c r="E409" t="s">
        <v>1394</v>
      </c>
    </row>
    <row r="410" spans="1:5" x14ac:dyDescent="0.45">
      <c r="A410" t="s">
        <v>1395</v>
      </c>
      <c r="B410" t="s">
        <v>1339</v>
      </c>
      <c r="C410" t="s">
        <v>1396</v>
      </c>
      <c r="D410" t="s">
        <v>1384</v>
      </c>
      <c r="E410" t="s">
        <v>1397</v>
      </c>
    </row>
    <row r="411" spans="1:5" x14ac:dyDescent="0.45">
      <c r="A411" t="s">
        <v>1398</v>
      </c>
      <c r="B411" t="s">
        <v>1339</v>
      </c>
      <c r="C411" t="s">
        <v>1399</v>
      </c>
      <c r="D411" t="s">
        <v>1384</v>
      </c>
      <c r="E411" t="s">
        <v>1400</v>
      </c>
    </row>
    <row r="412" spans="1:5" x14ac:dyDescent="0.45">
      <c r="A412" t="s">
        <v>1401</v>
      </c>
      <c r="B412" t="s">
        <v>1339</v>
      </c>
      <c r="C412" t="s">
        <v>1402</v>
      </c>
      <c r="D412" t="s">
        <v>1384</v>
      </c>
      <c r="E412" t="s">
        <v>1403</v>
      </c>
    </row>
    <row r="413" spans="1:5" x14ac:dyDescent="0.45">
      <c r="A413" t="s">
        <v>1404</v>
      </c>
      <c r="B413" t="s">
        <v>1339</v>
      </c>
      <c r="C413" t="s">
        <v>1405</v>
      </c>
      <c r="D413" t="s">
        <v>1384</v>
      </c>
      <c r="E413" t="s">
        <v>1406</v>
      </c>
    </row>
    <row r="414" spans="1:5" x14ac:dyDescent="0.45">
      <c r="A414" t="s">
        <v>1407</v>
      </c>
      <c r="B414" t="s">
        <v>1339</v>
      </c>
      <c r="C414" t="s">
        <v>1408</v>
      </c>
      <c r="D414" t="s">
        <v>1384</v>
      </c>
      <c r="E414" t="s">
        <v>1409</v>
      </c>
    </row>
    <row r="415" spans="1:5" x14ac:dyDescent="0.45">
      <c r="A415" t="s">
        <v>1410</v>
      </c>
      <c r="B415" t="s">
        <v>1339</v>
      </c>
      <c r="C415" t="s">
        <v>1411</v>
      </c>
      <c r="D415" t="s">
        <v>1384</v>
      </c>
      <c r="E415" t="s">
        <v>1412</v>
      </c>
    </row>
    <row r="416" spans="1:5" x14ac:dyDescent="0.45">
      <c r="A416" t="s">
        <v>1413</v>
      </c>
      <c r="B416" t="s">
        <v>1339</v>
      </c>
      <c r="C416" t="s">
        <v>1414</v>
      </c>
      <c r="D416" t="s">
        <v>1384</v>
      </c>
      <c r="E416" t="s">
        <v>1415</v>
      </c>
    </row>
    <row r="417" spans="1:5" x14ac:dyDescent="0.45">
      <c r="A417" t="s">
        <v>1416</v>
      </c>
      <c r="B417" t="s">
        <v>1339</v>
      </c>
      <c r="C417" t="s">
        <v>1417</v>
      </c>
      <c r="D417" t="s">
        <v>1418</v>
      </c>
      <c r="E417" t="s">
        <v>1419</v>
      </c>
    </row>
    <row r="418" spans="1:5" x14ac:dyDescent="0.45">
      <c r="A418" t="s">
        <v>1454</v>
      </c>
      <c r="B418" t="s">
        <v>1455</v>
      </c>
      <c r="C418" t="s">
        <v>1456</v>
      </c>
      <c r="D418" t="s">
        <v>1422</v>
      </c>
      <c r="E418" t="s">
        <v>1457</v>
      </c>
    </row>
    <row r="419" spans="1:5" x14ac:dyDescent="0.45">
      <c r="A419" t="s">
        <v>155</v>
      </c>
      <c r="B419" t="s">
        <v>1420</v>
      </c>
      <c r="C419" t="s">
        <v>1450</v>
      </c>
      <c r="D419" t="s">
        <v>1422</v>
      </c>
      <c r="E419" t="s">
        <v>1451</v>
      </c>
    </row>
    <row r="420" spans="1:5" x14ac:dyDescent="0.45">
      <c r="A420" t="s">
        <v>142</v>
      </c>
      <c r="B420" t="s">
        <v>1420</v>
      </c>
      <c r="C420" t="s">
        <v>1446</v>
      </c>
      <c r="D420" t="s">
        <v>1422</v>
      </c>
      <c r="E420" t="s">
        <v>1447</v>
      </c>
    </row>
    <row r="421" spans="1:5" x14ac:dyDescent="0.45">
      <c r="A421" t="s">
        <v>143</v>
      </c>
      <c r="B421" t="s">
        <v>1420</v>
      </c>
      <c r="C421" t="s">
        <v>1448</v>
      </c>
      <c r="D421" t="s">
        <v>1422</v>
      </c>
      <c r="E421" t="s">
        <v>1449</v>
      </c>
    </row>
    <row r="422" spans="1:5" x14ac:dyDescent="0.45">
      <c r="A422" t="s">
        <v>145</v>
      </c>
      <c r="B422" t="s">
        <v>1420</v>
      </c>
      <c r="C422" t="s">
        <v>1421</v>
      </c>
      <c r="D422" t="s">
        <v>1422</v>
      </c>
      <c r="E422" t="s">
        <v>1423</v>
      </c>
    </row>
    <row r="423" spans="1:5" x14ac:dyDescent="0.45">
      <c r="A423" t="s">
        <v>1424</v>
      </c>
      <c r="B423" t="s">
        <v>1420</v>
      </c>
      <c r="C423" t="s">
        <v>1425</v>
      </c>
      <c r="D423" t="s">
        <v>1422</v>
      </c>
      <c r="E423" t="s">
        <v>1426</v>
      </c>
    </row>
    <row r="424" spans="1:5" x14ac:dyDescent="0.45">
      <c r="A424" t="s">
        <v>1427</v>
      </c>
      <c r="B424" t="s">
        <v>1420</v>
      </c>
      <c r="C424" t="s">
        <v>1428</v>
      </c>
      <c r="D424" t="s">
        <v>1422</v>
      </c>
      <c r="E424" t="s">
        <v>1429</v>
      </c>
    </row>
    <row r="425" spans="1:5" x14ac:dyDescent="0.45">
      <c r="A425" t="s">
        <v>1433</v>
      </c>
      <c r="B425" t="s">
        <v>1420</v>
      </c>
      <c r="C425" t="s">
        <v>1434</v>
      </c>
      <c r="D425" t="s">
        <v>1422</v>
      </c>
      <c r="E425" t="s">
        <v>1435</v>
      </c>
    </row>
    <row r="426" spans="1:5" x14ac:dyDescent="0.45">
      <c r="A426" t="s">
        <v>160</v>
      </c>
      <c r="B426" t="s">
        <v>1420</v>
      </c>
      <c r="C426" t="s">
        <v>1452</v>
      </c>
      <c r="D426" t="s">
        <v>1422</v>
      </c>
      <c r="E426" t="s">
        <v>1453</v>
      </c>
    </row>
    <row r="427" spans="1:5" x14ac:dyDescent="0.45">
      <c r="A427" t="s">
        <v>1430</v>
      </c>
      <c r="B427" t="s">
        <v>1420</v>
      </c>
      <c r="C427" t="s">
        <v>1431</v>
      </c>
      <c r="D427" t="s">
        <v>1422</v>
      </c>
      <c r="E427" t="s">
        <v>1432</v>
      </c>
    </row>
    <row r="428" spans="1:5" x14ac:dyDescent="0.45">
      <c r="A428" t="s">
        <v>1436</v>
      </c>
      <c r="B428" t="s">
        <v>1420</v>
      </c>
      <c r="C428" t="s">
        <v>1437</v>
      </c>
      <c r="D428" t="s">
        <v>1422</v>
      </c>
      <c r="E428" t="s">
        <v>1438</v>
      </c>
    </row>
    <row r="429" spans="1:5" x14ac:dyDescent="0.45">
      <c r="A429" t="s">
        <v>1436</v>
      </c>
      <c r="B429" t="s">
        <v>1420</v>
      </c>
      <c r="C429" t="s">
        <v>1439</v>
      </c>
      <c r="D429" t="s">
        <v>1422</v>
      </c>
      <c r="E429" t="s">
        <v>1438</v>
      </c>
    </row>
    <row r="430" spans="1:5" x14ac:dyDescent="0.45">
      <c r="A430" t="s">
        <v>1440</v>
      </c>
      <c r="B430" t="s">
        <v>1420</v>
      </c>
      <c r="C430" t="s">
        <v>1441</v>
      </c>
      <c r="D430" t="s">
        <v>1442</v>
      </c>
      <c r="E430" t="s">
        <v>1443</v>
      </c>
    </row>
    <row r="431" spans="1:5" x14ac:dyDescent="0.45">
      <c r="A431" t="s">
        <v>144</v>
      </c>
      <c r="B431" t="s">
        <v>1420</v>
      </c>
      <c r="C431" t="s">
        <v>1444</v>
      </c>
      <c r="D431" t="s">
        <v>1442</v>
      </c>
      <c r="E431" t="s">
        <v>1445</v>
      </c>
    </row>
    <row r="432" spans="1:5" x14ac:dyDescent="0.45">
      <c r="A432" t="s">
        <v>1458</v>
      </c>
      <c r="B432" t="s">
        <v>1459</v>
      </c>
      <c r="C432" t="s">
        <v>1460</v>
      </c>
      <c r="D432" t="s">
        <v>1461</v>
      </c>
      <c r="E432" t="s">
        <v>1462</v>
      </c>
    </row>
    <row r="433" spans="1:5" x14ac:dyDescent="0.45">
      <c r="A433" t="s">
        <v>1463</v>
      </c>
      <c r="B433" t="s">
        <v>1459</v>
      </c>
      <c r="C433" t="s">
        <v>1464</v>
      </c>
      <c r="D433" t="s">
        <v>591</v>
      </c>
      <c r="E433" t="s">
        <v>1465</v>
      </c>
    </row>
    <row r="434" spans="1:5" x14ac:dyDescent="0.45">
      <c r="A434" t="s">
        <v>1466</v>
      </c>
      <c r="B434" t="s">
        <v>1459</v>
      </c>
      <c r="C434" t="s">
        <v>1467</v>
      </c>
      <c r="D434" t="s">
        <v>488</v>
      </c>
      <c r="E434" t="s">
        <v>1468</v>
      </c>
    </row>
    <row r="435" spans="1:5" x14ac:dyDescent="0.45">
      <c r="A435" t="s">
        <v>1469</v>
      </c>
      <c r="B435" t="s">
        <v>1459</v>
      </c>
      <c r="C435" t="s">
        <v>1470</v>
      </c>
      <c r="D435" t="s">
        <v>488</v>
      </c>
      <c r="E435" t="s">
        <v>1471</v>
      </c>
    </row>
    <row r="436" spans="1:5" x14ac:dyDescent="0.45">
      <c r="A436" t="s">
        <v>1472</v>
      </c>
      <c r="B436" t="s">
        <v>1459</v>
      </c>
      <c r="C436" t="s">
        <v>1473</v>
      </c>
      <c r="D436" t="s">
        <v>1474</v>
      </c>
      <c r="E436" t="s">
        <v>1475</v>
      </c>
    </row>
    <row r="437" spans="1:5" x14ac:dyDescent="0.45">
      <c r="A437" t="s">
        <v>162</v>
      </c>
      <c r="B437" t="s">
        <v>1476</v>
      </c>
      <c r="C437" t="s">
        <v>1477</v>
      </c>
      <c r="D437" t="s">
        <v>392</v>
      </c>
      <c r="E437" t="s">
        <v>1478</v>
      </c>
    </row>
    <row r="438" spans="1:5" x14ac:dyDescent="0.45">
      <c r="A438" t="s">
        <v>1479</v>
      </c>
      <c r="B438" t="s">
        <v>1480</v>
      </c>
      <c r="C438" t="s">
        <v>1481</v>
      </c>
      <c r="D438" t="s">
        <v>1482</v>
      </c>
      <c r="E438" t="s">
        <v>1483</v>
      </c>
    </row>
    <row r="439" spans="1:5" x14ac:dyDescent="0.45">
      <c r="A439" t="s">
        <v>1484</v>
      </c>
      <c r="B439" t="s">
        <v>1485</v>
      </c>
      <c r="C439" t="s">
        <v>1486</v>
      </c>
      <c r="D439" t="s">
        <v>223</v>
      </c>
      <c r="E439" t="s">
        <v>1487</v>
      </c>
    </row>
    <row r="440" spans="1:5" x14ac:dyDescent="0.45">
      <c r="A440" t="s">
        <v>1488</v>
      </c>
      <c r="B440" t="s">
        <v>1485</v>
      </c>
      <c r="C440" t="s">
        <v>1489</v>
      </c>
      <c r="D440" t="s">
        <v>223</v>
      </c>
      <c r="E440" t="s">
        <v>1490</v>
      </c>
    </row>
    <row r="441" spans="1:5" x14ac:dyDescent="0.45">
      <c r="A441" t="s">
        <v>1491</v>
      </c>
      <c r="B441" t="s">
        <v>1485</v>
      </c>
      <c r="C441" t="s">
        <v>1492</v>
      </c>
      <c r="D441" t="s">
        <v>223</v>
      </c>
      <c r="E441" t="s">
        <v>1493</v>
      </c>
    </row>
    <row r="442" spans="1:5" x14ac:dyDescent="0.45">
      <c r="A442" t="s">
        <v>1494</v>
      </c>
      <c r="B442" t="s">
        <v>1485</v>
      </c>
      <c r="C442" t="s">
        <v>1495</v>
      </c>
      <c r="D442" t="s">
        <v>223</v>
      </c>
      <c r="E442" t="s">
        <v>1496</v>
      </c>
    </row>
    <row r="443" spans="1:5" x14ac:dyDescent="0.45">
      <c r="A443" t="s">
        <v>1497</v>
      </c>
      <c r="B443" t="s">
        <v>1485</v>
      </c>
      <c r="C443" t="s">
        <v>1498</v>
      </c>
      <c r="D443" t="s">
        <v>223</v>
      </c>
      <c r="E443" t="s">
        <v>1499</v>
      </c>
    </row>
    <row r="444" spans="1:5" x14ac:dyDescent="0.45">
      <c r="A444" t="s">
        <v>1500</v>
      </c>
      <c r="B444" t="s">
        <v>1485</v>
      </c>
      <c r="C444" t="s">
        <v>1501</v>
      </c>
      <c r="D444" t="s">
        <v>223</v>
      </c>
      <c r="E444" t="s">
        <v>1502</v>
      </c>
    </row>
    <row r="445" spans="1:5" x14ac:dyDescent="0.45">
      <c r="A445" t="s">
        <v>1503</v>
      </c>
      <c r="B445" t="s">
        <v>1485</v>
      </c>
      <c r="C445" t="s">
        <v>1504</v>
      </c>
      <c r="D445" t="s">
        <v>223</v>
      </c>
      <c r="E445" t="s">
        <v>1505</v>
      </c>
    </row>
    <row r="446" spans="1:5" x14ac:dyDescent="0.45">
      <c r="A446" t="s">
        <v>1506</v>
      </c>
      <c r="B446" t="s">
        <v>1485</v>
      </c>
      <c r="C446" t="s">
        <v>1507</v>
      </c>
      <c r="D446" t="s">
        <v>223</v>
      </c>
      <c r="E446" t="s">
        <v>1508</v>
      </c>
    </row>
    <row r="447" spans="1:5" x14ac:dyDescent="0.45">
      <c r="A447" t="s">
        <v>1509</v>
      </c>
      <c r="B447" t="s">
        <v>1485</v>
      </c>
      <c r="C447" t="s">
        <v>1510</v>
      </c>
      <c r="D447" t="s">
        <v>223</v>
      </c>
      <c r="E447" t="s">
        <v>1511</v>
      </c>
    </row>
    <row r="448" spans="1:5" x14ac:dyDescent="0.45">
      <c r="A448" t="s">
        <v>1512</v>
      </c>
      <c r="B448" t="s">
        <v>1485</v>
      </c>
      <c r="C448" t="s">
        <v>1513</v>
      </c>
      <c r="D448" t="s">
        <v>223</v>
      </c>
      <c r="E448" t="s">
        <v>1514</v>
      </c>
    </row>
    <row r="449" spans="1:5" x14ac:dyDescent="0.45">
      <c r="A449" t="s">
        <v>1515</v>
      </c>
      <c r="B449" t="s">
        <v>1485</v>
      </c>
      <c r="C449" t="s">
        <v>1516</v>
      </c>
      <c r="D449" t="s">
        <v>223</v>
      </c>
      <c r="E449" t="s">
        <v>1517</v>
      </c>
    </row>
    <row r="450" spans="1:5" x14ac:dyDescent="0.45">
      <c r="A450" t="s">
        <v>1518</v>
      </c>
      <c r="B450" t="s">
        <v>1485</v>
      </c>
      <c r="C450" t="s">
        <v>1519</v>
      </c>
      <c r="D450" t="s">
        <v>223</v>
      </c>
      <c r="E450" t="s">
        <v>1520</v>
      </c>
    </row>
    <row r="451" spans="1:5" x14ac:dyDescent="0.45">
      <c r="A451" t="s">
        <v>1521</v>
      </c>
      <c r="B451" t="s">
        <v>1485</v>
      </c>
      <c r="C451" t="s">
        <v>1522</v>
      </c>
      <c r="D451" t="s">
        <v>223</v>
      </c>
      <c r="E451" t="s">
        <v>1523</v>
      </c>
    </row>
    <row r="452" spans="1:5" x14ac:dyDescent="0.45">
      <c r="A452" t="s">
        <v>1524</v>
      </c>
      <c r="B452" t="s">
        <v>1485</v>
      </c>
      <c r="C452" t="s">
        <v>1525</v>
      </c>
      <c r="D452" t="s">
        <v>223</v>
      </c>
      <c r="E452" t="s">
        <v>1526</v>
      </c>
    </row>
    <row r="453" spans="1:5" x14ac:dyDescent="0.45">
      <c r="A453" t="s">
        <v>1527</v>
      </c>
      <c r="B453" t="s">
        <v>1485</v>
      </c>
      <c r="C453" t="s">
        <v>1528</v>
      </c>
      <c r="D453" t="s">
        <v>223</v>
      </c>
      <c r="E453" t="s">
        <v>1529</v>
      </c>
    </row>
    <row r="454" spans="1:5" x14ac:dyDescent="0.45">
      <c r="A454" t="s">
        <v>1530</v>
      </c>
      <c r="B454" t="s">
        <v>1485</v>
      </c>
      <c r="C454" t="s">
        <v>1531</v>
      </c>
      <c r="D454" t="s">
        <v>223</v>
      </c>
      <c r="E454" t="s">
        <v>1532</v>
      </c>
    </row>
    <row r="455" spans="1:5" x14ac:dyDescent="0.45">
      <c r="A455" t="s">
        <v>1533</v>
      </c>
      <c r="B455" t="s">
        <v>1485</v>
      </c>
      <c r="C455" t="s">
        <v>1534</v>
      </c>
      <c r="D455" t="s">
        <v>223</v>
      </c>
      <c r="E455" t="s">
        <v>1535</v>
      </c>
    </row>
    <row r="456" spans="1:5" x14ac:dyDescent="0.45">
      <c r="A456" t="s">
        <v>1536</v>
      </c>
      <c r="B456" t="s">
        <v>1485</v>
      </c>
      <c r="C456" t="s">
        <v>1537</v>
      </c>
      <c r="D456" t="s">
        <v>223</v>
      </c>
      <c r="E456" t="s">
        <v>1538</v>
      </c>
    </row>
    <row r="457" spans="1:5" x14ac:dyDescent="0.45">
      <c r="A457" t="s">
        <v>1539</v>
      </c>
      <c r="B457" t="s">
        <v>1485</v>
      </c>
      <c r="C457" t="s">
        <v>1540</v>
      </c>
      <c r="D457" t="s">
        <v>223</v>
      </c>
      <c r="E457" t="s">
        <v>1541</v>
      </c>
    </row>
    <row r="458" spans="1:5" x14ac:dyDescent="0.45">
      <c r="A458" t="s">
        <v>1542</v>
      </c>
      <c r="B458" t="s">
        <v>1485</v>
      </c>
      <c r="C458" t="s">
        <v>1543</v>
      </c>
      <c r="D458" t="s">
        <v>223</v>
      </c>
      <c r="E458" t="s">
        <v>1544</v>
      </c>
    </row>
    <row r="459" spans="1:5" x14ac:dyDescent="0.45">
      <c r="A459" t="s">
        <v>1545</v>
      </c>
      <c r="B459" t="s">
        <v>1485</v>
      </c>
      <c r="C459" t="s">
        <v>1546</v>
      </c>
      <c r="D459" t="s">
        <v>223</v>
      </c>
      <c r="E459" t="s">
        <v>1547</v>
      </c>
    </row>
    <row r="460" spans="1:5" x14ac:dyDescent="0.45">
      <c r="A460" t="s">
        <v>1548</v>
      </c>
      <c r="B460" t="s">
        <v>1485</v>
      </c>
      <c r="C460" t="s">
        <v>1549</v>
      </c>
      <c r="D460" t="s">
        <v>223</v>
      </c>
      <c r="E460" t="s">
        <v>1550</v>
      </c>
    </row>
    <row r="461" spans="1:5" x14ac:dyDescent="0.45">
      <c r="A461" t="s">
        <v>1551</v>
      </c>
      <c r="B461" t="s">
        <v>1485</v>
      </c>
      <c r="C461" t="s">
        <v>1552</v>
      </c>
      <c r="D461" t="s">
        <v>223</v>
      </c>
      <c r="E461" t="s">
        <v>1553</v>
      </c>
    </row>
    <row r="462" spans="1:5" x14ac:dyDescent="0.45">
      <c r="A462" t="s">
        <v>1554</v>
      </c>
      <c r="B462" t="s">
        <v>1485</v>
      </c>
      <c r="C462" t="s">
        <v>1555</v>
      </c>
      <c r="D462" t="s">
        <v>223</v>
      </c>
      <c r="E462" t="s">
        <v>1556</v>
      </c>
    </row>
    <row r="463" spans="1:5" x14ac:dyDescent="0.45">
      <c r="A463" t="s">
        <v>1557</v>
      </c>
      <c r="B463" t="s">
        <v>1485</v>
      </c>
      <c r="C463" t="s">
        <v>1558</v>
      </c>
      <c r="D463" t="s">
        <v>223</v>
      </c>
      <c r="E463" t="s">
        <v>1559</v>
      </c>
    </row>
    <row r="464" spans="1:5" x14ac:dyDescent="0.45">
      <c r="A464" t="s">
        <v>1560</v>
      </c>
      <c r="B464" t="s">
        <v>1485</v>
      </c>
      <c r="C464" t="s">
        <v>1561</v>
      </c>
      <c r="D464" t="s">
        <v>223</v>
      </c>
      <c r="E464" t="s">
        <v>1562</v>
      </c>
    </row>
    <row r="465" spans="1:5" x14ac:dyDescent="0.45">
      <c r="A465" t="s">
        <v>1563</v>
      </c>
      <c r="B465" t="s">
        <v>1485</v>
      </c>
      <c r="C465" t="s">
        <v>1564</v>
      </c>
      <c r="D465" t="s">
        <v>223</v>
      </c>
      <c r="E465" t="s">
        <v>1565</v>
      </c>
    </row>
    <row r="466" spans="1:5" x14ac:dyDescent="0.45">
      <c r="A466" t="s">
        <v>1566</v>
      </c>
      <c r="B466" t="s">
        <v>1485</v>
      </c>
      <c r="C466" t="s">
        <v>1567</v>
      </c>
      <c r="D466" t="s">
        <v>223</v>
      </c>
      <c r="E466" t="s">
        <v>1568</v>
      </c>
    </row>
    <row r="467" spans="1:5" x14ac:dyDescent="0.45">
      <c r="A467" t="s">
        <v>1569</v>
      </c>
      <c r="B467" t="s">
        <v>1485</v>
      </c>
      <c r="C467" t="s">
        <v>1570</v>
      </c>
      <c r="D467" t="s">
        <v>223</v>
      </c>
      <c r="E467" t="s">
        <v>1571</v>
      </c>
    </row>
    <row r="468" spans="1:5" x14ac:dyDescent="0.45">
      <c r="A468" t="s">
        <v>1572</v>
      </c>
      <c r="B468" t="s">
        <v>1485</v>
      </c>
      <c r="C468" t="s">
        <v>1573</v>
      </c>
      <c r="D468" t="s">
        <v>223</v>
      </c>
      <c r="E468" t="s">
        <v>1574</v>
      </c>
    </row>
    <row r="469" spans="1:5" x14ac:dyDescent="0.45">
      <c r="A469" t="s">
        <v>1575</v>
      </c>
      <c r="B469" t="s">
        <v>1485</v>
      </c>
      <c r="C469" t="s">
        <v>1576</v>
      </c>
      <c r="D469" t="s">
        <v>223</v>
      </c>
      <c r="E469" t="s">
        <v>1577</v>
      </c>
    </row>
    <row r="470" spans="1:5" x14ac:dyDescent="0.45">
      <c r="A470" t="s">
        <v>1578</v>
      </c>
      <c r="B470" t="s">
        <v>1485</v>
      </c>
      <c r="C470" t="s">
        <v>1579</v>
      </c>
      <c r="D470" t="s">
        <v>223</v>
      </c>
      <c r="E470" t="s">
        <v>1580</v>
      </c>
    </row>
    <row r="471" spans="1:5" x14ac:dyDescent="0.45">
      <c r="A471" t="s">
        <v>1581</v>
      </c>
      <c r="B471" t="s">
        <v>1485</v>
      </c>
      <c r="C471" t="s">
        <v>1582</v>
      </c>
      <c r="D471" t="s">
        <v>223</v>
      </c>
      <c r="E471" t="s">
        <v>1583</v>
      </c>
    </row>
    <row r="472" spans="1:5" x14ac:dyDescent="0.45">
      <c r="A472" t="s">
        <v>1584</v>
      </c>
      <c r="B472" t="s">
        <v>1485</v>
      </c>
      <c r="C472" t="s">
        <v>1585</v>
      </c>
      <c r="D472" t="s">
        <v>223</v>
      </c>
      <c r="E472" t="s">
        <v>1586</v>
      </c>
    </row>
    <row r="473" spans="1:5" x14ac:dyDescent="0.45">
      <c r="A473" t="s">
        <v>1587</v>
      </c>
      <c r="B473" t="s">
        <v>1485</v>
      </c>
      <c r="C473" t="s">
        <v>1588</v>
      </c>
      <c r="D473" t="s">
        <v>223</v>
      </c>
      <c r="E473" t="s">
        <v>1589</v>
      </c>
    </row>
    <row r="474" spans="1:5" x14ac:dyDescent="0.45">
      <c r="A474" t="s">
        <v>1590</v>
      </c>
      <c r="B474" t="s">
        <v>1485</v>
      </c>
      <c r="C474" t="s">
        <v>1591</v>
      </c>
      <c r="D474" t="s">
        <v>223</v>
      </c>
      <c r="E474" t="s">
        <v>1592</v>
      </c>
    </row>
    <row r="475" spans="1:5" x14ac:dyDescent="0.45">
      <c r="A475" t="s">
        <v>1593</v>
      </c>
      <c r="B475" t="s">
        <v>1485</v>
      </c>
      <c r="C475" t="s">
        <v>1594</v>
      </c>
      <c r="D475" t="s">
        <v>223</v>
      </c>
      <c r="E475" t="s">
        <v>1595</v>
      </c>
    </row>
    <row r="476" spans="1:5" x14ac:dyDescent="0.45">
      <c r="A476" t="s">
        <v>1596</v>
      </c>
      <c r="B476" t="s">
        <v>1485</v>
      </c>
      <c r="C476" t="s">
        <v>1597</v>
      </c>
      <c r="D476" t="s">
        <v>223</v>
      </c>
      <c r="E476" t="s">
        <v>1598</v>
      </c>
    </row>
    <row r="477" spans="1:5" x14ac:dyDescent="0.45">
      <c r="A477" t="s">
        <v>1599</v>
      </c>
      <c r="B477" t="s">
        <v>1485</v>
      </c>
      <c r="C477" t="s">
        <v>1600</v>
      </c>
      <c r="D477" t="s">
        <v>223</v>
      </c>
      <c r="E477" t="s">
        <v>1601</v>
      </c>
    </row>
    <row r="478" spans="1:5" x14ac:dyDescent="0.45">
      <c r="A478" t="s">
        <v>1602</v>
      </c>
      <c r="B478" t="s">
        <v>1485</v>
      </c>
      <c r="C478" t="s">
        <v>1603</v>
      </c>
      <c r="D478" t="s">
        <v>223</v>
      </c>
      <c r="E478" t="s">
        <v>1604</v>
      </c>
    </row>
    <row r="479" spans="1:5" x14ac:dyDescent="0.45">
      <c r="A479" t="s">
        <v>1605</v>
      </c>
      <c r="B479" t="s">
        <v>1485</v>
      </c>
      <c r="C479" t="s">
        <v>1606</v>
      </c>
      <c r="D479" t="s">
        <v>223</v>
      </c>
      <c r="E479" t="s">
        <v>1607</v>
      </c>
    </row>
    <row r="480" spans="1:5" x14ac:dyDescent="0.45">
      <c r="A480" t="s">
        <v>1608</v>
      </c>
      <c r="B480" t="s">
        <v>1485</v>
      </c>
      <c r="C480" t="s">
        <v>1609</v>
      </c>
      <c r="D480" t="s">
        <v>223</v>
      </c>
      <c r="E480" t="s">
        <v>1610</v>
      </c>
    </row>
    <row r="481" spans="1:5" x14ac:dyDescent="0.45">
      <c r="A481" t="s">
        <v>1611</v>
      </c>
      <c r="B481" t="s">
        <v>1485</v>
      </c>
      <c r="C481" t="s">
        <v>1612</v>
      </c>
      <c r="D481" t="s">
        <v>159</v>
      </c>
      <c r="E481" t="s">
        <v>1613</v>
      </c>
    </row>
    <row r="482" spans="1:5" x14ac:dyDescent="0.45">
      <c r="A482" t="s">
        <v>1614</v>
      </c>
      <c r="B482" t="s">
        <v>1485</v>
      </c>
      <c r="C482" t="s">
        <v>1615</v>
      </c>
      <c r="D482" t="s">
        <v>159</v>
      </c>
      <c r="E482" t="s">
        <v>1616</v>
      </c>
    </row>
    <row r="483" spans="1:5" x14ac:dyDescent="0.45">
      <c r="A483" t="s">
        <v>1617</v>
      </c>
      <c r="B483" t="s">
        <v>1618</v>
      </c>
      <c r="C483" t="s">
        <v>1619</v>
      </c>
      <c r="D483" t="s">
        <v>1620</v>
      </c>
      <c r="E483" t="s">
        <v>1621</v>
      </c>
    </row>
    <row r="484" spans="1:5" x14ac:dyDescent="0.45">
      <c r="A484" t="s">
        <v>1622</v>
      </c>
      <c r="B484" t="s">
        <v>1623</v>
      </c>
      <c r="C484" t="s">
        <v>1624</v>
      </c>
      <c r="D484" t="s">
        <v>488</v>
      </c>
      <c r="E484" t="s">
        <v>1625</v>
      </c>
    </row>
    <row r="485" spans="1:5" x14ac:dyDescent="0.45">
      <c r="A485" t="s">
        <v>1626</v>
      </c>
      <c r="B485" t="s">
        <v>1623</v>
      </c>
      <c r="C485" t="s">
        <v>1627</v>
      </c>
      <c r="D485" t="s">
        <v>392</v>
      </c>
      <c r="E485" t="s">
        <v>1628</v>
      </c>
    </row>
    <row r="486" spans="1:5" x14ac:dyDescent="0.45">
      <c r="A486" t="s">
        <v>1629</v>
      </c>
      <c r="B486" t="s">
        <v>1630</v>
      </c>
      <c r="C486" t="s">
        <v>1631</v>
      </c>
      <c r="D486" t="s">
        <v>213</v>
      </c>
      <c r="E486" t="s">
        <v>1632</v>
      </c>
    </row>
    <row r="487" spans="1:5" x14ac:dyDescent="0.45">
      <c r="A487" t="s">
        <v>1633</v>
      </c>
      <c r="B487" t="s">
        <v>1630</v>
      </c>
      <c r="C487" t="s">
        <v>1634</v>
      </c>
      <c r="D487" t="s">
        <v>223</v>
      </c>
      <c r="E487" t="s">
        <v>1635</v>
      </c>
    </row>
    <row r="488" spans="1:5" x14ac:dyDescent="0.45">
      <c r="A488" t="s">
        <v>1636</v>
      </c>
      <c r="B488" t="s">
        <v>1630</v>
      </c>
      <c r="C488" t="s">
        <v>1637</v>
      </c>
      <c r="D488" t="s">
        <v>223</v>
      </c>
      <c r="E488" t="s">
        <v>1638</v>
      </c>
    </row>
    <row r="489" spans="1:5" x14ac:dyDescent="0.45">
      <c r="A489" t="s">
        <v>1639</v>
      </c>
      <c r="B489" t="s">
        <v>1630</v>
      </c>
      <c r="C489" t="s">
        <v>1640</v>
      </c>
      <c r="D489" t="s">
        <v>488</v>
      </c>
      <c r="E489" t="s">
        <v>1641</v>
      </c>
    </row>
    <row r="490" spans="1:5" x14ac:dyDescent="0.45">
      <c r="A490" t="s">
        <v>1642</v>
      </c>
      <c r="B490" t="s">
        <v>1630</v>
      </c>
      <c r="C490" t="s">
        <v>1643</v>
      </c>
      <c r="D490" t="s">
        <v>1261</v>
      </c>
      <c r="E490" t="s">
        <v>1644</v>
      </c>
    </row>
    <row r="491" spans="1:5" x14ac:dyDescent="0.45">
      <c r="A491" t="s">
        <v>1645</v>
      </c>
      <c r="B491" t="s">
        <v>1630</v>
      </c>
      <c r="C491" t="s">
        <v>1646</v>
      </c>
      <c r="D491" t="s">
        <v>477</v>
      </c>
      <c r="E491" t="s">
        <v>1647</v>
      </c>
    </row>
    <row r="492" spans="1:5" x14ac:dyDescent="0.45">
      <c r="A492" t="s">
        <v>1648</v>
      </c>
      <c r="B492" t="s">
        <v>1630</v>
      </c>
      <c r="C492" t="s">
        <v>1649</v>
      </c>
      <c r="D492" t="s">
        <v>1650</v>
      </c>
      <c r="E492">
        <v>2312</v>
      </c>
    </row>
    <row r="493" spans="1:5" x14ac:dyDescent="0.45">
      <c r="A493" t="s">
        <v>1651</v>
      </c>
      <c r="B493" t="s">
        <v>1630</v>
      </c>
      <c r="C493" t="s">
        <v>1652</v>
      </c>
      <c r="D493" t="s">
        <v>1653</v>
      </c>
      <c r="E493" t="s">
        <v>1654</v>
      </c>
    </row>
    <row r="494" spans="1:5" x14ac:dyDescent="0.45">
      <c r="A494" t="s">
        <v>1655</v>
      </c>
      <c r="B494" t="s">
        <v>1630</v>
      </c>
      <c r="C494" t="s">
        <v>1656</v>
      </c>
      <c r="D494" t="s">
        <v>1657</v>
      </c>
      <c r="E494">
        <v>32090</v>
      </c>
    </row>
    <row r="495" spans="1:5" x14ac:dyDescent="0.45">
      <c r="A495" t="s">
        <v>1662</v>
      </c>
      <c r="B495" t="s">
        <v>1630</v>
      </c>
      <c r="C495" t="s">
        <v>1663</v>
      </c>
      <c r="D495" t="s">
        <v>1043</v>
      </c>
      <c r="E495" t="s">
        <v>1664</v>
      </c>
    </row>
    <row r="496" spans="1:5" x14ac:dyDescent="0.45">
      <c r="A496" t="s">
        <v>1665</v>
      </c>
      <c r="B496" t="s">
        <v>1630</v>
      </c>
      <c r="C496" t="s">
        <v>1666</v>
      </c>
      <c r="D496" t="s">
        <v>1043</v>
      </c>
      <c r="E496" t="s">
        <v>1667</v>
      </c>
    </row>
    <row r="497" spans="1:5" x14ac:dyDescent="0.45">
      <c r="A497" t="s">
        <v>1658</v>
      </c>
      <c r="B497" t="s">
        <v>1630</v>
      </c>
      <c r="C497" t="s">
        <v>1659</v>
      </c>
      <c r="D497" t="s">
        <v>1660</v>
      </c>
      <c r="E497" t="s">
        <v>1661</v>
      </c>
    </row>
    <row r="498" spans="1:5" x14ac:dyDescent="0.45">
      <c r="A498" t="s">
        <v>1668</v>
      </c>
      <c r="B498" t="s">
        <v>1669</v>
      </c>
      <c r="C498" t="s">
        <v>1670</v>
      </c>
      <c r="D498" t="s">
        <v>392</v>
      </c>
      <c r="E498" t="s">
        <v>1671</v>
      </c>
    </row>
    <row r="499" spans="1:5" x14ac:dyDescent="0.45">
      <c r="A499" t="s">
        <v>161</v>
      </c>
      <c r="B499" t="s">
        <v>1669</v>
      </c>
      <c r="C499" t="s">
        <v>1672</v>
      </c>
      <c r="D499" t="s">
        <v>392</v>
      </c>
      <c r="E499" t="s">
        <v>1673</v>
      </c>
    </row>
    <row r="500" spans="1:5" x14ac:dyDescent="0.45">
      <c r="A500" t="s">
        <v>1674</v>
      </c>
      <c r="B500" t="s">
        <v>1669</v>
      </c>
      <c r="C500" t="s">
        <v>1675</v>
      </c>
      <c r="D500" t="s">
        <v>392</v>
      </c>
      <c r="E500" t="s">
        <v>1676</v>
      </c>
    </row>
    <row r="501" spans="1:5" x14ac:dyDescent="0.45">
      <c r="A501" t="s">
        <v>1696</v>
      </c>
      <c r="B501" t="s">
        <v>1669</v>
      </c>
      <c r="C501" t="s">
        <v>1697</v>
      </c>
      <c r="D501" t="s">
        <v>392</v>
      </c>
      <c r="E501" t="s">
        <v>1698</v>
      </c>
    </row>
    <row r="502" spans="1:5" x14ac:dyDescent="0.45">
      <c r="A502" t="s">
        <v>1677</v>
      </c>
      <c r="B502" t="s">
        <v>1669</v>
      </c>
      <c r="C502" t="s">
        <v>1678</v>
      </c>
      <c r="D502" t="s">
        <v>392</v>
      </c>
      <c r="E502" t="s">
        <v>1679</v>
      </c>
    </row>
    <row r="503" spans="1:5" x14ac:dyDescent="0.45">
      <c r="A503" t="s">
        <v>1680</v>
      </c>
      <c r="B503" t="s">
        <v>1669</v>
      </c>
      <c r="C503" t="s">
        <v>1681</v>
      </c>
      <c r="D503" t="s">
        <v>392</v>
      </c>
      <c r="E503" t="s">
        <v>1682</v>
      </c>
    </row>
    <row r="504" spans="1:5" x14ac:dyDescent="0.45">
      <c r="A504" t="s">
        <v>1699</v>
      </c>
      <c r="B504" t="s">
        <v>1669</v>
      </c>
      <c r="C504" t="s">
        <v>1700</v>
      </c>
      <c r="D504" t="s">
        <v>392</v>
      </c>
      <c r="E504" t="s">
        <v>1701</v>
      </c>
    </row>
    <row r="505" spans="1:5" x14ac:dyDescent="0.45">
      <c r="A505" t="s">
        <v>1683</v>
      </c>
      <c r="B505" t="s">
        <v>1669</v>
      </c>
      <c r="C505" t="s">
        <v>1684</v>
      </c>
      <c r="D505" t="s">
        <v>392</v>
      </c>
      <c r="E505" t="s">
        <v>1685</v>
      </c>
    </row>
    <row r="506" spans="1:5" x14ac:dyDescent="0.45">
      <c r="A506" t="s">
        <v>1686</v>
      </c>
      <c r="B506" t="s">
        <v>1669</v>
      </c>
      <c r="C506" t="s">
        <v>1687</v>
      </c>
      <c r="D506" t="s">
        <v>392</v>
      </c>
      <c r="E506" t="s">
        <v>1688</v>
      </c>
    </row>
    <row r="507" spans="1:5" x14ac:dyDescent="0.45">
      <c r="A507" t="s">
        <v>1693</v>
      </c>
      <c r="B507" t="s">
        <v>1669</v>
      </c>
      <c r="C507" t="s">
        <v>1694</v>
      </c>
      <c r="D507" t="s">
        <v>392</v>
      </c>
      <c r="E507" t="s">
        <v>1695</v>
      </c>
    </row>
    <row r="508" spans="1:5" x14ac:dyDescent="0.45">
      <c r="A508" t="s">
        <v>137</v>
      </c>
      <c r="B508" t="s">
        <v>1669</v>
      </c>
      <c r="C508" t="s">
        <v>1689</v>
      </c>
      <c r="D508" t="s">
        <v>392</v>
      </c>
      <c r="E508" t="s">
        <v>1690</v>
      </c>
    </row>
    <row r="509" spans="1:5" x14ac:dyDescent="0.45">
      <c r="A509" t="s">
        <v>141</v>
      </c>
      <c r="B509" t="s">
        <v>1669</v>
      </c>
      <c r="C509" t="s">
        <v>1691</v>
      </c>
      <c r="D509" t="s">
        <v>392</v>
      </c>
      <c r="E509" t="s">
        <v>1692</v>
      </c>
    </row>
    <row r="510" spans="1:5" x14ac:dyDescent="0.45">
      <c r="A510" t="s">
        <v>1702</v>
      </c>
      <c r="B510" t="s">
        <v>1703</v>
      </c>
      <c r="C510" t="s">
        <v>1704</v>
      </c>
      <c r="D510" t="s">
        <v>213</v>
      </c>
      <c r="E510" t="s">
        <v>1705</v>
      </c>
    </row>
    <row r="511" spans="1:5" x14ac:dyDescent="0.45">
      <c r="A511" t="s">
        <v>1706</v>
      </c>
      <c r="B511" t="s">
        <v>1703</v>
      </c>
      <c r="C511" t="s">
        <v>1707</v>
      </c>
      <c r="D511" t="s">
        <v>213</v>
      </c>
      <c r="E511" t="s">
        <v>1708</v>
      </c>
    </row>
    <row r="512" spans="1:5" x14ac:dyDescent="0.45">
      <c r="A512" t="s">
        <v>1709</v>
      </c>
      <c r="B512" t="s">
        <v>1703</v>
      </c>
      <c r="C512" t="s">
        <v>1710</v>
      </c>
      <c r="D512" t="s">
        <v>213</v>
      </c>
      <c r="E512" t="s">
        <v>1711</v>
      </c>
    </row>
    <row r="513" spans="1:5" x14ac:dyDescent="0.45">
      <c r="A513" t="s">
        <v>1949</v>
      </c>
      <c r="B513" t="s">
        <v>1703</v>
      </c>
      <c r="C513" t="s">
        <v>1950</v>
      </c>
      <c r="D513" t="s">
        <v>213</v>
      </c>
      <c r="E513" t="s">
        <v>1951</v>
      </c>
    </row>
    <row r="514" spans="1:5" x14ac:dyDescent="0.45">
      <c r="A514" t="s">
        <v>1712</v>
      </c>
      <c r="B514" t="s">
        <v>1703</v>
      </c>
      <c r="C514" t="s">
        <v>1713</v>
      </c>
      <c r="D514" t="s">
        <v>213</v>
      </c>
      <c r="E514" t="s">
        <v>1714</v>
      </c>
    </row>
    <row r="515" spans="1:5" x14ac:dyDescent="0.45">
      <c r="A515" t="s">
        <v>1715</v>
      </c>
      <c r="B515" t="s">
        <v>1703</v>
      </c>
      <c r="C515" t="s">
        <v>1716</v>
      </c>
      <c r="D515" t="s">
        <v>213</v>
      </c>
      <c r="E515" t="s">
        <v>1717</v>
      </c>
    </row>
    <row r="516" spans="1:5" x14ac:dyDescent="0.45">
      <c r="A516" t="s">
        <v>154</v>
      </c>
      <c r="B516" t="s">
        <v>1703</v>
      </c>
      <c r="C516" t="s">
        <v>1718</v>
      </c>
      <c r="D516" t="s">
        <v>213</v>
      </c>
      <c r="E516" t="s">
        <v>1719</v>
      </c>
    </row>
    <row r="517" spans="1:5" x14ac:dyDescent="0.45">
      <c r="A517" t="s">
        <v>1720</v>
      </c>
      <c r="B517" t="s">
        <v>1703</v>
      </c>
      <c r="C517" t="s">
        <v>1721</v>
      </c>
      <c r="D517" t="s">
        <v>213</v>
      </c>
      <c r="E517" t="s">
        <v>1722</v>
      </c>
    </row>
    <row r="518" spans="1:5" x14ac:dyDescent="0.45">
      <c r="A518" t="s">
        <v>1723</v>
      </c>
      <c r="B518" t="s">
        <v>1703</v>
      </c>
      <c r="C518" t="s">
        <v>1724</v>
      </c>
      <c r="D518" t="s">
        <v>213</v>
      </c>
      <c r="E518" t="s">
        <v>1725</v>
      </c>
    </row>
    <row r="519" spans="1:5" x14ac:dyDescent="0.45">
      <c r="A519" t="s">
        <v>1726</v>
      </c>
      <c r="B519" t="s">
        <v>1703</v>
      </c>
      <c r="C519" t="s">
        <v>1727</v>
      </c>
      <c r="D519" t="s">
        <v>213</v>
      </c>
      <c r="E519" t="s">
        <v>1728</v>
      </c>
    </row>
    <row r="520" spans="1:5" x14ac:dyDescent="0.45">
      <c r="A520" t="s">
        <v>1729</v>
      </c>
      <c r="B520" t="s">
        <v>1703</v>
      </c>
      <c r="C520" t="s">
        <v>1730</v>
      </c>
      <c r="D520" t="s">
        <v>213</v>
      </c>
      <c r="E520" t="s">
        <v>1731</v>
      </c>
    </row>
    <row r="521" spans="1:5" x14ac:dyDescent="0.45">
      <c r="A521" t="s">
        <v>1732</v>
      </c>
      <c r="B521" t="s">
        <v>1703</v>
      </c>
      <c r="C521" t="s">
        <v>1733</v>
      </c>
      <c r="D521" t="s">
        <v>213</v>
      </c>
      <c r="E521" t="s">
        <v>1734</v>
      </c>
    </row>
    <row r="522" spans="1:5" x14ac:dyDescent="0.45">
      <c r="A522" t="s">
        <v>1735</v>
      </c>
      <c r="B522" t="s">
        <v>1703</v>
      </c>
      <c r="C522" t="s">
        <v>1736</v>
      </c>
      <c r="D522" t="s">
        <v>213</v>
      </c>
      <c r="E522" t="s">
        <v>1737</v>
      </c>
    </row>
    <row r="523" spans="1:5" x14ac:dyDescent="0.45">
      <c r="A523" t="s">
        <v>1738</v>
      </c>
      <c r="B523" t="s">
        <v>1703</v>
      </c>
      <c r="C523" t="s">
        <v>1739</v>
      </c>
      <c r="D523" t="s">
        <v>213</v>
      </c>
      <c r="E523" t="s">
        <v>1740</v>
      </c>
    </row>
    <row r="524" spans="1:5" x14ac:dyDescent="0.45">
      <c r="A524" t="s">
        <v>1741</v>
      </c>
      <c r="B524" t="s">
        <v>1703</v>
      </c>
      <c r="C524" t="s">
        <v>1742</v>
      </c>
      <c r="D524" t="s">
        <v>1743</v>
      </c>
      <c r="E524" t="s">
        <v>1744</v>
      </c>
    </row>
    <row r="525" spans="1:5" x14ac:dyDescent="0.45">
      <c r="A525" t="s">
        <v>1745</v>
      </c>
      <c r="B525" t="s">
        <v>1703</v>
      </c>
      <c r="C525" t="s">
        <v>1746</v>
      </c>
      <c r="D525" t="s">
        <v>1743</v>
      </c>
      <c r="E525" t="s">
        <v>1747</v>
      </c>
    </row>
    <row r="526" spans="1:5" x14ac:dyDescent="0.45">
      <c r="A526" t="s">
        <v>1886</v>
      </c>
      <c r="B526" t="s">
        <v>1883</v>
      </c>
      <c r="C526" t="s">
        <v>1887</v>
      </c>
      <c r="D526" t="s">
        <v>1620</v>
      </c>
      <c r="E526" t="s">
        <v>1888</v>
      </c>
    </row>
    <row r="527" spans="1:5" x14ac:dyDescent="0.45">
      <c r="A527" t="s">
        <v>1882</v>
      </c>
      <c r="B527" t="s">
        <v>1883</v>
      </c>
      <c r="C527" t="s">
        <v>1884</v>
      </c>
      <c r="D527" t="s">
        <v>1620</v>
      </c>
      <c r="E527" t="s">
        <v>1885</v>
      </c>
    </row>
    <row r="528" spans="1:5" x14ac:dyDescent="0.45">
      <c r="A528" t="s">
        <v>1748</v>
      </c>
      <c r="B528" t="s">
        <v>1703</v>
      </c>
      <c r="C528" t="s">
        <v>1749</v>
      </c>
      <c r="D528" t="s">
        <v>223</v>
      </c>
      <c r="E528" t="s">
        <v>1750</v>
      </c>
    </row>
    <row r="529" spans="1:5" x14ac:dyDescent="0.45">
      <c r="A529" t="s">
        <v>1751</v>
      </c>
      <c r="B529" t="s">
        <v>1703</v>
      </c>
      <c r="C529" t="s">
        <v>1752</v>
      </c>
      <c r="D529" t="s">
        <v>223</v>
      </c>
      <c r="E529" t="s">
        <v>1753</v>
      </c>
    </row>
    <row r="530" spans="1:5" x14ac:dyDescent="0.45">
      <c r="A530" t="s">
        <v>1754</v>
      </c>
      <c r="B530" t="s">
        <v>1703</v>
      </c>
      <c r="C530" t="s">
        <v>1755</v>
      </c>
      <c r="D530" t="s">
        <v>223</v>
      </c>
      <c r="E530" t="s">
        <v>1756</v>
      </c>
    </row>
    <row r="531" spans="1:5" x14ac:dyDescent="0.45">
      <c r="A531" t="s">
        <v>1757</v>
      </c>
      <c r="B531" t="s">
        <v>1703</v>
      </c>
      <c r="C531" t="s">
        <v>1758</v>
      </c>
      <c r="D531" t="s">
        <v>223</v>
      </c>
      <c r="E531" t="s">
        <v>1759</v>
      </c>
    </row>
    <row r="532" spans="1:5" x14ac:dyDescent="0.45">
      <c r="A532" t="s">
        <v>1760</v>
      </c>
      <c r="B532" t="s">
        <v>1703</v>
      </c>
      <c r="C532" t="s">
        <v>1761</v>
      </c>
      <c r="D532" t="s">
        <v>223</v>
      </c>
      <c r="E532" t="s">
        <v>1762</v>
      </c>
    </row>
    <row r="533" spans="1:5" x14ac:dyDescent="0.45">
      <c r="A533" t="s">
        <v>1763</v>
      </c>
      <c r="B533" t="s">
        <v>1703</v>
      </c>
      <c r="C533" t="s">
        <v>1764</v>
      </c>
      <c r="D533" t="s">
        <v>223</v>
      </c>
      <c r="E533" t="s">
        <v>1765</v>
      </c>
    </row>
    <row r="534" spans="1:5" x14ac:dyDescent="0.45">
      <c r="A534" t="s">
        <v>1766</v>
      </c>
      <c r="B534" t="s">
        <v>1703</v>
      </c>
      <c r="C534" t="s">
        <v>1767</v>
      </c>
      <c r="D534" t="s">
        <v>223</v>
      </c>
      <c r="E534" t="s">
        <v>1768</v>
      </c>
    </row>
    <row r="535" spans="1:5" x14ac:dyDescent="0.45">
      <c r="A535" t="s">
        <v>1974</v>
      </c>
      <c r="B535" t="s">
        <v>1703</v>
      </c>
      <c r="C535" t="s">
        <v>1975</v>
      </c>
      <c r="D535" t="s">
        <v>1976</v>
      </c>
      <c r="E535" t="s">
        <v>1977</v>
      </c>
    </row>
    <row r="536" spans="1:5" x14ac:dyDescent="0.45">
      <c r="A536" t="s">
        <v>1769</v>
      </c>
      <c r="B536" t="s">
        <v>1703</v>
      </c>
      <c r="C536" t="s">
        <v>1770</v>
      </c>
      <c r="D536" t="s">
        <v>488</v>
      </c>
      <c r="E536" t="s">
        <v>1771</v>
      </c>
    </row>
    <row r="537" spans="1:5" x14ac:dyDescent="0.45">
      <c r="A537" t="s">
        <v>1772</v>
      </c>
      <c r="B537" t="s">
        <v>1703</v>
      </c>
      <c r="C537" t="s">
        <v>1773</v>
      </c>
      <c r="D537" t="s">
        <v>488</v>
      </c>
      <c r="E537" t="s">
        <v>1774</v>
      </c>
    </row>
    <row r="538" spans="1:5" x14ac:dyDescent="0.45">
      <c r="A538" t="s">
        <v>1775</v>
      </c>
      <c r="B538" t="s">
        <v>1703</v>
      </c>
      <c r="C538" t="s">
        <v>1776</v>
      </c>
      <c r="D538" t="s">
        <v>488</v>
      </c>
      <c r="E538" t="s">
        <v>1777</v>
      </c>
    </row>
    <row r="539" spans="1:5" x14ac:dyDescent="0.45">
      <c r="A539" t="s">
        <v>1778</v>
      </c>
      <c r="B539" t="s">
        <v>1703</v>
      </c>
      <c r="C539" t="s">
        <v>1779</v>
      </c>
      <c r="D539" t="s">
        <v>488</v>
      </c>
      <c r="E539" t="s">
        <v>1780</v>
      </c>
    </row>
    <row r="540" spans="1:5" x14ac:dyDescent="0.45">
      <c r="A540" t="s">
        <v>1781</v>
      </c>
      <c r="B540" t="s">
        <v>1703</v>
      </c>
      <c r="C540" t="s">
        <v>1782</v>
      </c>
      <c r="D540" t="s">
        <v>488</v>
      </c>
      <c r="E540" t="s">
        <v>1783</v>
      </c>
    </row>
    <row r="541" spans="1:5" x14ac:dyDescent="0.45">
      <c r="A541" t="s">
        <v>1784</v>
      </c>
      <c r="B541" t="s">
        <v>1703</v>
      </c>
      <c r="C541" t="s">
        <v>1785</v>
      </c>
      <c r="D541" t="s">
        <v>488</v>
      </c>
      <c r="E541" t="s">
        <v>1786</v>
      </c>
    </row>
    <row r="542" spans="1:5" x14ac:dyDescent="0.45">
      <c r="A542" t="s">
        <v>1787</v>
      </c>
      <c r="B542" t="s">
        <v>1703</v>
      </c>
      <c r="C542" t="s">
        <v>1788</v>
      </c>
      <c r="D542" t="s">
        <v>488</v>
      </c>
      <c r="E542" t="s">
        <v>1789</v>
      </c>
    </row>
    <row r="543" spans="1:5" x14ac:dyDescent="0.45">
      <c r="A543" t="s">
        <v>1790</v>
      </c>
      <c r="B543" t="s">
        <v>1703</v>
      </c>
      <c r="C543" t="s">
        <v>1791</v>
      </c>
      <c r="D543" t="s">
        <v>488</v>
      </c>
      <c r="E543" t="s">
        <v>1792</v>
      </c>
    </row>
    <row r="544" spans="1:5" x14ac:dyDescent="0.45">
      <c r="A544" t="s">
        <v>1793</v>
      </c>
      <c r="B544" t="s">
        <v>1703</v>
      </c>
      <c r="C544" t="s">
        <v>1794</v>
      </c>
      <c r="D544" t="s">
        <v>488</v>
      </c>
      <c r="E544" t="s">
        <v>1795</v>
      </c>
    </row>
    <row r="545" spans="1:5" x14ac:dyDescent="0.45">
      <c r="A545" t="s">
        <v>1796</v>
      </c>
      <c r="B545" t="s">
        <v>1703</v>
      </c>
      <c r="C545" t="s">
        <v>1797</v>
      </c>
      <c r="D545" t="s">
        <v>488</v>
      </c>
      <c r="E545" t="s">
        <v>1798</v>
      </c>
    </row>
    <row r="546" spans="1:5" x14ac:dyDescent="0.45">
      <c r="A546" t="s">
        <v>1799</v>
      </c>
      <c r="B546" t="s">
        <v>1703</v>
      </c>
      <c r="C546" t="s">
        <v>1800</v>
      </c>
      <c r="D546" t="s">
        <v>488</v>
      </c>
      <c r="E546" t="s">
        <v>1801</v>
      </c>
    </row>
    <row r="547" spans="1:5" x14ac:dyDescent="0.45">
      <c r="A547" t="s">
        <v>1802</v>
      </c>
      <c r="B547" t="s">
        <v>1703</v>
      </c>
      <c r="C547" t="s">
        <v>1803</v>
      </c>
      <c r="D547" t="s">
        <v>488</v>
      </c>
      <c r="E547" t="s">
        <v>1804</v>
      </c>
    </row>
    <row r="548" spans="1:5" x14ac:dyDescent="0.45">
      <c r="A548" t="s">
        <v>1805</v>
      </c>
      <c r="B548" t="s">
        <v>1703</v>
      </c>
      <c r="C548" t="s">
        <v>1806</v>
      </c>
      <c r="D548" t="s">
        <v>488</v>
      </c>
      <c r="E548" t="s">
        <v>1807</v>
      </c>
    </row>
    <row r="549" spans="1:5" x14ac:dyDescent="0.45">
      <c r="A549" t="s">
        <v>1808</v>
      </c>
      <c r="B549" t="s">
        <v>1703</v>
      </c>
      <c r="C549" t="s">
        <v>1809</v>
      </c>
      <c r="D549" t="s">
        <v>488</v>
      </c>
      <c r="E549" t="s">
        <v>1810</v>
      </c>
    </row>
    <row r="550" spans="1:5" x14ac:dyDescent="0.45">
      <c r="A550" t="s">
        <v>1811</v>
      </c>
      <c r="B550" t="s">
        <v>1703</v>
      </c>
      <c r="C550" t="s">
        <v>1812</v>
      </c>
      <c r="D550" t="s">
        <v>488</v>
      </c>
      <c r="E550" t="s">
        <v>1813</v>
      </c>
    </row>
    <row r="551" spans="1:5" x14ac:dyDescent="0.45">
      <c r="A551" t="s">
        <v>1814</v>
      </c>
      <c r="B551" t="s">
        <v>1703</v>
      </c>
      <c r="C551" t="s">
        <v>1815</v>
      </c>
      <c r="D551" t="s">
        <v>488</v>
      </c>
      <c r="E551" t="s">
        <v>1816</v>
      </c>
    </row>
    <row r="552" spans="1:5" x14ac:dyDescent="0.45">
      <c r="A552" t="s">
        <v>1817</v>
      </c>
      <c r="B552" t="s">
        <v>1703</v>
      </c>
      <c r="C552" t="s">
        <v>1818</v>
      </c>
      <c r="D552" t="s">
        <v>488</v>
      </c>
      <c r="E552" t="s">
        <v>1819</v>
      </c>
    </row>
    <row r="553" spans="1:5" x14ac:dyDescent="0.45">
      <c r="A553" t="s">
        <v>1820</v>
      </c>
      <c r="B553" t="s">
        <v>1703</v>
      </c>
      <c r="C553" t="s">
        <v>1821</v>
      </c>
      <c r="D553" t="s">
        <v>488</v>
      </c>
      <c r="E553" t="s">
        <v>1822</v>
      </c>
    </row>
    <row r="554" spans="1:5" x14ac:dyDescent="0.45">
      <c r="A554" t="s">
        <v>1823</v>
      </c>
      <c r="B554" t="s">
        <v>1703</v>
      </c>
      <c r="C554" t="s">
        <v>1812</v>
      </c>
      <c r="D554" t="s">
        <v>488</v>
      </c>
      <c r="E554" t="s">
        <v>1824</v>
      </c>
    </row>
    <row r="555" spans="1:5" x14ac:dyDescent="0.45">
      <c r="A555" t="s">
        <v>1825</v>
      </c>
      <c r="B555" t="s">
        <v>1703</v>
      </c>
      <c r="C555" t="s">
        <v>1826</v>
      </c>
      <c r="D555" t="s">
        <v>488</v>
      </c>
      <c r="E555" t="s">
        <v>1827</v>
      </c>
    </row>
    <row r="556" spans="1:5" x14ac:dyDescent="0.45">
      <c r="A556" t="s">
        <v>1828</v>
      </c>
      <c r="B556" t="s">
        <v>1703</v>
      </c>
      <c r="C556" t="s">
        <v>1829</v>
      </c>
      <c r="D556" t="s">
        <v>488</v>
      </c>
      <c r="E556" t="s">
        <v>1830</v>
      </c>
    </row>
    <row r="557" spans="1:5" x14ac:dyDescent="0.45">
      <c r="A557" t="s">
        <v>1831</v>
      </c>
      <c r="B557" t="s">
        <v>1703</v>
      </c>
      <c r="C557" t="s">
        <v>1832</v>
      </c>
      <c r="D557" t="s">
        <v>488</v>
      </c>
      <c r="E557" t="s">
        <v>1833</v>
      </c>
    </row>
    <row r="558" spans="1:5" x14ac:dyDescent="0.45">
      <c r="A558" t="s">
        <v>1834</v>
      </c>
      <c r="B558" t="s">
        <v>1703</v>
      </c>
      <c r="C558" t="s">
        <v>1835</v>
      </c>
      <c r="D558" t="s">
        <v>488</v>
      </c>
      <c r="E558" t="s">
        <v>1836</v>
      </c>
    </row>
    <row r="559" spans="1:5" x14ac:dyDescent="0.45">
      <c r="A559" t="s">
        <v>1837</v>
      </c>
      <c r="B559" t="s">
        <v>1703</v>
      </c>
      <c r="C559" t="s">
        <v>1838</v>
      </c>
      <c r="D559" t="s">
        <v>488</v>
      </c>
      <c r="E559" t="s">
        <v>1839</v>
      </c>
    </row>
    <row r="560" spans="1:5" x14ac:dyDescent="0.45">
      <c r="A560" t="s">
        <v>1840</v>
      </c>
      <c r="B560" t="s">
        <v>1703</v>
      </c>
      <c r="C560" t="s">
        <v>1841</v>
      </c>
      <c r="D560" t="s">
        <v>488</v>
      </c>
      <c r="E560" t="s">
        <v>1842</v>
      </c>
    </row>
    <row r="561" spans="1:5" x14ac:dyDescent="0.45">
      <c r="A561" t="s">
        <v>1843</v>
      </c>
      <c r="B561" t="s">
        <v>1703</v>
      </c>
      <c r="C561" t="s">
        <v>1844</v>
      </c>
      <c r="D561" t="s">
        <v>488</v>
      </c>
      <c r="E561" t="s">
        <v>1845</v>
      </c>
    </row>
    <row r="562" spans="1:5" x14ac:dyDescent="0.45">
      <c r="A562" t="s">
        <v>1959</v>
      </c>
      <c r="B562" t="s">
        <v>1703</v>
      </c>
      <c r="C562" t="s">
        <v>1960</v>
      </c>
      <c r="D562" t="s">
        <v>488</v>
      </c>
      <c r="E562" t="s">
        <v>1961</v>
      </c>
    </row>
    <row r="563" spans="1:5" x14ac:dyDescent="0.45">
      <c r="A563" t="s">
        <v>1846</v>
      </c>
      <c r="B563" t="s">
        <v>1703</v>
      </c>
      <c r="C563" t="s">
        <v>1847</v>
      </c>
      <c r="D563" t="s">
        <v>1848</v>
      </c>
      <c r="E563" t="s">
        <v>1849</v>
      </c>
    </row>
    <row r="564" spans="1:5" x14ac:dyDescent="0.45">
      <c r="A564" t="s">
        <v>1969</v>
      </c>
      <c r="B564" t="s">
        <v>1703</v>
      </c>
      <c r="C564" t="s">
        <v>1970</v>
      </c>
      <c r="D564" t="s">
        <v>477</v>
      </c>
      <c r="E564" t="s">
        <v>1971</v>
      </c>
    </row>
    <row r="565" spans="1:5" x14ac:dyDescent="0.45">
      <c r="A565" t="s">
        <v>1966</v>
      </c>
      <c r="B565" t="s">
        <v>1703</v>
      </c>
      <c r="C565" t="s">
        <v>1967</v>
      </c>
      <c r="D565" t="s">
        <v>477</v>
      </c>
      <c r="E565" t="s">
        <v>1968</v>
      </c>
    </row>
    <row r="566" spans="1:5" x14ac:dyDescent="0.45">
      <c r="A566" t="s">
        <v>1850</v>
      </c>
      <c r="B566" t="s">
        <v>1703</v>
      </c>
      <c r="C566" t="s">
        <v>1851</v>
      </c>
      <c r="D566" t="s">
        <v>1037</v>
      </c>
      <c r="E566" t="s">
        <v>1852</v>
      </c>
    </row>
    <row r="567" spans="1:5" x14ac:dyDescent="0.45">
      <c r="A567" t="s">
        <v>1853</v>
      </c>
      <c r="B567" t="s">
        <v>1703</v>
      </c>
      <c r="C567" t="s">
        <v>1854</v>
      </c>
      <c r="D567" t="s">
        <v>1037</v>
      </c>
      <c r="E567" t="s">
        <v>1855</v>
      </c>
    </row>
    <row r="568" spans="1:5" x14ac:dyDescent="0.45">
      <c r="A568" t="s">
        <v>1856</v>
      </c>
      <c r="B568" t="s">
        <v>1703</v>
      </c>
      <c r="C568" t="s">
        <v>1857</v>
      </c>
      <c r="D568" t="s">
        <v>1037</v>
      </c>
      <c r="E568" t="s">
        <v>1858</v>
      </c>
    </row>
    <row r="569" spans="1:5" x14ac:dyDescent="0.45">
      <c r="A569" t="s">
        <v>1859</v>
      </c>
      <c r="B569" t="s">
        <v>1703</v>
      </c>
      <c r="C569" t="s">
        <v>1860</v>
      </c>
      <c r="D569" t="s">
        <v>1037</v>
      </c>
      <c r="E569" t="s">
        <v>1861</v>
      </c>
    </row>
    <row r="570" spans="1:5" x14ac:dyDescent="0.45">
      <c r="A570" t="s">
        <v>1862</v>
      </c>
      <c r="B570" t="s">
        <v>1703</v>
      </c>
      <c r="C570" t="s">
        <v>1863</v>
      </c>
      <c r="D570" t="s">
        <v>1037</v>
      </c>
      <c r="E570" t="s">
        <v>1864</v>
      </c>
    </row>
    <row r="571" spans="1:5" x14ac:dyDescent="0.45">
      <c r="A571" t="s">
        <v>1865</v>
      </c>
      <c r="B571" t="s">
        <v>1703</v>
      </c>
      <c r="C571" t="s">
        <v>1866</v>
      </c>
      <c r="D571" t="s">
        <v>1037</v>
      </c>
      <c r="E571" t="s">
        <v>1867</v>
      </c>
    </row>
    <row r="572" spans="1:5" x14ac:dyDescent="0.45">
      <c r="A572" t="s">
        <v>1868</v>
      </c>
      <c r="B572" t="s">
        <v>1703</v>
      </c>
      <c r="C572" t="s">
        <v>1869</v>
      </c>
      <c r="D572" t="s">
        <v>1037</v>
      </c>
      <c r="E572" t="s">
        <v>1870</v>
      </c>
    </row>
    <row r="573" spans="1:5" x14ac:dyDescent="0.45">
      <c r="A573" t="s">
        <v>1871</v>
      </c>
      <c r="B573" t="s">
        <v>1703</v>
      </c>
      <c r="C573" t="s">
        <v>1872</v>
      </c>
      <c r="D573" t="s">
        <v>1037</v>
      </c>
      <c r="E573" t="s">
        <v>1873</v>
      </c>
    </row>
    <row r="574" spans="1:5" x14ac:dyDescent="0.45">
      <c r="A574" t="s">
        <v>1874</v>
      </c>
      <c r="B574" t="s">
        <v>1703</v>
      </c>
      <c r="C574" t="s">
        <v>1875</v>
      </c>
      <c r="D574" t="s">
        <v>1657</v>
      </c>
      <c r="E574">
        <v>64100</v>
      </c>
    </row>
    <row r="575" spans="1:5" x14ac:dyDescent="0.45">
      <c r="A575" t="s">
        <v>1981</v>
      </c>
      <c r="B575" t="s">
        <v>1703</v>
      </c>
      <c r="C575" t="s">
        <v>1982</v>
      </c>
      <c r="D575" t="s">
        <v>1983</v>
      </c>
      <c r="E575" t="s">
        <v>1984</v>
      </c>
    </row>
    <row r="576" spans="1:5" x14ac:dyDescent="0.45">
      <c r="A576" t="s">
        <v>1876</v>
      </c>
      <c r="B576" t="s">
        <v>1703</v>
      </c>
      <c r="C576" t="s">
        <v>1877</v>
      </c>
      <c r="D576" t="s">
        <v>543</v>
      </c>
      <c r="E576" t="s">
        <v>1878</v>
      </c>
    </row>
    <row r="577" spans="1:5" x14ac:dyDescent="0.45">
      <c r="A577" t="s">
        <v>1879</v>
      </c>
      <c r="B577" t="s">
        <v>1703</v>
      </c>
      <c r="C577" t="s">
        <v>1880</v>
      </c>
      <c r="D577" t="s">
        <v>556</v>
      </c>
      <c r="E577" t="s">
        <v>1881</v>
      </c>
    </row>
    <row r="578" spans="1:5" x14ac:dyDescent="0.45">
      <c r="A578" t="s">
        <v>1891</v>
      </c>
      <c r="B578" t="s">
        <v>1892</v>
      </c>
      <c r="C578" t="s">
        <v>1893</v>
      </c>
      <c r="D578" t="s">
        <v>392</v>
      </c>
      <c r="E578" t="s">
        <v>1894</v>
      </c>
    </row>
    <row r="579" spans="1:5" x14ac:dyDescent="0.45">
      <c r="A579" t="s">
        <v>139</v>
      </c>
      <c r="B579" t="s">
        <v>138</v>
      </c>
      <c r="C579" t="s">
        <v>1889</v>
      </c>
      <c r="D579" t="s">
        <v>392</v>
      </c>
      <c r="E579" t="s">
        <v>1890</v>
      </c>
    </row>
    <row r="580" spans="1:5" x14ac:dyDescent="0.45">
      <c r="A580" t="s">
        <v>1895</v>
      </c>
      <c r="B580" t="s">
        <v>1896</v>
      </c>
      <c r="C580" t="s">
        <v>1897</v>
      </c>
      <c r="D580" t="s">
        <v>569</v>
      </c>
      <c r="E580" t="s">
        <v>1898</v>
      </c>
    </row>
    <row r="581" spans="1:5" x14ac:dyDescent="0.45">
      <c r="A581" t="s">
        <v>1899</v>
      </c>
      <c r="B581" t="s">
        <v>1896</v>
      </c>
      <c r="C581" t="s">
        <v>1900</v>
      </c>
      <c r="D581" t="s">
        <v>392</v>
      </c>
      <c r="E581" t="s">
        <v>1901</v>
      </c>
    </row>
    <row r="582" spans="1:5" x14ac:dyDescent="0.45">
      <c r="A582" t="s">
        <v>1902</v>
      </c>
      <c r="B582" t="s">
        <v>1896</v>
      </c>
      <c r="C582" t="s">
        <v>1903</v>
      </c>
      <c r="D582" t="s">
        <v>392</v>
      </c>
      <c r="E582" t="s">
        <v>1904</v>
      </c>
    </row>
    <row r="583" spans="1:5" x14ac:dyDescent="0.45">
      <c r="A583" t="s">
        <v>1924</v>
      </c>
      <c r="B583" t="s">
        <v>1906</v>
      </c>
      <c r="C583" t="s">
        <v>1925</v>
      </c>
      <c r="D583" t="s">
        <v>1743</v>
      </c>
      <c r="E583" t="s">
        <v>1926</v>
      </c>
    </row>
    <row r="584" spans="1:5" x14ac:dyDescent="0.45">
      <c r="A584" t="s">
        <v>1912</v>
      </c>
      <c r="B584" t="s">
        <v>1906</v>
      </c>
      <c r="C584" t="s">
        <v>1913</v>
      </c>
      <c r="D584" t="s">
        <v>1743</v>
      </c>
      <c r="E584" t="s">
        <v>1914</v>
      </c>
    </row>
    <row r="585" spans="1:5" x14ac:dyDescent="0.45">
      <c r="A585" t="s">
        <v>1915</v>
      </c>
      <c r="B585" t="s">
        <v>1906</v>
      </c>
      <c r="C585" t="s">
        <v>1916</v>
      </c>
      <c r="D585" t="s">
        <v>1743</v>
      </c>
      <c r="E585" t="s">
        <v>1917</v>
      </c>
    </row>
    <row r="586" spans="1:5" x14ac:dyDescent="0.45">
      <c r="A586" t="s">
        <v>1918</v>
      </c>
      <c r="B586" t="s">
        <v>1906</v>
      </c>
      <c r="C586" t="s">
        <v>1919</v>
      </c>
      <c r="D586" t="s">
        <v>1743</v>
      </c>
      <c r="E586" t="s">
        <v>1920</v>
      </c>
    </row>
    <row r="587" spans="1:5" x14ac:dyDescent="0.45">
      <c r="A587" t="s">
        <v>1909</v>
      </c>
      <c r="B587" t="s">
        <v>1906</v>
      </c>
      <c r="C587" t="s">
        <v>1910</v>
      </c>
      <c r="D587" t="s">
        <v>1743</v>
      </c>
      <c r="E587" t="s">
        <v>1911</v>
      </c>
    </row>
    <row r="588" spans="1:5" x14ac:dyDescent="0.45">
      <c r="A588" t="s">
        <v>1921</v>
      </c>
      <c r="B588" t="s">
        <v>1906</v>
      </c>
      <c r="C588" t="s">
        <v>1922</v>
      </c>
      <c r="D588" t="s">
        <v>1743</v>
      </c>
      <c r="E588" t="s">
        <v>1923</v>
      </c>
    </row>
    <row r="589" spans="1:5" x14ac:dyDescent="0.45">
      <c r="A589" t="s">
        <v>1905</v>
      </c>
      <c r="B589" t="s">
        <v>1906</v>
      </c>
      <c r="C589" t="s">
        <v>1907</v>
      </c>
      <c r="D589" t="s">
        <v>1743</v>
      </c>
      <c r="E589" t="s">
        <v>1908</v>
      </c>
    </row>
    <row r="590" spans="1:5" x14ac:dyDescent="0.45">
      <c r="A590" t="s">
        <v>1927</v>
      </c>
      <c r="B590" t="s">
        <v>1906</v>
      </c>
      <c r="C590" t="s">
        <v>1928</v>
      </c>
      <c r="D590" t="s">
        <v>1929</v>
      </c>
      <c r="E590" t="s">
        <v>1930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4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E 8 E A A B Q S w M E F A A C A A g A A G B l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A G B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g Z V k Q p v T 8 S Q E A A E c C A A A T A B w A R m 9 y b X V s Y X M v U 2 V j d G l v b j E u b S C i G A A o o B Q A A A A A A A A A A A A A A A A A A A A A A A A A A A B 1 k F F r g z A A h N 8 F / 0 P I X h R E 6 W A w V v p Q 1 A 3 Z 2 o p K y y i l R J t V a U y 6 J H Y t 4 n 9 f W l 3 X r V t e A t 8 d l 7 s I n M m C U R C 3 d 6 + v a 7 o m c s T x C n j + N H D 9 G A w A w V L X g D o x q 3 i G F f H 3 G S b 2 j P F N y t j G m O H U d h m V m E p h w F z K r X h w n H U h 8 y q 1 M 1 Y 6 K a 8 y n N 7 f O W i 3 x O 9 V s S 2 V d U k K I R 2 O P p w S F d Q Z D e P E j 8 B w C s I o c I P x k 7 0 n Y g 9 N C 9 C K E A t I X m H T a o t 0 3 Z Y J S s m x T 1 u s n g c S l w P Y q d B 6 L u h q A E 8 m u G j m H p J o 0 S X c Q D d H d K 1 2 J o c t h i r j Z L M T j q h 4 Y 7 x 0 G a l K e h S F 8 e M 5 q 6 5 h O I w S q C o p F U i 8 l 4 0 F a p i 8 h v 4 V 9 P z Y j Y I w C S b j K 2 3 0 G F 2 z i e e / f F F E D y f Y d u n 9 j W 8 v c W O e 9 0 W 4 Z D u 1 r 3 W J 7 4 m t 0 G H j 1 0 d Y l 7 H n h x t T 1 w r 6 X 3 L / E 1 B L A Q I t A B Q A A g A I A A B g Z V m G V K h z p A A A A P Y A A A A S A A A A A A A A A A A A A A A A A A A A A A B D b 2 5 m a W c v U G F j a 2 F n Z S 5 4 b W x Q S w E C L Q A U A A I A C A A A Y G V Z D 8 r p q 6 Q A A A D p A A A A E w A A A A A A A A A A A A A A A A D w A A A A W 0 N v b n R l b n R f V H l w Z X N d L n h t b F B L A Q I t A B Q A A g A I A A B g Z V k Q p v T 8 S Q E A A E c C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L A A A A A A A A i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F V k l D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I x Z j F k N i 0 5 Y m F k L T R i M T Y t O G I y Z i 0 1 M D A z N T J i M G Q x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F V k l D R V M i I C 8 + P E V u d H J 5 I F R 5 c G U 9 I k Z p b G x l Z E N v b X B s Z X R l U m V z d W x 0 V G 9 X b 3 J r c 2 h l Z X Q i I F Z h b H V l P S J s M S I g L z 4 8 R W 5 0 c n k g V H l w Z T 0 i R m l s b E N v d W 5 0 I i B W Y W x 1 Z T 0 i b D U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w M j o 0 M z o 0 N i 4 y N T E 3 M z U z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V Z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R E V W S U N F U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1 u E 8 K 3 X 2 d F q V P O E L s X v q g A A A A A A g A A A A A A E G Y A A A A B A A A g A A A A q 3 P c + n a Z 3 5 i 6 m 5 F 1 U H f k C 5 4 n Y X 5 I h s u g L Y x s x E u x 7 l o A A A A A D o A A A A A C A A A g A A A A A f k q n w N c W V Z r + 5 I k o + Q y U n W 8 p 7 g 6 j 9 1 p V L W 4 b s J k e p B Q A A A A m W C M D W 7 1 I Z V 5 B I 7 J N T s w h x h s f 2 2 I f 5 q O / P + S L u J V / 7 S a t A X m X Y Q 7 V L b n P W i V b J f 7 w S 4 V h C 0 q Y + l o T K W e 2 Y A s 3 B O B q H O N w Q 0 A d J 2 a Z i W V n T p A A A A A m 3 g g G M s i e q Z n q 8 e x D m h e P 3 r F u H n L / o z X J S q Y / + m j F C 9 j j y J q C n o p J s e O 1 y F W x X N 4 8 3 a g a G o 9 S J C Q T g U 9 5 k 0 v o Q = = < / D a t a M a s h u p > 
</file>

<file path=customXml/itemProps1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4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Divide Combine Room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2024-11-05T17:00:10Z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